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2565.03.11\"/>
    </mc:Choice>
  </mc:AlternateContent>
  <bookViews>
    <workbookView xWindow="0" yWindow="0" windowWidth="19200" windowHeight="11595"/>
  </bookViews>
  <sheets>
    <sheet name="13.ส่วนกลางจัดสรรให้จังหวัด" sheetId="1" r:id="rId1"/>
  </sheets>
  <externalReferences>
    <externalReference r:id="rId2"/>
  </externalReferences>
  <definedNames>
    <definedName name="_xlnm.Print_Area" localSheetId="0">'13.ส่วนกลางจัดสรรให้จังหวัด'!$A$1:$T$86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1" l="1"/>
  <c r="B85" i="1"/>
  <c r="B84" i="1"/>
  <c r="B83" i="1"/>
  <c r="Q81" i="1"/>
  <c r="P81" i="1"/>
  <c r="O81" i="1"/>
  <c r="M81" i="1"/>
  <c r="N81" i="1" s="1"/>
  <c r="L81" i="1"/>
  <c r="K81" i="1"/>
  <c r="J81" i="1"/>
  <c r="I81" i="1"/>
  <c r="H81" i="1"/>
  <c r="G81" i="1"/>
  <c r="S81" i="1" s="1"/>
  <c r="E81" i="1"/>
  <c r="D81" i="1"/>
  <c r="F81" i="1" s="1"/>
  <c r="R81" i="1" s="1"/>
  <c r="C81" i="1"/>
  <c r="B81" i="1"/>
  <c r="S80" i="1"/>
  <c r="M80" i="1"/>
  <c r="N80" i="1" s="1"/>
  <c r="L80" i="1"/>
  <c r="K80" i="1"/>
  <c r="J80" i="1"/>
  <c r="I80" i="1"/>
  <c r="G80" i="1"/>
  <c r="E80" i="1"/>
  <c r="D80" i="1"/>
  <c r="C80" i="1"/>
  <c r="B80" i="1"/>
  <c r="Q79" i="1"/>
  <c r="M79" i="1"/>
  <c r="L79" i="1"/>
  <c r="K79" i="1"/>
  <c r="J79" i="1"/>
  <c r="I79" i="1"/>
  <c r="G79" i="1"/>
  <c r="S79" i="1" s="1"/>
  <c r="E79" i="1"/>
  <c r="D79" i="1"/>
  <c r="F79" i="1" s="1"/>
  <c r="R79" i="1" s="1"/>
  <c r="C79" i="1"/>
  <c r="B79" i="1"/>
  <c r="M78" i="1"/>
  <c r="N78" i="1" s="1"/>
  <c r="L78" i="1"/>
  <c r="K78" i="1"/>
  <c r="J78" i="1"/>
  <c r="I78" i="1"/>
  <c r="H78" i="1"/>
  <c r="G78" i="1"/>
  <c r="E78" i="1"/>
  <c r="D78" i="1"/>
  <c r="F78" i="1" s="1"/>
  <c r="C78" i="1"/>
  <c r="O78" i="1" s="1"/>
  <c r="B78" i="1"/>
  <c r="Q77" i="1"/>
  <c r="P77" i="1"/>
  <c r="M77" i="1"/>
  <c r="L77" i="1"/>
  <c r="K77" i="1"/>
  <c r="J77" i="1"/>
  <c r="I77" i="1"/>
  <c r="G77" i="1"/>
  <c r="S77" i="1" s="1"/>
  <c r="E77" i="1"/>
  <c r="D77" i="1"/>
  <c r="F77" i="1" s="1"/>
  <c r="C77" i="1"/>
  <c r="B77" i="1"/>
  <c r="T76" i="1"/>
  <c r="S76" i="1"/>
  <c r="P76" i="1"/>
  <c r="M76" i="1"/>
  <c r="N76" i="1" s="1"/>
  <c r="K76" i="1"/>
  <c r="L76" i="1" s="1"/>
  <c r="J76" i="1"/>
  <c r="I76" i="1"/>
  <c r="H76" i="1"/>
  <c r="G76" i="1"/>
  <c r="E76" i="1"/>
  <c r="Q76" i="1" s="1"/>
  <c r="D76" i="1"/>
  <c r="C76" i="1"/>
  <c r="O76" i="1" s="1"/>
  <c r="B76" i="1"/>
  <c r="Q75" i="1"/>
  <c r="O75" i="1"/>
  <c r="M75" i="1"/>
  <c r="L75" i="1"/>
  <c r="K75" i="1"/>
  <c r="J75" i="1"/>
  <c r="I75" i="1"/>
  <c r="N75" i="1" s="1"/>
  <c r="G75" i="1"/>
  <c r="E75" i="1"/>
  <c r="D75" i="1"/>
  <c r="F75" i="1" s="1"/>
  <c r="R75" i="1" s="1"/>
  <c r="C75" i="1"/>
  <c r="B75" i="1"/>
  <c r="M74" i="1"/>
  <c r="L74" i="1"/>
  <c r="K74" i="1"/>
  <c r="J74" i="1"/>
  <c r="I74" i="1"/>
  <c r="G74" i="1"/>
  <c r="E74" i="1"/>
  <c r="Q74" i="1" s="1"/>
  <c r="D74" i="1"/>
  <c r="C74" i="1"/>
  <c r="B74" i="1"/>
  <c r="Q73" i="1"/>
  <c r="M73" i="1"/>
  <c r="L73" i="1"/>
  <c r="K73" i="1"/>
  <c r="J73" i="1"/>
  <c r="I73" i="1"/>
  <c r="N73" i="1" s="1"/>
  <c r="G73" i="1"/>
  <c r="S73" i="1" s="1"/>
  <c r="E73" i="1"/>
  <c r="D73" i="1"/>
  <c r="C73" i="1"/>
  <c r="B73" i="1"/>
  <c r="S72" i="1"/>
  <c r="P72" i="1"/>
  <c r="M72" i="1"/>
  <c r="N72" i="1" s="1"/>
  <c r="L72" i="1"/>
  <c r="K72" i="1"/>
  <c r="J72" i="1"/>
  <c r="I72" i="1"/>
  <c r="G72" i="1"/>
  <c r="E72" i="1"/>
  <c r="D72" i="1"/>
  <c r="C72" i="1"/>
  <c r="B72" i="1"/>
  <c r="Q71" i="1"/>
  <c r="M71" i="1"/>
  <c r="L71" i="1"/>
  <c r="K71" i="1"/>
  <c r="J71" i="1"/>
  <c r="I71" i="1"/>
  <c r="G71" i="1"/>
  <c r="S71" i="1" s="1"/>
  <c r="E71" i="1"/>
  <c r="D71" i="1"/>
  <c r="F71" i="1" s="1"/>
  <c r="R71" i="1" s="1"/>
  <c r="C71" i="1"/>
  <c r="B71" i="1"/>
  <c r="M70" i="1"/>
  <c r="N70" i="1" s="1"/>
  <c r="L70" i="1"/>
  <c r="K70" i="1"/>
  <c r="J70" i="1"/>
  <c r="I70" i="1"/>
  <c r="H70" i="1"/>
  <c r="G70" i="1"/>
  <c r="E70" i="1"/>
  <c r="D70" i="1"/>
  <c r="F70" i="1" s="1"/>
  <c r="C70" i="1"/>
  <c r="O70" i="1" s="1"/>
  <c r="B70" i="1"/>
  <c r="Q69" i="1"/>
  <c r="P69" i="1"/>
  <c r="M69" i="1"/>
  <c r="L69" i="1"/>
  <c r="K69" i="1"/>
  <c r="J69" i="1"/>
  <c r="I69" i="1"/>
  <c r="G69" i="1"/>
  <c r="S69" i="1" s="1"/>
  <c r="E69" i="1"/>
  <c r="D69" i="1"/>
  <c r="F69" i="1" s="1"/>
  <c r="C69" i="1"/>
  <c r="B69" i="1"/>
  <c r="T68" i="1"/>
  <c r="S68" i="1"/>
  <c r="P68" i="1"/>
  <c r="M68" i="1"/>
  <c r="N68" i="1" s="1"/>
  <c r="K68" i="1"/>
  <c r="L68" i="1" s="1"/>
  <c r="J68" i="1"/>
  <c r="I68" i="1"/>
  <c r="H68" i="1"/>
  <c r="G68" i="1"/>
  <c r="E68" i="1"/>
  <c r="Q68" i="1" s="1"/>
  <c r="D68" i="1"/>
  <c r="C68" i="1"/>
  <c r="O68" i="1" s="1"/>
  <c r="B68" i="1"/>
  <c r="Q67" i="1"/>
  <c r="P67" i="1"/>
  <c r="O67" i="1"/>
  <c r="M67" i="1"/>
  <c r="L67" i="1"/>
  <c r="K67" i="1"/>
  <c r="J67" i="1"/>
  <c r="I67" i="1"/>
  <c r="N67" i="1" s="1"/>
  <c r="G67" i="1"/>
  <c r="E67" i="1"/>
  <c r="D67" i="1"/>
  <c r="F67" i="1" s="1"/>
  <c r="R67" i="1" s="1"/>
  <c r="C67" i="1"/>
  <c r="B67" i="1"/>
  <c r="M66" i="1"/>
  <c r="L66" i="1"/>
  <c r="K66" i="1"/>
  <c r="J66" i="1"/>
  <c r="I66" i="1"/>
  <c r="G66" i="1"/>
  <c r="E66" i="1"/>
  <c r="Q66" i="1" s="1"/>
  <c r="D66" i="1"/>
  <c r="F66" i="1" s="1"/>
  <c r="C66" i="1"/>
  <c r="B66" i="1"/>
  <c r="Q65" i="1"/>
  <c r="M65" i="1"/>
  <c r="L65" i="1"/>
  <c r="K65" i="1"/>
  <c r="J65" i="1"/>
  <c r="I65" i="1"/>
  <c r="N65" i="1" s="1"/>
  <c r="G65" i="1"/>
  <c r="S65" i="1" s="1"/>
  <c r="E65" i="1"/>
  <c r="D65" i="1"/>
  <c r="C65" i="1"/>
  <c r="B65" i="1"/>
  <c r="S64" i="1"/>
  <c r="P64" i="1"/>
  <c r="M64" i="1"/>
  <c r="N64" i="1" s="1"/>
  <c r="K64" i="1"/>
  <c r="L64" i="1" s="1"/>
  <c r="J64" i="1"/>
  <c r="I64" i="1"/>
  <c r="G64" i="1"/>
  <c r="E64" i="1"/>
  <c r="D64" i="1"/>
  <c r="C64" i="1"/>
  <c r="B64" i="1"/>
  <c r="Q63" i="1"/>
  <c r="M63" i="1"/>
  <c r="L63" i="1"/>
  <c r="K63" i="1"/>
  <c r="J63" i="1"/>
  <c r="I63" i="1"/>
  <c r="G63" i="1"/>
  <c r="S63" i="1" s="1"/>
  <c r="E63" i="1"/>
  <c r="D63" i="1"/>
  <c r="F63" i="1" s="1"/>
  <c r="R63" i="1" s="1"/>
  <c r="C63" i="1"/>
  <c r="B63" i="1"/>
  <c r="M62" i="1"/>
  <c r="N62" i="1" s="1"/>
  <c r="L62" i="1"/>
  <c r="K62" i="1"/>
  <c r="J62" i="1"/>
  <c r="I62" i="1"/>
  <c r="H62" i="1"/>
  <c r="G62" i="1"/>
  <c r="E62" i="1"/>
  <c r="Q62" i="1" s="1"/>
  <c r="D62" i="1"/>
  <c r="F62" i="1" s="1"/>
  <c r="C62" i="1"/>
  <c r="O62" i="1" s="1"/>
  <c r="B62" i="1"/>
  <c r="Q61" i="1"/>
  <c r="P61" i="1"/>
  <c r="M61" i="1"/>
  <c r="L61" i="1"/>
  <c r="K61" i="1"/>
  <c r="J61" i="1"/>
  <c r="I61" i="1"/>
  <c r="G61" i="1"/>
  <c r="S61" i="1" s="1"/>
  <c r="E61" i="1"/>
  <c r="D61" i="1"/>
  <c r="F61" i="1" s="1"/>
  <c r="C61" i="1"/>
  <c r="B61" i="1"/>
  <c r="S60" i="1"/>
  <c r="T60" i="1" s="1"/>
  <c r="P60" i="1"/>
  <c r="M60" i="1"/>
  <c r="N60" i="1" s="1"/>
  <c r="K60" i="1"/>
  <c r="L60" i="1" s="1"/>
  <c r="J60" i="1"/>
  <c r="I60" i="1"/>
  <c r="H60" i="1"/>
  <c r="G60" i="1"/>
  <c r="E60" i="1"/>
  <c r="Q60" i="1" s="1"/>
  <c r="D60" i="1"/>
  <c r="C60" i="1"/>
  <c r="O60" i="1" s="1"/>
  <c r="B60" i="1"/>
  <c r="Q59" i="1"/>
  <c r="O59" i="1"/>
  <c r="M59" i="1"/>
  <c r="L59" i="1"/>
  <c r="K59" i="1"/>
  <c r="J59" i="1"/>
  <c r="I59" i="1"/>
  <c r="N59" i="1" s="1"/>
  <c r="G59" i="1"/>
  <c r="E59" i="1"/>
  <c r="D59" i="1"/>
  <c r="F59" i="1" s="1"/>
  <c r="R59" i="1" s="1"/>
  <c r="C59" i="1"/>
  <c r="B59" i="1"/>
  <c r="M58" i="1"/>
  <c r="L58" i="1"/>
  <c r="K58" i="1"/>
  <c r="J58" i="1"/>
  <c r="I58" i="1"/>
  <c r="G58" i="1"/>
  <c r="E58" i="1"/>
  <c r="Q58" i="1" s="1"/>
  <c r="D58" i="1"/>
  <c r="F58" i="1" s="1"/>
  <c r="R58" i="1" s="1"/>
  <c r="C58" i="1"/>
  <c r="B58" i="1"/>
  <c r="Q57" i="1"/>
  <c r="M57" i="1"/>
  <c r="L57" i="1"/>
  <c r="K57" i="1"/>
  <c r="J57" i="1"/>
  <c r="I57" i="1"/>
  <c r="N57" i="1" s="1"/>
  <c r="G57" i="1"/>
  <c r="S57" i="1" s="1"/>
  <c r="E57" i="1"/>
  <c r="D57" i="1"/>
  <c r="C57" i="1"/>
  <c r="B57" i="1"/>
  <c r="S56" i="1"/>
  <c r="P56" i="1"/>
  <c r="M56" i="1"/>
  <c r="N56" i="1" s="1"/>
  <c r="L56" i="1"/>
  <c r="K56" i="1"/>
  <c r="J56" i="1"/>
  <c r="I56" i="1"/>
  <c r="G56" i="1"/>
  <c r="E56" i="1"/>
  <c r="D56" i="1"/>
  <c r="C56" i="1"/>
  <c r="B56" i="1"/>
  <c r="Q55" i="1"/>
  <c r="M55" i="1"/>
  <c r="L55" i="1"/>
  <c r="K55" i="1"/>
  <c r="J55" i="1"/>
  <c r="I55" i="1"/>
  <c r="G55" i="1"/>
  <c r="S55" i="1" s="1"/>
  <c r="E55" i="1"/>
  <c r="D55" i="1"/>
  <c r="F55" i="1" s="1"/>
  <c r="R55" i="1" s="1"/>
  <c r="C55" i="1"/>
  <c r="B55" i="1"/>
  <c r="M54" i="1"/>
  <c r="N54" i="1" s="1"/>
  <c r="L54" i="1"/>
  <c r="K54" i="1"/>
  <c r="J54" i="1"/>
  <c r="I54" i="1"/>
  <c r="H54" i="1"/>
  <c r="G54" i="1"/>
  <c r="E54" i="1"/>
  <c r="Q54" i="1" s="1"/>
  <c r="D54" i="1"/>
  <c r="F54" i="1" s="1"/>
  <c r="C54" i="1"/>
  <c r="O54" i="1" s="1"/>
  <c r="B54" i="1"/>
  <c r="Q53" i="1"/>
  <c r="P53" i="1"/>
  <c r="M53" i="1"/>
  <c r="L53" i="1"/>
  <c r="K53" i="1"/>
  <c r="J53" i="1"/>
  <c r="I53" i="1"/>
  <c r="H53" i="1"/>
  <c r="G53" i="1"/>
  <c r="S53" i="1" s="1"/>
  <c r="E53" i="1"/>
  <c r="D53" i="1"/>
  <c r="F53" i="1" s="1"/>
  <c r="C53" i="1"/>
  <c r="B53" i="1"/>
  <c r="T52" i="1"/>
  <c r="S52" i="1"/>
  <c r="P52" i="1"/>
  <c r="M52" i="1"/>
  <c r="N52" i="1" s="1"/>
  <c r="K52" i="1"/>
  <c r="L52" i="1" s="1"/>
  <c r="J52" i="1"/>
  <c r="I52" i="1"/>
  <c r="H52" i="1"/>
  <c r="G52" i="1"/>
  <c r="E52" i="1"/>
  <c r="Q52" i="1" s="1"/>
  <c r="D52" i="1"/>
  <c r="C52" i="1"/>
  <c r="O52" i="1" s="1"/>
  <c r="B52" i="1"/>
  <c r="Q51" i="1"/>
  <c r="O51" i="1"/>
  <c r="M51" i="1"/>
  <c r="L51" i="1"/>
  <c r="K51" i="1"/>
  <c r="J51" i="1"/>
  <c r="I51" i="1"/>
  <c r="N51" i="1" s="1"/>
  <c r="G51" i="1"/>
  <c r="E51" i="1"/>
  <c r="D51" i="1"/>
  <c r="F51" i="1" s="1"/>
  <c r="R51" i="1" s="1"/>
  <c r="C51" i="1"/>
  <c r="B51" i="1"/>
  <c r="M50" i="1"/>
  <c r="L50" i="1"/>
  <c r="K50" i="1"/>
  <c r="J50" i="1"/>
  <c r="I50" i="1"/>
  <c r="G50" i="1"/>
  <c r="E50" i="1"/>
  <c r="Q50" i="1" s="1"/>
  <c r="D50" i="1"/>
  <c r="C50" i="1"/>
  <c r="B50" i="1"/>
  <c r="Q49" i="1"/>
  <c r="M49" i="1"/>
  <c r="L49" i="1"/>
  <c r="K49" i="1"/>
  <c r="J49" i="1"/>
  <c r="I49" i="1"/>
  <c r="N49" i="1" s="1"/>
  <c r="G49" i="1"/>
  <c r="S49" i="1" s="1"/>
  <c r="E49" i="1"/>
  <c r="D49" i="1"/>
  <c r="C49" i="1"/>
  <c r="B49" i="1"/>
  <c r="S48" i="1"/>
  <c r="P48" i="1"/>
  <c r="M48" i="1"/>
  <c r="N48" i="1" s="1"/>
  <c r="K48" i="1"/>
  <c r="L48" i="1" s="1"/>
  <c r="J48" i="1"/>
  <c r="I48" i="1"/>
  <c r="G48" i="1"/>
  <c r="E48" i="1"/>
  <c r="D48" i="1"/>
  <c r="C48" i="1"/>
  <c r="B48" i="1"/>
  <c r="Q47" i="1"/>
  <c r="M47" i="1"/>
  <c r="L47" i="1"/>
  <c r="K47" i="1"/>
  <c r="J47" i="1"/>
  <c r="I47" i="1"/>
  <c r="G47" i="1"/>
  <c r="S47" i="1" s="1"/>
  <c r="E47" i="1"/>
  <c r="D47" i="1"/>
  <c r="F47" i="1" s="1"/>
  <c r="R47" i="1" s="1"/>
  <c r="C47" i="1"/>
  <c r="B47" i="1"/>
  <c r="M46" i="1"/>
  <c r="N46" i="1" s="1"/>
  <c r="L46" i="1"/>
  <c r="K46" i="1"/>
  <c r="J46" i="1"/>
  <c r="I46" i="1"/>
  <c r="H46" i="1"/>
  <c r="G46" i="1"/>
  <c r="E46" i="1"/>
  <c r="Q46" i="1" s="1"/>
  <c r="D46" i="1"/>
  <c r="F46" i="1" s="1"/>
  <c r="C46" i="1"/>
  <c r="O46" i="1" s="1"/>
  <c r="B46" i="1"/>
  <c r="Q45" i="1"/>
  <c r="P45" i="1"/>
  <c r="M45" i="1"/>
  <c r="L45" i="1"/>
  <c r="K45" i="1"/>
  <c r="J45" i="1"/>
  <c r="I45" i="1"/>
  <c r="G45" i="1"/>
  <c r="S45" i="1" s="1"/>
  <c r="E45" i="1"/>
  <c r="D45" i="1"/>
  <c r="F45" i="1" s="1"/>
  <c r="C45" i="1"/>
  <c r="B45" i="1"/>
  <c r="S44" i="1"/>
  <c r="T44" i="1" s="1"/>
  <c r="P44" i="1"/>
  <c r="M44" i="1"/>
  <c r="N44" i="1" s="1"/>
  <c r="K44" i="1"/>
  <c r="L44" i="1" s="1"/>
  <c r="J44" i="1"/>
  <c r="I44" i="1"/>
  <c r="H44" i="1"/>
  <c r="G44" i="1"/>
  <c r="E44" i="1"/>
  <c r="Q44" i="1" s="1"/>
  <c r="D44" i="1"/>
  <c r="C44" i="1"/>
  <c r="O44" i="1" s="1"/>
  <c r="B44" i="1"/>
  <c r="Q43" i="1"/>
  <c r="O43" i="1"/>
  <c r="M43" i="1"/>
  <c r="L43" i="1"/>
  <c r="K43" i="1"/>
  <c r="J43" i="1"/>
  <c r="I43" i="1"/>
  <c r="N43" i="1" s="1"/>
  <c r="G43" i="1"/>
  <c r="E43" i="1"/>
  <c r="D43" i="1"/>
  <c r="F43" i="1" s="1"/>
  <c r="R43" i="1" s="1"/>
  <c r="C43" i="1"/>
  <c r="B43" i="1"/>
  <c r="M42" i="1"/>
  <c r="L42" i="1"/>
  <c r="K42" i="1"/>
  <c r="J42" i="1"/>
  <c r="I42" i="1"/>
  <c r="G42" i="1"/>
  <c r="E42" i="1"/>
  <c r="Q42" i="1" s="1"/>
  <c r="D42" i="1"/>
  <c r="F42" i="1" s="1"/>
  <c r="C42" i="1"/>
  <c r="B42" i="1"/>
  <c r="Q41" i="1"/>
  <c r="M41" i="1"/>
  <c r="L41" i="1"/>
  <c r="K41" i="1"/>
  <c r="J41" i="1"/>
  <c r="I41" i="1"/>
  <c r="N41" i="1" s="1"/>
  <c r="G41" i="1"/>
  <c r="S41" i="1" s="1"/>
  <c r="E41" i="1"/>
  <c r="D41" i="1"/>
  <c r="C41" i="1"/>
  <c r="B41" i="1"/>
  <c r="S40" i="1"/>
  <c r="P40" i="1"/>
  <c r="M40" i="1"/>
  <c r="N40" i="1" s="1"/>
  <c r="K40" i="1"/>
  <c r="L40" i="1" s="1"/>
  <c r="J40" i="1"/>
  <c r="I40" i="1"/>
  <c r="G40" i="1"/>
  <c r="E40" i="1"/>
  <c r="D40" i="1"/>
  <c r="C40" i="1"/>
  <c r="B40" i="1"/>
  <c r="Q39" i="1"/>
  <c r="M39" i="1"/>
  <c r="L39" i="1"/>
  <c r="K39" i="1"/>
  <c r="J39" i="1"/>
  <c r="I39" i="1"/>
  <c r="G39" i="1"/>
  <c r="S39" i="1" s="1"/>
  <c r="E39" i="1"/>
  <c r="D39" i="1"/>
  <c r="F39" i="1" s="1"/>
  <c r="R39" i="1" s="1"/>
  <c r="C39" i="1"/>
  <c r="B39" i="1"/>
  <c r="M38" i="1"/>
  <c r="N38" i="1" s="1"/>
  <c r="L38" i="1"/>
  <c r="K38" i="1"/>
  <c r="J38" i="1"/>
  <c r="I38" i="1"/>
  <c r="H38" i="1"/>
  <c r="G38" i="1"/>
  <c r="E38" i="1"/>
  <c r="Q38" i="1" s="1"/>
  <c r="D38" i="1"/>
  <c r="F38" i="1" s="1"/>
  <c r="C38" i="1"/>
  <c r="O38" i="1" s="1"/>
  <c r="B38" i="1"/>
  <c r="Q37" i="1"/>
  <c r="P37" i="1"/>
  <c r="M37" i="1"/>
  <c r="L37" i="1"/>
  <c r="K37" i="1"/>
  <c r="J37" i="1"/>
  <c r="I37" i="1"/>
  <c r="H37" i="1"/>
  <c r="G37" i="1"/>
  <c r="S37" i="1" s="1"/>
  <c r="E37" i="1"/>
  <c r="D37" i="1"/>
  <c r="F37" i="1" s="1"/>
  <c r="C37" i="1"/>
  <c r="B37" i="1"/>
  <c r="S36" i="1"/>
  <c r="T36" i="1" s="1"/>
  <c r="P36" i="1"/>
  <c r="M36" i="1"/>
  <c r="N36" i="1" s="1"/>
  <c r="K36" i="1"/>
  <c r="L36" i="1" s="1"/>
  <c r="J36" i="1"/>
  <c r="I36" i="1"/>
  <c r="H36" i="1"/>
  <c r="G36" i="1"/>
  <c r="E36" i="1"/>
  <c r="Q36" i="1" s="1"/>
  <c r="D36" i="1"/>
  <c r="C36" i="1"/>
  <c r="O36" i="1" s="1"/>
  <c r="B36" i="1"/>
  <c r="Q35" i="1"/>
  <c r="O35" i="1"/>
  <c r="M35" i="1"/>
  <c r="L35" i="1"/>
  <c r="K35" i="1"/>
  <c r="J35" i="1"/>
  <c r="I35" i="1"/>
  <c r="N35" i="1" s="1"/>
  <c r="G35" i="1"/>
  <c r="E35" i="1"/>
  <c r="D35" i="1"/>
  <c r="F35" i="1" s="1"/>
  <c r="R35" i="1" s="1"/>
  <c r="C35" i="1"/>
  <c r="B35" i="1"/>
  <c r="M34" i="1"/>
  <c r="L34" i="1"/>
  <c r="K34" i="1"/>
  <c r="J34" i="1"/>
  <c r="I34" i="1"/>
  <c r="G34" i="1"/>
  <c r="E34" i="1"/>
  <c r="Q34" i="1" s="1"/>
  <c r="D34" i="1"/>
  <c r="F34" i="1" s="1"/>
  <c r="R34" i="1" s="1"/>
  <c r="C34" i="1"/>
  <c r="B34" i="1"/>
  <c r="Q33" i="1"/>
  <c r="N33" i="1"/>
  <c r="M33" i="1"/>
  <c r="L33" i="1"/>
  <c r="K33" i="1"/>
  <c r="J33" i="1"/>
  <c r="I33" i="1"/>
  <c r="O33" i="1" s="1"/>
  <c r="T33" i="1" s="1"/>
  <c r="V33" i="1" s="1"/>
  <c r="H33" i="1"/>
  <c r="G33" i="1"/>
  <c r="S33" i="1" s="1"/>
  <c r="E33" i="1"/>
  <c r="D33" i="1"/>
  <c r="P33" i="1" s="1"/>
  <c r="C33" i="1"/>
  <c r="B33" i="1"/>
  <c r="T32" i="1"/>
  <c r="S32" i="1"/>
  <c r="P32" i="1"/>
  <c r="N32" i="1"/>
  <c r="M32" i="1"/>
  <c r="K32" i="1"/>
  <c r="J32" i="1"/>
  <c r="L32" i="1" s="1"/>
  <c r="I32" i="1"/>
  <c r="H32" i="1"/>
  <c r="G32" i="1"/>
  <c r="F32" i="1"/>
  <c r="R32" i="1" s="1"/>
  <c r="E32" i="1"/>
  <c r="D32" i="1"/>
  <c r="C32" i="1"/>
  <c r="O32" i="1" s="1"/>
  <c r="B32" i="1"/>
  <c r="Q31" i="1"/>
  <c r="M31" i="1"/>
  <c r="K31" i="1"/>
  <c r="J31" i="1"/>
  <c r="L31" i="1" s="1"/>
  <c r="R31" i="1" s="1"/>
  <c r="I31" i="1"/>
  <c r="H31" i="1"/>
  <c r="G31" i="1"/>
  <c r="S31" i="1" s="1"/>
  <c r="E31" i="1"/>
  <c r="D31" i="1"/>
  <c r="F31" i="1" s="1"/>
  <c r="C31" i="1"/>
  <c r="B31" i="1"/>
  <c r="N30" i="1"/>
  <c r="M30" i="1"/>
  <c r="S30" i="1" s="1"/>
  <c r="K30" i="1"/>
  <c r="J30" i="1"/>
  <c r="L30" i="1" s="1"/>
  <c r="I30" i="1"/>
  <c r="G30" i="1"/>
  <c r="E30" i="1"/>
  <c r="D30" i="1"/>
  <c r="C30" i="1"/>
  <c r="B30" i="1"/>
  <c r="Q29" i="1"/>
  <c r="N29" i="1"/>
  <c r="M29" i="1"/>
  <c r="L29" i="1"/>
  <c r="K29" i="1"/>
  <c r="J29" i="1"/>
  <c r="I29" i="1"/>
  <c r="O29" i="1" s="1"/>
  <c r="H29" i="1"/>
  <c r="G29" i="1"/>
  <c r="S29" i="1" s="1"/>
  <c r="E29" i="1"/>
  <c r="D29" i="1"/>
  <c r="P29" i="1" s="1"/>
  <c r="C29" i="1"/>
  <c r="B29" i="1"/>
  <c r="T28" i="1"/>
  <c r="S28" i="1"/>
  <c r="P28" i="1"/>
  <c r="N28" i="1"/>
  <c r="M28" i="1"/>
  <c r="K28" i="1"/>
  <c r="J28" i="1"/>
  <c r="L28" i="1" s="1"/>
  <c r="I28" i="1"/>
  <c r="H28" i="1"/>
  <c r="G28" i="1"/>
  <c r="F28" i="1"/>
  <c r="R28" i="1" s="1"/>
  <c r="E28" i="1"/>
  <c r="D28" i="1"/>
  <c r="C28" i="1"/>
  <c r="O28" i="1" s="1"/>
  <c r="B28" i="1"/>
  <c r="Q27" i="1"/>
  <c r="M27" i="1"/>
  <c r="K27" i="1"/>
  <c r="J27" i="1"/>
  <c r="L27" i="1" s="1"/>
  <c r="R27" i="1" s="1"/>
  <c r="I27" i="1"/>
  <c r="H27" i="1"/>
  <c r="G27" i="1"/>
  <c r="S27" i="1" s="1"/>
  <c r="E27" i="1"/>
  <c r="D27" i="1"/>
  <c r="F27" i="1" s="1"/>
  <c r="C27" i="1"/>
  <c r="B27" i="1"/>
  <c r="N26" i="1"/>
  <c r="M26" i="1"/>
  <c r="S26" i="1" s="1"/>
  <c r="K26" i="1"/>
  <c r="J26" i="1"/>
  <c r="L26" i="1" s="1"/>
  <c r="I26" i="1"/>
  <c r="G26" i="1"/>
  <c r="E26" i="1"/>
  <c r="D26" i="1"/>
  <c r="C26" i="1"/>
  <c r="B26" i="1"/>
  <c r="Q25" i="1"/>
  <c r="N25" i="1"/>
  <c r="M25" i="1"/>
  <c r="L25" i="1"/>
  <c r="K25" i="1"/>
  <c r="J25" i="1"/>
  <c r="I25" i="1"/>
  <c r="O25" i="1" s="1"/>
  <c r="H25" i="1"/>
  <c r="G25" i="1"/>
  <c r="S25" i="1" s="1"/>
  <c r="E25" i="1"/>
  <c r="D25" i="1"/>
  <c r="P25" i="1" s="1"/>
  <c r="C25" i="1"/>
  <c r="B25" i="1"/>
  <c r="T24" i="1"/>
  <c r="S24" i="1"/>
  <c r="P24" i="1"/>
  <c r="N24" i="1"/>
  <c r="M24" i="1"/>
  <c r="K24" i="1"/>
  <c r="J24" i="1"/>
  <c r="L24" i="1" s="1"/>
  <c r="I24" i="1"/>
  <c r="H24" i="1"/>
  <c r="G24" i="1"/>
  <c r="F24" i="1"/>
  <c r="R24" i="1" s="1"/>
  <c r="E24" i="1"/>
  <c r="D24" i="1"/>
  <c r="C24" i="1"/>
  <c r="O24" i="1" s="1"/>
  <c r="B24" i="1"/>
  <c r="Q23" i="1"/>
  <c r="M23" i="1"/>
  <c r="K23" i="1"/>
  <c r="J23" i="1"/>
  <c r="L23" i="1" s="1"/>
  <c r="R23" i="1" s="1"/>
  <c r="I23" i="1"/>
  <c r="H23" i="1"/>
  <c r="G23" i="1"/>
  <c r="S23" i="1" s="1"/>
  <c r="E23" i="1"/>
  <c r="D23" i="1"/>
  <c r="F23" i="1" s="1"/>
  <c r="C23" i="1"/>
  <c r="B23" i="1"/>
  <c r="N22" i="1"/>
  <c r="M22" i="1"/>
  <c r="S22" i="1" s="1"/>
  <c r="K22" i="1"/>
  <c r="J22" i="1"/>
  <c r="L22" i="1" s="1"/>
  <c r="I22" i="1"/>
  <c r="G22" i="1"/>
  <c r="E22" i="1"/>
  <c r="D22" i="1"/>
  <c r="C22" i="1"/>
  <c r="B22" i="1"/>
  <c r="Q21" i="1"/>
  <c r="N21" i="1"/>
  <c r="M21" i="1"/>
  <c r="L21" i="1"/>
  <c r="K21" i="1"/>
  <c r="J21" i="1"/>
  <c r="I21" i="1"/>
  <c r="O21" i="1" s="1"/>
  <c r="H21" i="1"/>
  <c r="G21" i="1"/>
  <c r="S21" i="1" s="1"/>
  <c r="E21" i="1"/>
  <c r="D21" i="1"/>
  <c r="F21" i="1" s="1"/>
  <c r="R21" i="1" s="1"/>
  <c r="C21" i="1"/>
  <c r="B21" i="1"/>
  <c r="T20" i="1"/>
  <c r="S20" i="1"/>
  <c r="P20" i="1"/>
  <c r="N20" i="1"/>
  <c r="M20" i="1"/>
  <c r="K20" i="1"/>
  <c r="J20" i="1"/>
  <c r="L20" i="1" s="1"/>
  <c r="I20" i="1"/>
  <c r="H20" i="1"/>
  <c r="G20" i="1"/>
  <c r="F20" i="1"/>
  <c r="R20" i="1" s="1"/>
  <c r="E20" i="1"/>
  <c r="D20" i="1"/>
  <c r="C20" i="1"/>
  <c r="O20" i="1" s="1"/>
  <c r="B20" i="1"/>
  <c r="Q19" i="1"/>
  <c r="M19" i="1"/>
  <c r="K19" i="1"/>
  <c r="J19" i="1"/>
  <c r="L19" i="1" s="1"/>
  <c r="I19" i="1"/>
  <c r="H19" i="1"/>
  <c r="G19" i="1"/>
  <c r="S19" i="1" s="1"/>
  <c r="E19" i="1"/>
  <c r="D19" i="1"/>
  <c r="F19" i="1" s="1"/>
  <c r="C19" i="1"/>
  <c r="B19" i="1"/>
  <c r="N18" i="1"/>
  <c r="M18" i="1"/>
  <c r="S18" i="1" s="1"/>
  <c r="K18" i="1"/>
  <c r="J18" i="1"/>
  <c r="L18" i="1" s="1"/>
  <c r="I18" i="1"/>
  <c r="G18" i="1"/>
  <c r="F18" i="1"/>
  <c r="E18" i="1"/>
  <c r="D18" i="1"/>
  <c r="C18" i="1"/>
  <c r="B18" i="1"/>
  <c r="Q17" i="1"/>
  <c r="P17" i="1"/>
  <c r="N17" i="1"/>
  <c r="M17" i="1"/>
  <c r="L17" i="1"/>
  <c r="K17" i="1"/>
  <c r="J17" i="1"/>
  <c r="I17" i="1"/>
  <c r="O17" i="1" s="1"/>
  <c r="H17" i="1"/>
  <c r="G17" i="1"/>
  <c r="S17" i="1" s="1"/>
  <c r="T17" i="1" s="1"/>
  <c r="V17" i="1" s="1"/>
  <c r="F17" i="1"/>
  <c r="R17" i="1" s="1"/>
  <c r="E17" i="1"/>
  <c r="D17" i="1"/>
  <c r="C17" i="1"/>
  <c r="B17" i="1"/>
  <c r="T16" i="1"/>
  <c r="S16" i="1"/>
  <c r="P16" i="1"/>
  <c r="N16" i="1"/>
  <c r="M16" i="1"/>
  <c r="K16" i="1"/>
  <c r="J16" i="1"/>
  <c r="L16" i="1" s="1"/>
  <c r="I16" i="1"/>
  <c r="H16" i="1"/>
  <c r="G16" i="1"/>
  <c r="F16" i="1"/>
  <c r="R16" i="1" s="1"/>
  <c r="E16" i="1"/>
  <c r="D16" i="1"/>
  <c r="C16" i="1"/>
  <c r="O16" i="1" s="1"/>
  <c r="B16" i="1"/>
  <c r="Q15" i="1"/>
  <c r="M15" i="1"/>
  <c r="L15" i="1"/>
  <c r="K15" i="1"/>
  <c r="J15" i="1"/>
  <c r="I15" i="1"/>
  <c r="H15" i="1"/>
  <c r="G15" i="1"/>
  <c r="S15" i="1" s="1"/>
  <c r="E15" i="1"/>
  <c r="D15" i="1"/>
  <c r="F15" i="1" s="1"/>
  <c r="R15" i="1" s="1"/>
  <c r="C15" i="1"/>
  <c r="B15" i="1"/>
  <c r="N14" i="1"/>
  <c r="M14" i="1"/>
  <c r="S14" i="1" s="1"/>
  <c r="K14" i="1"/>
  <c r="L14" i="1" s="1"/>
  <c r="J14" i="1"/>
  <c r="I14" i="1"/>
  <c r="G14" i="1"/>
  <c r="E14" i="1"/>
  <c r="D14" i="1"/>
  <c r="P14" i="1" s="1"/>
  <c r="C14" i="1"/>
  <c r="B14" i="1"/>
  <c r="Q13" i="1"/>
  <c r="O13" i="1"/>
  <c r="N13" i="1"/>
  <c r="M13" i="1"/>
  <c r="L13" i="1"/>
  <c r="K13" i="1"/>
  <c r="J13" i="1"/>
  <c r="I13" i="1"/>
  <c r="H13" i="1"/>
  <c r="G13" i="1"/>
  <c r="S13" i="1" s="1"/>
  <c r="T13" i="1" s="1"/>
  <c r="E13" i="1"/>
  <c r="D13" i="1"/>
  <c r="P13" i="1" s="1"/>
  <c r="C13" i="1"/>
  <c r="B13" i="1"/>
  <c r="S12" i="1"/>
  <c r="T12" i="1" s="1"/>
  <c r="N12" i="1"/>
  <c r="M12" i="1"/>
  <c r="K12" i="1"/>
  <c r="J12" i="1"/>
  <c r="L12" i="1" s="1"/>
  <c r="I12" i="1"/>
  <c r="H12" i="1"/>
  <c r="G12" i="1"/>
  <c r="F12" i="1"/>
  <c r="R12" i="1" s="1"/>
  <c r="E12" i="1"/>
  <c r="D12" i="1"/>
  <c r="C12" i="1"/>
  <c r="O12" i="1" s="1"/>
  <c r="B12" i="1"/>
  <c r="Q11" i="1"/>
  <c r="M11" i="1"/>
  <c r="K11" i="1"/>
  <c r="J11" i="1"/>
  <c r="L11" i="1" s="1"/>
  <c r="I11" i="1"/>
  <c r="H11" i="1"/>
  <c r="G11" i="1"/>
  <c r="S11" i="1" s="1"/>
  <c r="E11" i="1"/>
  <c r="D11" i="1"/>
  <c r="F11" i="1" s="1"/>
  <c r="R11" i="1" s="1"/>
  <c r="C11" i="1"/>
  <c r="B11" i="1"/>
  <c r="N10" i="1"/>
  <c r="M10" i="1"/>
  <c r="S10" i="1" s="1"/>
  <c r="K10" i="1"/>
  <c r="J10" i="1"/>
  <c r="L10" i="1" s="1"/>
  <c r="I10" i="1"/>
  <c r="G10" i="1"/>
  <c r="E10" i="1"/>
  <c r="D10" i="1"/>
  <c r="C10" i="1"/>
  <c r="B10" i="1"/>
  <c r="Q9" i="1"/>
  <c r="P9" i="1"/>
  <c r="O9" i="1"/>
  <c r="N9" i="1"/>
  <c r="M9" i="1"/>
  <c r="L9" i="1"/>
  <c r="K9" i="1"/>
  <c r="J9" i="1"/>
  <c r="I9" i="1"/>
  <c r="G9" i="1"/>
  <c r="S9" i="1" s="1"/>
  <c r="T9" i="1" s="1"/>
  <c r="F9" i="1"/>
  <c r="R9" i="1" s="1"/>
  <c r="E9" i="1"/>
  <c r="D9" i="1"/>
  <c r="C9" i="1"/>
  <c r="B9" i="1"/>
  <c r="S8" i="1"/>
  <c r="T8" i="1" s="1"/>
  <c r="R8" i="1"/>
  <c r="N8" i="1"/>
  <c r="M8" i="1"/>
  <c r="K8" i="1"/>
  <c r="J8" i="1"/>
  <c r="L8" i="1" s="1"/>
  <c r="I8" i="1"/>
  <c r="H8" i="1"/>
  <c r="G8" i="1"/>
  <c r="F8" i="1"/>
  <c r="E8" i="1"/>
  <c r="D8" i="1"/>
  <c r="C8" i="1"/>
  <c r="O8" i="1" s="1"/>
  <c r="B8" i="1"/>
  <c r="Q7" i="1"/>
  <c r="M7" i="1"/>
  <c r="K7" i="1"/>
  <c r="J7" i="1"/>
  <c r="L7" i="1" s="1"/>
  <c r="R7" i="1" s="1"/>
  <c r="I7" i="1"/>
  <c r="H7" i="1"/>
  <c r="G7" i="1"/>
  <c r="S7" i="1" s="1"/>
  <c r="E7" i="1"/>
  <c r="D7" i="1"/>
  <c r="F7" i="1" s="1"/>
  <c r="C7" i="1"/>
  <c r="B7" i="1"/>
  <c r="M6" i="1"/>
  <c r="N6" i="1" s="1"/>
  <c r="L6" i="1"/>
  <c r="K6" i="1"/>
  <c r="J6" i="1"/>
  <c r="I6" i="1"/>
  <c r="G6" i="1"/>
  <c r="E6" i="1"/>
  <c r="D6" i="1"/>
  <c r="C6" i="1"/>
  <c r="B6" i="1"/>
  <c r="A2" i="1"/>
  <c r="A1" i="1"/>
  <c r="L82" i="1" l="1"/>
  <c r="V12" i="1"/>
  <c r="R19" i="1"/>
  <c r="T45" i="1"/>
  <c r="V45" i="1" s="1"/>
  <c r="P34" i="1"/>
  <c r="H9" i="1"/>
  <c r="O31" i="1"/>
  <c r="T31" i="1" s="1"/>
  <c r="V31" i="1" s="1"/>
  <c r="N31" i="1"/>
  <c r="P58" i="1"/>
  <c r="H61" i="1"/>
  <c r="N42" i="1"/>
  <c r="S42" i="1"/>
  <c r="T42" i="1" s="1"/>
  <c r="N79" i="1"/>
  <c r="O79" i="1"/>
  <c r="T79" i="1" s="1"/>
  <c r="V79" i="1" s="1"/>
  <c r="R42" i="1"/>
  <c r="P42" i="1"/>
  <c r="H45" i="1"/>
  <c r="S51" i="1"/>
  <c r="T51" i="1" s="1"/>
  <c r="H51" i="1"/>
  <c r="T56" i="1"/>
  <c r="T65" i="1"/>
  <c r="O66" i="1"/>
  <c r="H66" i="1"/>
  <c r="N66" i="1"/>
  <c r="S66" i="1"/>
  <c r="P75" i="1"/>
  <c r="M82" i="1"/>
  <c r="N63" i="1"/>
  <c r="O63" i="1"/>
  <c r="T63" i="1" s="1"/>
  <c r="V63" i="1" s="1"/>
  <c r="O64" i="1"/>
  <c r="T64" i="1" s="1"/>
  <c r="V64" i="1" s="1"/>
  <c r="H64" i="1"/>
  <c r="R66" i="1"/>
  <c r="P66" i="1"/>
  <c r="H69" i="1"/>
  <c r="F73" i="1"/>
  <c r="R73" i="1" s="1"/>
  <c r="P73" i="1"/>
  <c r="S75" i="1"/>
  <c r="T75" i="1" s="1"/>
  <c r="H75" i="1"/>
  <c r="P26" i="1"/>
  <c r="F26" i="1"/>
  <c r="R26" i="1" s="1"/>
  <c r="F30" i="1"/>
  <c r="R30" i="1" s="1"/>
  <c r="P30" i="1"/>
  <c r="F41" i="1"/>
  <c r="R41" i="1" s="1"/>
  <c r="P41" i="1"/>
  <c r="T57" i="1"/>
  <c r="V57" i="1" s="1"/>
  <c r="C82" i="1"/>
  <c r="O6" i="1"/>
  <c r="O14" i="1"/>
  <c r="T14" i="1" s="1"/>
  <c r="V14" i="1" s="1"/>
  <c r="H14" i="1"/>
  <c r="P15" i="1"/>
  <c r="O27" i="1"/>
  <c r="T27" i="1" s="1"/>
  <c r="V27" i="1" s="1"/>
  <c r="N27" i="1"/>
  <c r="N55" i="1"/>
  <c r="O55" i="1"/>
  <c r="T55" i="1" s="1"/>
  <c r="V55" i="1" s="1"/>
  <c r="F65" i="1"/>
  <c r="R65" i="1" s="1"/>
  <c r="P65" i="1"/>
  <c r="O42" i="1"/>
  <c r="H42" i="1"/>
  <c r="Q14" i="1"/>
  <c r="V16" i="1"/>
  <c r="N39" i="1"/>
  <c r="O39" i="1"/>
  <c r="T39" i="1" s="1"/>
  <c r="V39" i="1" s="1"/>
  <c r="F49" i="1"/>
  <c r="R49" i="1" s="1"/>
  <c r="P49" i="1"/>
  <c r="O18" i="1"/>
  <c r="T18" i="1" s="1"/>
  <c r="V18" i="1" s="1"/>
  <c r="H18" i="1"/>
  <c r="P19" i="1"/>
  <c r="T21" i="1"/>
  <c r="V21" i="1" s="1"/>
  <c r="P21" i="1"/>
  <c r="F25" i="1"/>
  <c r="R25" i="1" s="1"/>
  <c r="F29" i="1"/>
  <c r="R29" i="1" s="1"/>
  <c r="F33" i="1"/>
  <c r="R33" i="1" s="1"/>
  <c r="P35" i="1"/>
  <c r="N45" i="1"/>
  <c r="O45" i="1"/>
  <c r="I82" i="1"/>
  <c r="P10" i="1"/>
  <c r="V13" i="1"/>
  <c r="P18" i="1"/>
  <c r="P23" i="1"/>
  <c r="T25" i="1"/>
  <c r="V25" i="1" s="1"/>
  <c r="P27" i="1"/>
  <c r="T29" i="1"/>
  <c r="V29" i="1" s="1"/>
  <c r="P31" i="1"/>
  <c r="S35" i="1"/>
  <c r="T35" i="1" s="1"/>
  <c r="V36" i="1" s="1"/>
  <c r="H35" i="1"/>
  <c r="T40" i="1"/>
  <c r="V40" i="1" s="1"/>
  <c r="O50" i="1"/>
  <c r="H50" i="1"/>
  <c r="N50" i="1"/>
  <c r="S50" i="1"/>
  <c r="T50" i="1" s="1"/>
  <c r="P59" i="1"/>
  <c r="N69" i="1"/>
  <c r="O69" i="1"/>
  <c r="T69" i="1" s="1"/>
  <c r="V69" i="1" s="1"/>
  <c r="O56" i="1"/>
  <c r="H56" i="1"/>
  <c r="O7" i="1"/>
  <c r="T7" i="1" s="1"/>
  <c r="N7" i="1"/>
  <c r="P51" i="1"/>
  <c r="N61" i="1"/>
  <c r="O61" i="1"/>
  <c r="T61" i="1" s="1"/>
  <c r="V61" i="1" s="1"/>
  <c r="O80" i="1"/>
  <c r="T80" i="1" s="1"/>
  <c r="V80" i="1" s="1"/>
  <c r="H80" i="1"/>
  <c r="E82" i="1"/>
  <c r="O10" i="1"/>
  <c r="T10" i="1" s="1"/>
  <c r="V10" i="1" s="1"/>
  <c r="H10" i="1"/>
  <c r="P11" i="1"/>
  <c r="P12" i="1"/>
  <c r="F13" i="1"/>
  <c r="R13" i="1" s="1"/>
  <c r="F14" i="1"/>
  <c r="R14" i="1" s="1"/>
  <c r="O15" i="1"/>
  <c r="T15" i="1" s="1"/>
  <c r="N15" i="1"/>
  <c r="J82" i="1"/>
  <c r="Q10" i="1"/>
  <c r="V20" i="1"/>
  <c r="N47" i="1"/>
  <c r="O47" i="1"/>
  <c r="T47" i="1" s="1"/>
  <c r="V47" i="1" s="1"/>
  <c r="O48" i="1"/>
  <c r="H48" i="1"/>
  <c r="F50" i="1"/>
  <c r="R50" i="1" s="1"/>
  <c r="P50" i="1"/>
  <c r="F57" i="1"/>
  <c r="R57" i="1" s="1"/>
  <c r="P57" i="1"/>
  <c r="S59" i="1"/>
  <c r="T59" i="1" s="1"/>
  <c r="V59" i="1" s="1"/>
  <c r="H59" i="1"/>
  <c r="O74" i="1"/>
  <c r="H74" i="1"/>
  <c r="N74" i="1"/>
  <c r="S74" i="1"/>
  <c r="T74" i="1" s="1"/>
  <c r="V9" i="1"/>
  <c r="O23" i="1"/>
  <c r="T23" i="1" s="1"/>
  <c r="N23" i="1"/>
  <c r="N37" i="1"/>
  <c r="O37" i="1"/>
  <c r="T37" i="1" s="1"/>
  <c r="V37" i="1" s="1"/>
  <c r="S67" i="1"/>
  <c r="T67" i="1" s="1"/>
  <c r="H67" i="1"/>
  <c r="V76" i="1"/>
  <c r="D82" i="1"/>
  <c r="S6" i="1"/>
  <c r="O40" i="1"/>
  <c r="H40" i="1"/>
  <c r="K82" i="1"/>
  <c r="P7" i="1"/>
  <c r="P8" i="1"/>
  <c r="F10" i="1"/>
  <c r="R10" i="1" s="1"/>
  <c r="O11" i="1"/>
  <c r="T11" i="1" s="1"/>
  <c r="N11" i="1"/>
  <c r="R18" i="1"/>
  <c r="O19" i="1"/>
  <c r="T19" i="1" s="1"/>
  <c r="V19" i="1" s="1"/>
  <c r="N19" i="1"/>
  <c r="O22" i="1"/>
  <c r="T22" i="1" s="1"/>
  <c r="V22" i="1" s="1"/>
  <c r="H22" i="1"/>
  <c r="V24" i="1"/>
  <c r="O26" i="1"/>
  <c r="T26" i="1" s="1"/>
  <c r="V26" i="1" s="1"/>
  <c r="H26" i="1"/>
  <c r="O30" i="1"/>
  <c r="T30" i="1" s="1"/>
  <c r="V30" i="1" s="1"/>
  <c r="H30" i="1"/>
  <c r="O34" i="1"/>
  <c r="H34" i="1"/>
  <c r="N34" i="1"/>
  <c r="S34" i="1"/>
  <c r="P43" i="1"/>
  <c r="N53" i="1"/>
  <c r="O53" i="1"/>
  <c r="T53" i="1" s="1"/>
  <c r="V53" i="1" s="1"/>
  <c r="N71" i="1"/>
  <c r="O71" i="1"/>
  <c r="T71" i="1" s="1"/>
  <c r="O72" i="1"/>
  <c r="T72" i="1" s="1"/>
  <c r="V72" i="1" s="1"/>
  <c r="H72" i="1"/>
  <c r="F74" i="1"/>
  <c r="R74" i="1" s="1"/>
  <c r="P74" i="1"/>
  <c r="H77" i="1"/>
  <c r="F22" i="1"/>
  <c r="R22" i="1" s="1"/>
  <c r="P22" i="1"/>
  <c r="S43" i="1"/>
  <c r="T43" i="1" s="1"/>
  <c r="V43" i="1" s="1"/>
  <c r="H43" i="1"/>
  <c r="T48" i="1"/>
  <c r="V52" i="1"/>
  <c r="O58" i="1"/>
  <c r="H58" i="1"/>
  <c r="N58" i="1"/>
  <c r="S58" i="1"/>
  <c r="T58" i="1" s="1"/>
  <c r="V58" i="1" s="1"/>
  <c r="N77" i="1"/>
  <c r="O77" i="1"/>
  <c r="T77" i="1" s="1"/>
  <c r="V77" i="1" s="1"/>
  <c r="Q18" i="1"/>
  <c r="Q22" i="1"/>
  <c r="Q26" i="1"/>
  <c r="Q30" i="1"/>
  <c r="F40" i="1"/>
  <c r="R40" i="1" s="1"/>
  <c r="O41" i="1"/>
  <c r="T41" i="1" s="1"/>
  <c r="V41" i="1" s="1"/>
  <c r="F48" i="1"/>
  <c r="R48" i="1" s="1"/>
  <c r="O49" i="1"/>
  <c r="T49" i="1" s="1"/>
  <c r="V49" i="1" s="1"/>
  <c r="F56" i="1"/>
  <c r="R56" i="1" s="1"/>
  <c r="O57" i="1"/>
  <c r="F64" i="1"/>
  <c r="R64" i="1" s="1"/>
  <c r="O65" i="1"/>
  <c r="F72" i="1"/>
  <c r="R72" i="1" s="1"/>
  <c r="O73" i="1"/>
  <c r="T73" i="1" s="1"/>
  <c r="P80" i="1"/>
  <c r="F80" i="1"/>
  <c r="R80" i="1" s="1"/>
  <c r="T81" i="1"/>
  <c r="Q64" i="1"/>
  <c r="Q72" i="1"/>
  <c r="Q80" i="1"/>
  <c r="Q48" i="1"/>
  <c r="R46" i="1"/>
  <c r="H49" i="1"/>
  <c r="R54" i="1"/>
  <c r="H57" i="1"/>
  <c r="R62" i="1"/>
  <c r="H65" i="1"/>
  <c r="R70" i="1"/>
  <c r="H73" i="1"/>
  <c r="R78" i="1"/>
  <c r="Q40" i="1"/>
  <c r="Q56" i="1"/>
  <c r="R38" i="1"/>
  <c r="H41" i="1"/>
  <c r="Q6" i="1"/>
  <c r="R37" i="1"/>
  <c r="P38" i="1"/>
  <c r="P39" i="1"/>
  <c r="R45" i="1"/>
  <c r="P46" i="1"/>
  <c r="P47" i="1"/>
  <c r="R53" i="1"/>
  <c r="P54" i="1"/>
  <c r="P55" i="1"/>
  <c r="R61" i="1"/>
  <c r="P62" i="1"/>
  <c r="P63" i="1"/>
  <c r="R69" i="1"/>
  <c r="Q70" i="1"/>
  <c r="P70" i="1"/>
  <c r="P71" i="1"/>
  <c r="R77" i="1"/>
  <c r="Q78" i="1"/>
  <c r="P78" i="1"/>
  <c r="P79" i="1"/>
  <c r="P6" i="1"/>
  <c r="F6" i="1"/>
  <c r="H6" i="1"/>
  <c r="G82" i="1"/>
  <c r="Q8" i="1"/>
  <c r="Q12" i="1"/>
  <c r="Q16" i="1"/>
  <c r="Q20" i="1"/>
  <c r="Q24" i="1"/>
  <c r="Q28" i="1"/>
  <c r="Q32" i="1"/>
  <c r="F36" i="1"/>
  <c r="R36" i="1" s="1"/>
  <c r="S38" i="1"/>
  <c r="T38" i="1" s="1"/>
  <c r="V38" i="1" s="1"/>
  <c r="H39" i="1"/>
  <c r="F44" i="1"/>
  <c r="R44" i="1" s="1"/>
  <c r="S46" i="1"/>
  <c r="T46" i="1" s="1"/>
  <c r="V46" i="1" s="1"/>
  <c r="H47" i="1"/>
  <c r="F52" i="1"/>
  <c r="R52" i="1" s="1"/>
  <c r="S54" i="1"/>
  <c r="T54" i="1" s="1"/>
  <c r="H55" i="1"/>
  <c r="F60" i="1"/>
  <c r="R60" i="1" s="1"/>
  <c r="S62" i="1"/>
  <c r="T62" i="1" s="1"/>
  <c r="H63" i="1"/>
  <c r="F68" i="1"/>
  <c r="R68" i="1" s="1"/>
  <c r="S70" i="1"/>
  <c r="T70" i="1" s="1"/>
  <c r="H71" i="1"/>
  <c r="F76" i="1"/>
  <c r="R76" i="1" s="1"/>
  <c r="S78" i="1"/>
  <c r="T78" i="1" s="1"/>
  <c r="H79" i="1"/>
  <c r="V73" i="1" l="1"/>
  <c r="P82" i="1"/>
  <c r="V74" i="1"/>
  <c r="V75" i="1"/>
  <c r="V62" i="1"/>
  <c r="V65" i="1"/>
  <c r="N82" i="1"/>
  <c r="V42" i="1"/>
  <c r="V78" i="1"/>
  <c r="H82" i="1"/>
  <c r="Q82" i="1"/>
  <c r="Q88" i="1" s="1"/>
  <c r="V28" i="1"/>
  <c r="V7" i="1"/>
  <c r="V70" i="1"/>
  <c r="O82" i="1"/>
  <c r="O88" i="1" s="1"/>
  <c r="V71" i="1"/>
  <c r="V32" i="1"/>
  <c r="V50" i="1"/>
  <c r="V56" i="1"/>
  <c r="V44" i="1"/>
  <c r="V54" i="1"/>
  <c r="T34" i="1"/>
  <c r="V34" i="1" s="1"/>
  <c r="S82" i="1"/>
  <c r="T6" i="1"/>
  <c r="V68" i="1"/>
  <c r="V15" i="1"/>
  <c r="V51" i="1"/>
  <c r="V60" i="1"/>
  <c r="V8" i="1"/>
  <c r="F82" i="1"/>
  <c r="R6" i="1"/>
  <c r="R82" i="1" s="1"/>
  <c r="V81" i="1"/>
  <c r="V48" i="1"/>
  <c r="V11" i="1"/>
  <c r="V23" i="1"/>
  <c r="T66" i="1"/>
  <c r="V66" i="1" s="1"/>
  <c r="V67" i="1" l="1"/>
  <c r="V35" i="1"/>
  <c r="S88" i="1"/>
  <c r="T82" i="1"/>
</calcChain>
</file>

<file path=xl/sharedStrings.xml><?xml version="1.0" encoding="utf-8"?>
<sst xmlns="http://schemas.openxmlformats.org/spreadsheetml/2006/main" count="104" uniqueCount="90">
  <si>
    <t>หน่วย : ล้านบาท</t>
  </si>
  <si>
    <t>ลำดับที่</t>
  </si>
  <si>
    <t>จังหวัด</t>
  </si>
  <si>
    <t>รายจ่ายประจำ</t>
  </si>
  <si>
    <t>รายจ่ายลงทุน</t>
  </si>
  <si>
    <t>รวม</t>
  </si>
  <si>
    <t>งบจัดสรรถือจ่าย จังหวัด</t>
  </si>
  <si>
    <t>สำรองเงินมีหนี้</t>
  </si>
  <si>
    <t>PO</t>
  </si>
  <si>
    <t>PO+สำรองเงินมีหนี้</t>
  </si>
  <si>
    <t>เบิกจ่าย</t>
  </si>
  <si>
    <t>ร้อยละเบิกจ่ายต่องบจัดสรรถือจ่ายจังหวัด</t>
  </si>
  <si>
    <t>1800</t>
  </si>
  <si>
    <t>3800</t>
  </si>
  <si>
    <t>1500</t>
  </si>
  <si>
    <t>9200</t>
  </si>
  <si>
    <t>9100</t>
  </si>
  <si>
    <t>9300</t>
  </si>
  <si>
    <t>8400</t>
  </si>
  <si>
    <t>6100</t>
  </si>
  <si>
    <t>5300</t>
  </si>
  <si>
    <t>7700</t>
  </si>
  <si>
    <t>3100</t>
  </si>
  <si>
    <t>8500</t>
  </si>
  <si>
    <t>8100</t>
  </si>
  <si>
    <t>1400</t>
  </si>
  <si>
    <t>3200</t>
  </si>
  <si>
    <t>6000</t>
  </si>
  <si>
    <t>4800</t>
  </si>
  <si>
    <t>2200</t>
  </si>
  <si>
    <t>3700</t>
  </si>
  <si>
    <t>2500</t>
  </si>
  <si>
    <t>2600</t>
  </si>
  <si>
    <t>7100</t>
  </si>
  <si>
    <t>8600</t>
  </si>
  <si>
    <t>7200</t>
  </si>
  <si>
    <t>6200</t>
  </si>
  <si>
    <t>3900</t>
  </si>
  <si>
    <t>4200</t>
  </si>
  <si>
    <t>1700</t>
  </si>
  <si>
    <t>6600</t>
  </si>
  <si>
    <t>7600</t>
  </si>
  <si>
    <t>6700</t>
  </si>
  <si>
    <t>2300</t>
  </si>
  <si>
    <t>1900</t>
  </si>
  <si>
    <t>4300</t>
  </si>
  <si>
    <t>9500</t>
  </si>
  <si>
    <t>6300</t>
  </si>
  <si>
    <t>5200</t>
  </si>
  <si>
    <t>2700</t>
  </si>
  <si>
    <t>7500</t>
  </si>
  <si>
    <t>1300</t>
  </si>
  <si>
    <t>5500</t>
  </si>
  <si>
    <t>7300</t>
  </si>
  <si>
    <t>4400</t>
  </si>
  <si>
    <t>4500</t>
  </si>
  <si>
    <t>1600</t>
  </si>
  <si>
    <t>5800</t>
  </si>
  <si>
    <t>2000</t>
  </si>
  <si>
    <t>2100</t>
  </si>
  <si>
    <t>2400</t>
  </si>
  <si>
    <t>5100</t>
  </si>
  <si>
    <t>8300</t>
  </si>
  <si>
    <t>3300</t>
  </si>
  <si>
    <t>7400</t>
  </si>
  <si>
    <t>1100</t>
  </si>
  <si>
    <t>6500</t>
  </si>
  <si>
    <t>3000</t>
  </si>
  <si>
    <t>9600</t>
  </si>
  <si>
    <t>7000</t>
  </si>
  <si>
    <t>5400</t>
  </si>
  <si>
    <t>6400</t>
  </si>
  <si>
    <t>3500</t>
  </si>
  <si>
    <t>4600</t>
  </si>
  <si>
    <t>4700</t>
  </si>
  <si>
    <t>8200</t>
  </si>
  <si>
    <t>4900</t>
  </si>
  <si>
    <t>5700</t>
  </si>
  <si>
    <t>4100</t>
  </si>
  <si>
    <t>5600</t>
  </si>
  <si>
    <t>9400</t>
  </si>
  <si>
    <t>1200</t>
  </si>
  <si>
    <t>9000</t>
  </si>
  <si>
    <t>4000</t>
  </si>
  <si>
    <t>3400</t>
  </si>
  <si>
    <t>3600</t>
  </si>
  <si>
    <t>8000</t>
  </si>
  <si>
    <t>5000</t>
  </si>
  <si>
    <t xml:space="preserve"> 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</si>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</sst>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_-* #,##0.000_-;\-* #,##0.000_-;_-* &quot;-&quot;???_-;_-@_-"/>
  </numFmts>
  <fonts count="11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5" borderId="18" applyNumberFormat="0" applyProtection="0">
      <alignment horizontal="left" vertical="center" indent="1"/>
    </xf>
    <xf numFmtId="0" fontId="10" fillId="0" borderId="0"/>
  </cellStyleXfs>
  <cellXfs count="70">
    <xf numFmtId="0" fontId="0" fillId="0" borderId="0" xfId="0"/>
    <xf numFmtId="0" fontId="2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3" borderId="8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43" fontId="7" fillId="2" borderId="10" xfId="3" applyFont="1" applyFill="1" applyBorder="1" applyAlignment="1">
      <alignment horizontal="center" vertical="center" wrapText="1"/>
    </xf>
    <xf numFmtId="43" fontId="7" fillId="2" borderId="7" xfId="3" applyFont="1" applyFill="1" applyBorder="1" applyAlignment="1">
      <alignment horizontal="center" vertical="center" wrapText="1"/>
    </xf>
    <xf numFmtId="187" fontId="6" fillId="2" borderId="11" xfId="3" applyNumberFormat="1" applyFont="1" applyFill="1" applyBorder="1" applyAlignment="1">
      <alignment horizontal="center" vertical="center"/>
    </xf>
    <xf numFmtId="188" fontId="6" fillId="4" borderId="12" xfId="3" applyNumberFormat="1" applyFont="1" applyFill="1" applyBorder="1" applyAlignment="1">
      <alignment vertical="center"/>
    </xf>
    <xf numFmtId="43" fontId="6" fillId="0" borderId="13" xfId="3" applyFont="1" applyFill="1" applyBorder="1" applyAlignment="1">
      <alignment vertical="center"/>
    </xf>
    <xf numFmtId="43" fontId="6" fillId="3" borderId="14" xfId="3" applyFont="1" applyFill="1" applyBorder="1" applyAlignment="1">
      <alignment vertical="center"/>
    </xf>
    <xf numFmtId="43" fontId="6" fillId="0" borderId="14" xfId="3" applyFont="1" applyFill="1" applyBorder="1" applyAlignment="1">
      <alignment vertical="center"/>
    </xf>
    <xf numFmtId="43" fontId="6" fillId="0" borderId="15" xfId="3" applyFont="1" applyFill="1" applyBorder="1" applyAlignment="1">
      <alignment vertical="center"/>
    </xf>
    <xf numFmtId="43" fontId="6" fillId="0" borderId="16" xfId="3" applyFont="1" applyFill="1" applyBorder="1" applyAlignment="1">
      <alignment horizontal="right" vertical="center"/>
    </xf>
    <xf numFmtId="43" fontId="8" fillId="0" borderId="16" xfId="3" applyFont="1" applyFill="1" applyBorder="1" applyAlignment="1">
      <alignment horizontal="right" vertical="center"/>
    </xf>
    <xf numFmtId="43" fontId="8" fillId="0" borderId="15" xfId="3" applyFont="1" applyFill="1" applyBorder="1" applyAlignment="1">
      <alignment horizontal="right" vertical="center"/>
    </xf>
    <xf numFmtId="43" fontId="6" fillId="2" borderId="17" xfId="3" applyFont="1" applyFill="1" applyBorder="1" applyAlignment="1">
      <alignment horizontal="right" vertical="center"/>
    </xf>
    <xf numFmtId="0" fontId="9" fillId="5" borderId="18" xfId="4" quotePrefix="1" applyNumberFormat="1" applyProtection="1">
      <alignment horizontal="left" vertical="center" indent="1"/>
      <protection locked="0"/>
    </xf>
    <xf numFmtId="189" fontId="0" fillId="0" borderId="0" xfId="0" applyNumberFormat="1"/>
    <xf numFmtId="190" fontId="0" fillId="0" borderId="0" xfId="0" applyNumberFormat="1"/>
    <xf numFmtId="187" fontId="6" fillId="2" borderId="15" xfId="3" applyNumberFormat="1" applyFont="1" applyFill="1" applyBorder="1" applyAlignment="1">
      <alignment horizontal="center" vertical="center"/>
    </xf>
    <xf numFmtId="188" fontId="6" fillId="4" borderId="17" xfId="3" applyNumberFormat="1" applyFont="1" applyFill="1" applyBorder="1" applyAlignment="1">
      <alignment vertical="center"/>
    </xf>
    <xf numFmtId="43" fontId="6" fillId="0" borderId="17" xfId="3" applyFont="1" applyFill="1" applyBorder="1" applyAlignment="1">
      <alignment horizontal="right" vertical="center"/>
    </xf>
    <xf numFmtId="43" fontId="8" fillId="0" borderId="17" xfId="3" applyFont="1" applyFill="1" applyBorder="1" applyAlignment="1">
      <alignment horizontal="right" vertical="center"/>
    </xf>
    <xf numFmtId="43" fontId="8" fillId="0" borderId="19" xfId="3" applyFont="1" applyFill="1" applyBorder="1" applyAlignment="1">
      <alignment horizontal="right" vertical="center"/>
    </xf>
    <xf numFmtId="43" fontId="6" fillId="0" borderId="19" xfId="3" applyFont="1" applyFill="1" applyBorder="1" applyAlignment="1">
      <alignment horizontal="right" vertical="center"/>
    </xf>
    <xf numFmtId="43" fontId="6" fillId="3" borderId="15" xfId="3" applyFont="1" applyFill="1" applyBorder="1" applyAlignment="1">
      <alignment vertical="center"/>
    </xf>
    <xf numFmtId="43" fontId="7" fillId="6" borderId="20" xfId="3" applyFont="1" applyFill="1" applyBorder="1" applyAlignment="1">
      <alignment horizontal="center" vertical="center"/>
    </xf>
    <xf numFmtId="43" fontId="7" fillId="6" borderId="21" xfId="3" applyFont="1" applyFill="1" applyBorder="1" applyAlignment="1">
      <alignment horizontal="center" vertical="center"/>
    </xf>
    <xf numFmtId="43" fontId="7" fillId="6" borderId="20" xfId="3" applyNumberFormat="1" applyFont="1" applyFill="1" applyBorder="1" applyAlignment="1">
      <alignment vertical="center"/>
    </xf>
    <xf numFmtId="43" fontId="7" fillId="3" borderId="21" xfId="3" applyFont="1" applyFill="1" applyBorder="1" applyAlignment="1">
      <alignment vertical="center"/>
    </xf>
    <xf numFmtId="43" fontId="7" fillId="6" borderId="21" xfId="3" applyFont="1" applyFill="1" applyBorder="1" applyAlignment="1">
      <alignment vertical="center"/>
    </xf>
    <xf numFmtId="43" fontId="7" fillId="6" borderId="22" xfId="3" applyFont="1" applyFill="1" applyBorder="1" applyAlignment="1">
      <alignment vertical="center"/>
    </xf>
    <xf numFmtId="43" fontId="7" fillId="6" borderId="23" xfId="3" applyNumberFormat="1" applyFont="1" applyFill="1" applyBorder="1" applyAlignment="1">
      <alignment horizontal="right" vertical="center"/>
    </xf>
    <xf numFmtId="43" fontId="7" fillId="6" borderId="20" xfId="3" applyFont="1" applyFill="1" applyBorder="1" applyAlignment="1">
      <alignment vertical="center"/>
    </xf>
    <xf numFmtId="43" fontId="7" fillId="6" borderId="23" xfId="3" applyFont="1" applyFill="1" applyBorder="1" applyAlignment="1">
      <alignment horizontal="right" vertical="center"/>
    </xf>
    <xf numFmtId="43" fontId="7" fillId="3" borderId="20" xfId="3" applyFont="1" applyFill="1" applyBorder="1" applyAlignment="1">
      <alignment vertical="center"/>
    </xf>
    <xf numFmtId="4" fontId="9" fillId="5" borderId="18" xfId="4" quotePrefix="1" applyNumberFormat="1" applyProtection="1">
      <alignment horizontal="left" vertical="center" indent="1"/>
      <protection locked="0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Fill="1" applyBorder="1" applyAlignment="1">
      <alignment horizontal="right" vertical="center"/>
    </xf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4" fontId="6" fillId="0" borderId="0" xfId="3" applyNumberFormat="1" applyFont="1" applyFill="1" applyAlignment="1">
      <alignment vertical="center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1" applyFont="1"/>
    <xf numFmtId="43" fontId="6" fillId="0" borderId="0" xfId="3" applyFont="1" applyFill="1"/>
    <xf numFmtId="43" fontId="0" fillId="0" borderId="0" xfId="0" applyNumberFormat="1"/>
  </cellXfs>
  <cellStyles count="6">
    <cellStyle name="Comma" xfId="1" builtinId="3"/>
    <cellStyle name="Comma 2" xfId="3"/>
    <cellStyle name="Normal" xfId="0" builtinId="0"/>
    <cellStyle name="Normal 2" xfId="2"/>
    <cellStyle name="Normal_กระทรวง" xfId="5"/>
    <cellStyle name="SAPBEXstdItem" xfId="4"/>
  </cellStyles>
  <dxfs count="6"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7468.31672\2565.03.11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Sheet1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5">
          <cell r="A35" t="str">
            <v>97</v>
          </cell>
          <cell r="B35" t="str">
            <v>เงินทุนสำรองจ่าย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38">
          <cell r="A638" t="str">
            <v>97001</v>
          </cell>
          <cell r="B638" t="str">
            <v>เงินทุนสำรองจ่าย</v>
          </cell>
        </row>
        <row r="639">
          <cell r="A639" t="str">
            <v>01039</v>
          </cell>
          <cell r="B639" t="str">
            <v>สำนักงานคณะกรรมการการรักษาความมั่นคงปลอดภัยไซเบอร์แห่งชาติ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89">
          <cell r="A889" t="str">
            <v>658060145001</v>
          </cell>
          <cell r="B889" t="str">
            <v>กองทุนหมู่บ้านและชุมชนเมืองแห่งชาติ</v>
          </cell>
        </row>
        <row r="890">
          <cell r="A890" t="str">
            <v>658060345002</v>
          </cell>
          <cell r="B890" t="str">
            <v>โครงการกองทุนการออมแห่งชาติ</v>
          </cell>
        </row>
        <row r="891">
          <cell r="A891" t="str">
            <v>658060418001</v>
          </cell>
          <cell r="B891" t="str">
            <v>โครงการกองทุนจัดรูปที่ดินเพื่อพัฒนาพื้นที่</v>
          </cell>
        </row>
        <row r="892">
          <cell r="A892" t="str">
            <v>658060660001</v>
          </cell>
          <cell r="B892" t="str">
            <v>โครงการกองทุนยุติธรรม</v>
          </cell>
        </row>
        <row r="893">
          <cell r="A893" t="str">
            <v>658060743001</v>
          </cell>
          <cell r="B893" t="str">
            <v>กองทุนเพื่อความเสมอภาคทางการศึกษา</v>
          </cell>
        </row>
        <row r="894">
          <cell r="A894" t="str">
            <v>658080805077</v>
          </cell>
          <cell r="B894" t="str">
            <v>กองทุนเพื่อการป้องกันและปราบปรามการค้ามนุษย์</v>
          </cell>
        </row>
        <row r="895">
          <cell r="A895" t="str">
            <v>658080813016</v>
          </cell>
          <cell r="B895" t="str">
            <v>กองทุนเพื่อการพัฒนาพรรคการเมือง</v>
          </cell>
        </row>
        <row r="896">
          <cell r="A896" t="str">
            <v>658080815082</v>
          </cell>
          <cell r="B896" t="str">
            <v>กองทุนรวมเพื่อช่วยเหลือเกษตรกร</v>
          </cell>
        </row>
        <row r="897">
          <cell r="A897" t="str">
            <v>658080823001</v>
          </cell>
          <cell r="B897" t="str">
            <v>กองทุนส่งเสริมวิสาหกิจขนาดกลางและขนาดย่อม</v>
          </cell>
        </row>
        <row r="898">
          <cell r="A898" t="str">
            <v>658080826006</v>
          </cell>
          <cell r="B898" t="str">
            <v>กองทุนส่งเสริมวิทยาศาสตร์ วิจัยและนวัตกรรม</v>
          </cell>
        </row>
        <row r="899">
          <cell r="A899" t="str">
            <v>658080828005</v>
          </cell>
          <cell r="B899" t="str">
            <v>กองทุนพัฒนาเขตพัฒนาพิเศษภาคตะวันออก</v>
          </cell>
        </row>
        <row r="900">
          <cell r="A900" t="str">
            <v>658080829058</v>
          </cell>
          <cell r="B900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901">
          <cell r="A901" t="str">
            <v>658080833018</v>
          </cell>
          <cell r="B901" t="str">
            <v>กองทุนการแพทย์ฉุกเฉิน</v>
          </cell>
        </row>
        <row r="902">
          <cell r="A902" t="str">
            <v>658080836034</v>
          </cell>
          <cell r="B902" t="str">
            <v>กองทุนส่งเสริมศิลปะร่วมสมัย</v>
          </cell>
        </row>
        <row r="903">
          <cell r="A903" t="str">
            <v>658080836049</v>
          </cell>
          <cell r="B903" t="str">
            <v>กองทุนส่งเสริมการเผยแผ่พระพุทธศาสนาเฉลิมพระเกียรติ 80 พรรษา</v>
          </cell>
        </row>
        <row r="904">
          <cell r="A904" t="str">
            <v>658080836052</v>
          </cell>
          <cell r="B904" t="str">
            <v>กองทุนภูมิปัญญาการแพทย์แผนไทย</v>
          </cell>
        </row>
        <row r="905">
          <cell r="A905" t="str">
            <v>6580808360A1</v>
          </cell>
          <cell r="B905" t="str">
            <v>กองทุนส่งเสริมงานจดหมายเหตุ</v>
          </cell>
        </row>
        <row r="906">
          <cell r="A906" t="str">
            <v>6580808370D5</v>
          </cell>
          <cell r="B906" t="str">
            <v>กองทุนพัฒนาบทบาทสตรี</v>
          </cell>
        </row>
        <row r="907">
          <cell r="A907" t="str">
            <v>658080842022</v>
          </cell>
          <cell r="B907" t="str">
            <v>กองทุนหลักประกันสุขภาพแห่งชาติ</v>
          </cell>
        </row>
        <row r="908">
          <cell r="A908" t="str">
            <v>658080842066</v>
          </cell>
          <cell r="B908" t="str">
            <v>กองทุนคุ้มครองเด็ก</v>
          </cell>
        </row>
        <row r="909">
          <cell r="A909" t="str">
            <v>658080845012</v>
          </cell>
          <cell r="B909" t="str">
            <v>กองทุนประชารัฐสวัสดิการเพื่อเศรษฐกิจฐานราก</v>
          </cell>
        </row>
        <row r="910">
          <cell r="A910" t="str">
            <v>658080846062</v>
          </cell>
          <cell r="B910" t="str">
            <v>กองทุนผู้สูงอายุ</v>
          </cell>
        </row>
        <row r="911">
          <cell r="A911" t="str">
            <v>658080846066</v>
          </cell>
          <cell r="B911" t="str">
            <v>กองทุนส่งเสริมงานวัฒนธรรม</v>
          </cell>
        </row>
        <row r="912">
          <cell r="A912" t="str">
            <v>658080846068</v>
          </cell>
          <cell r="B912" t="str">
            <v>กองทุนส่งเสริมความเท่าเทียมระหว่างเพศ</v>
          </cell>
        </row>
        <row r="913">
          <cell r="A913" t="str">
            <v>658080846079</v>
          </cell>
          <cell r="B913" t="str">
            <v>กองทุนส่งเสริมการจัดสวัสดิการสังคม</v>
          </cell>
        </row>
        <row r="914">
          <cell r="A914" t="str">
            <v>6580808530J4</v>
          </cell>
          <cell r="B914" t="str">
            <v>กองทุนจัดรูปที่ดิน</v>
          </cell>
        </row>
        <row r="915">
          <cell r="A915" t="str">
            <v>6580808550B3</v>
          </cell>
          <cell r="B915" t="str">
            <v>กองทุนเพื่อการสืบสวนและสอบสวนคดีอาญา</v>
          </cell>
        </row>
        <row r="916">
          <cell r="A916" t="str">
            <v>658080860015</v>
          </cell>
          <cell r="B916" t="str">
            <v>กองทุนป้องกันและปราบปรามการทุจริตแห่งชาติ</v>
          </cell>
        </row>
        <row r="917">
          <cell r="A917" t="str">
            <v>658080860016</v>
          </cell>
          <cell r="B917" t="str">
            <v>กองทุนเพื่อผู้เคยเป็นสมาชิกรัฐสภา</v>
          </cell>
        </row>
        <row r="932">
          <cell r="A932" t="str">
            <v>756UA</v>
          </cell>
          <cell r="B932" t="str">
            <v>เทศบาลนครเกาะสมุย</v>
          </cell>
        </row>
        <row r="933">
          <cell r="A933" t="str">
            <v>751CJ</v>
          </cell>
          <cell r="B933" t="str">
            <v>เทศบาลนครขอนแก่น</v>
          </cell>
        </row>
        <row r="934">
          <cell r="A934" t="str">
            <v>751SW</v>
          </cell>
          <cell r="B934" t="str">
            <v>เทศบาลนครเจ้าพระยาสุรศักดิ์</v>
          </cell>
        </row>
        <row r="935">
          <cell r="A935" t="str">
            <v>7521Y</v>
          </cell>
          <cell r="B935" t="str">
            <v>เทศบาลนครเชียงราย</v>
          </cell>
        </row>
        <row r="936">
          <cell r="A936" t="str">
            <v>75266</v>
          </cell>
          <cell r="B936" t="str">
            <v>เทศบาลนครเชียงใหม่</v>
          </cell>
        </row>
        <row r="937">
          <cell r="A937" t="str">
            <v>752CE</v>
          </cell>
          <cell r="B937" t="str">
            <v>เทศบาลนครตรัง</v>
          </cell>
        </row>
        <row r="938">
          <cell r="A938" t="str">
            <v>752LB</v>
          </cell>
          <cell r="B938" t="str">
            <v>เทศบาลนครนครปฐม</v>
          </cell>
        </row>
        <row r="939">
          <cell r="A939" t="str">
            <v>752SJ</v>
          </cell>
          <cell r="B939" t="str">
            <v>เทศบาลนครนครราชสีมา</v>
          </cell>
        </row>
        <row r="940">
          <cell r="A940" t="str">
            <v>7532B</v>
          </cell>
          <cell r="B940" t="str">
            <v>เทศบาลนครนครศรีธรรมราช</v>
          </cell>
        </row>
        <row r="941">
          <cell r="A941" t="str">
            <v>7537S</v>
          </cell>
          <cell r="B941" t="str">
            <v>เทศบาลนครนครสวรรค์</v>
          </cell>
        </row>
        <row r="942">
          <cell r="A942" t="str">
            <v>753C0</v>
          </cell>
          <cell r="B942" t="str">
            <v>เทศบาลนครนนทบุรี</v>
          </cell>
        </row>
        <row r="943">
          <cell r="A943" t="str">
            <v>753D3</v>
          </cell>
          <cell r="B943" t="str">
            <v>เทศบาลนครปากเกร็ด</v>
          </cell>
        </row>
        <row r="944">
          <cell r="A944" t="str">
            <v>7541X</v>
          </cell>
          <cell r="B944" t="str">
            <v>เทศบาลนครพระนครศรีอยุธยา</v>
          </cell>
        </row>
        <row r="945">
          <cell r="A945" t="str">
            <v>754FE</v>
          </cell>
          <cell r="B945" t="str">
            <v>เทศบาลนครพิษณุโลก</v>
          </cell>
        </row>
        <row r="946">
          <cell r="A946" t="str">
            <v>754T6</v>
          </cell>
          <cell r="B946" t="str">
            <v>เทศบาลนครภูเก็ต</v>
          </cell>
        </row>
        <row r="947">
          <cell r="A947" t="str">
            <v>752HV</v>
          </cell>
          <cell r="B947" t="str">
            <v>เทศบาลนครแม่สอด</v>
          </cell>
        </row>
        <row r="948">
          <cell r="A948" t="str">
            <v>7553M</v>
          </cell>
          <cell r="B948" t="str">
            <v>เทศบาลนครยะลา</v>
          </cell>
        </row>
        <row r="949">
          <cell r="A949" t="str">
            <v>755CC</v>
          </cell>
          <cell r="B949" t="str">
            <v>เทศบาลนครระยอง</v>
          </cell>
        </row>
        <row r="950">
          <cell r="A950" t="str">
            <v>753TG</v>
          </cell>
          <cell r="B950" t="str">
            <v>เทศบาลนครรังสิต</v>
          </cell>
        </row>
        <row r="951">
          <cell r="A951" t="str">
            <v>755MD</v>
          </cell>
          <cell r="B951" t="str">
            <v>เทศบาลนครลำปาง</v>
          </cell>
        </row>
        <row r="952">
          <cell r="A952" t="str">
            <v>7561H</v>
          </cell>
          <cell r="B952" t="str">
            <v>เทศบาลนครสกลนคร</v>
          </cell>
        </row>
        <row r="953">
          <cell r="A953" t="str">
            <v>7565M</v>
          </cell>
          <cell r="B953" t="str">
            <v>เทศบาลนครสงขลา</v>
          </cell>
        </row>
        <row r="954">
          <cell r="A954" t="str">
            <v>756B1</v>
          </cell>
          <cell r="B954" t="str">
            <v>เทศบาลนครสมุทรปราการ</v>
          </cell>
        </row>
        <row r="955">
          <cell r="A955" t="str">
            <v>756DJ</v>
          </cell>
          <cell r="B955" t="str">
            <v>เทศบาลนครสมุทรสาคร</v>
          </cell>
        </row>
        <row r="956">
          <cell r="A956" t="str">
            <v>756TE</v>
          </cell>
          <cell r="B956" t="str">
            <v>เทศบาลนครสุราษฎร์ธานี</v>
          </cell>
        </row>
        <row r="957">
          <cell r="A957" t="str">
            <v>7568J</v>
          </cell>
          <cell r="B957" t="str">
            <v>เทศบาลนครหาดใหญ่</v>
          </cell>
        </row>
        <row r="958">
          <cell r="A958" t="str">
            <v>751SV</v>
          </cell>
          <cell r="B958" t="str">
            <v>เทศบาลนครแหลมฉบัง</v>
          </cell>
        </row>
        <row r="959">
          <cell r="A959" t="str">
            <v>756E2</v>
          </cell>
          <cell r="B959" t="str">
            <v>เทศบาลนครอ้อมน้อย</v>
          </cell>
        </row>
        <row r="960">
          <cell r="A960" t="str">
            <v>757AD</v>
          </cell>
          <cell r="B960" t="str">
            <v>เทศบาลนครอุดรธานี</v>
          </cell>
        </row>
        <row r="961">
          <cell r="A961" t="str">
            <v>757KY</v>
          </cell>
          <cell r="B961" t="str">
            <v>เทศบาลนครอุบลราชธานี</v>
          </cell>
        </row>
        <row r="962">
          <cell r="A962" t="str">
            <v>756E1</v>
          </cell>
          <cell r="B962" t="str">
            <v>เทศบาลเมืองกระทุ่มแบน</v>
          </cell>
        </row>
        <row r="963">
          <cell r="A963" t="str">
            <v>752P4</v>
          </cell>
          <cell r="B963" t="str">
            <v>เทศบาลเมืองกระทุ่มล้ม</v>
          </cell>
        </row>
        <row r="964">
          <cell r="A964" t="str">
            <v>751F9</v>
          </cell>
          <cell r="B964" t="str">
            <v>เทศบาลเมืองกระนวน</v>
          </cell>
        </row>
        <row r="965">
          <cell r="A965" t="str">
            <v>75100</v>
          </cell>
          <cell r="B965" t="str">
            <v>เทศบาลเมืองกระบี่</v>
          </cell>
        </row>
        <row r="966">
          <cell r="A966" t="str">
            <v>754TD</v>
          </cell>
          <cell r="B966" t="str">
            <v>เทศบาลเมืองกะทู้</v>
          </cell>
        </row>
        <row r="967">
          <cell r="A967" t="str">
            <v>752CW</v>
          </cell>
          <cell r="B967" t="str">
            <v>เทศบาลเมืองกันตัง</v>
          </cell>
        </row>
        <row r="968">
          <cell r="A968" t="str">
            <v>755WQ</v>
          </cell>
          <cell r="B968" t="str">
            <v>เทศบาลเมืองกันทรลักษ์</v>
          </cell>
        </row>
        <row r="969">
          <cell r="A969" t="str">
            <v>7511U</v>
          </cell>
          <cell r="B969" t="str">
            <v>เทศบาลเมืองกาญจนบุรี</v>
          </cell>
        </row>
        <row r="970">
          <cell r="A970" t="str">
            <v>7515F</v>
          </cell>
          <cell r="B970" t="str">
            <v>เทศบาลเมืองกาฬสินธุ์</v>
          </cell>
        </row>
        <row r="971">
          <cell r="A971" t="str">
            <v>7567Z</v>
          </cell>
          <cell r="B971" t="str">
            <v>เทศบาลเมืองกำแพงเพชร</v>
          </cell>
        </row>
        <row r="972">
          <cell r="A972" t="str">
            <v>7519V</v>
          </cell>
          <cell r="B972" t="str">
            <v>เทศบาลเมืองกำแพงเพชร</v>
          </cell>
        </row>
        <row r="973">
          <cell r="A973" t="str">
            <v>7516H</v>
          </cell>
          <cell r="B973" t="str">
            <v>เทศบาลเมืองกุฉินารายณ์</v>
          </cell>
        </row>
        <row r="974">
          <cell r="A974" t="str">
            <v>756GX</v>
          </cell>
          <cell r="B974" t="str">
            <v>เทศบาลเมืองแก่งคอย</v>
          </cell>
        </row>
        <row r="975">
          <cell r="A975" t="str">
            <v>751KK</v>
          </cell>
          <cell r="B975" t="str">
            <v>เทศบาลเมืองขลุง</v>
          </cell>
        </row>
        <row r="976">
          <cell r="A976" t="str">
            <v>755MC</v>
          </cell>
          <cell r="B976" t="str">
            <v>เทศบาลเมืองเขลางค์นคร</v>
          </cell>
        </row>
        <row r="977">
          <cell r="A977" t="str">
            <v>7565N</v>
          </cell>
          <cell r="B977" t="str">
            <v>เทศบาลเมืองเขารูปช้าง</v>
          </cell>
        </row>
        <row r="978">
          <cell r="A978" t="str">
            <v>755HU</v>
          </cell>
          <cell r="B978" t="str">
            <v>เทศบาลเมืองเขาสามยอด</v>
          </cell>
        </row>
        <row r="979">
          <cell r="A979" t="str">
            <v>756E6</v>
          </cell>
          <cell r="B979" t="str">
            <v>เทศบาลเมืองคลองมะเดื่อ</v>
          </cell>
        </row>
        <row r="980">
          <cell r="A980" t="str">
            <v>753TA</v>
          </cell>
          <cell r="B980" t="str">
            <v>เทศบาลเมืองคลองหลวง</v>
          </cell>
        </row>
        <row r="981">
          <cell r="A981" t="str">
            <v>7568N</v>
          </cell>
          <cell r="B981" t="str">
            <v>เทศบาลเมืองคลองแห</v>
          </cell>
        </row>
        <row r="982">
          <cell r="A982" t="str">
            <v>7568K</v>
          </cell>
          <cell r="B982" t="str">
            <v>เทศบาลเมืองควนลัง</v>
          </cell>
        </row>
        <row r="983">
          <cell r="A983" t="str">
            <v>7568M</v>
          </cell>
          <cell r="B983" t="str">
            <v>เทศบาลเมืองคอหงส์</v>
          </cell>
        </row>
        <row r="984">
          <cell r="A984" t="str">
            <v>753U2</v>
          </cell>
          <cell r="B984" t="str">
            <v>เทศบาลเมืองคูคต</v>
          </cell>
        </row>
        <row r="985">
          <cell r="A985" t="str">
            <v>751KC</v>
          </cell>
          <cell r="B985" t="str">
            <v>เทศบาลเมืองจันทนิมิต</v>
          </cell>
        </row>
        <row r="986">
          <cell r="A986" t="str">
            <v>751K4</v>
          </cell>
          <cell r="B986" t="str">
            <v>เทศบาลเมืองจันทบุรี</v>
          </cell>
        </row>
        <row r="987">
          <cell r="A987" t="str">
            <v>757L4</v>
          </cell>
          <cell r="B987" t="str">
            <v>เทศบาลเมืองแจระแม</v>
          </cell>
        </row>
        <row r="988">
          <cell r="A988" t="str">
            <v>751MJ</v>
          </cell>
          <cell r="B988" t="str">
            <v>เทศบาลเมืองฉะเชิงเทรา</v>
          </cell>
        </row>
        <row r="989">
          <cell r="A989" t="str">
            <v>751QR</v>
          </cell>
          <cell r="B989" t="str">
            <v>เทศบาลเมืองชลบุรี</v>
          </cell>
        </row>
        <row r="990">
          <cell r="A990" t="str">
            <v>754KD</v>
          </cell>
          <cell r="B990" t="str">
            <v>เทศบาลเมืองชะอำ</v>
          </cell>
        </row>
        <row r="991">
          <cell r="A991" t="str">
            <v>751TN</v>
          </cell>
          <cell r="B991" t="str">
            <v>เทศบาลเมืองชัยนาท</v>
          </cell>
        </row>
        <row r="992">
          <cell r="A992" t="str">
            <v>751VF</v>
          </cell>
          <cell r="B992" t="str">
            <v>เทศบาลเมืองชัยภูมิ</v>
          </cell>
        </row>
        <row r="993">
          <cell r="A993" t="str">
            <v>751ZN</v>
          </cell>
          <cell r="B993" t="str">
            <v>เทศบาลเมืองชุมพร</v>
          </cell>
        </row>
        <row r="994">
          <cell r="A994" t="str">
            <v>751DW</v>
          </cell>
          <cell r="B994" t="str">
            <v>เทศบาลเมืองชุมแพ</v>
          </cell>
        </row>
        <row r="995">
          <cell r="A995" t="str">
            <v>7538M</v>
          </cell>
          <cell r="B995" t="str">
            <v>เทศบาลเมืองชุมแสง</v>
          </cell>
        </row>
        <row r="996">
          <cell r="A996" t="str">
            <v>753M2</v>
          </cell>
          <cell r="B996" t="str">
            <v>เทศบาลเมืองชุมเห็ด</v>
          </cell>
        </row>
        <row r="997">
          <cell r="A997" t="str">
            <v>7547N</v>
          </cell>
          <cell r="B997" t="str">
            <v>เทศบาลเมืองดอกคำใต้</v>
          </cell>
        </row>
        <row r="998">
          <cell r="A998" t="str">
            <v>756U5</v>
          </cell>
          <cell r="B998" t="str">
            <v>เทศบาลเมืองดอนสัก</v>
          </cell>
        </row>
        <row r="999">
          <cell r="A999" t="str">
            <v>757MQ</v>
          </cell>
          <cell r="B999" t="str">
            <v>เทศบาลเมืองเดชอุดม</v>
          </cell>
        </row>
        <row r="1000">
          <cell r="A1000" t="str">
            <v>7529X</v>
          </cell>
          <cell r="B1000" t="str">
            <v>เทศบาลเมืองต้นเปา</v>
          </cell>
        </row>
        <row r="1001">
          <cell r="A1001" t="str">
            <v>752FB</v>
          </cell>
          <cell r="B1001" t="str">
            <v>เทศบาลเมืองตราด</v>
          </cell>
        </row>
        <row r="1002">
          <cell r="A1002" t="str">
            <v>7549G</v>
          </cell>
          <cell r="B1002" t="str">
            <v>เทศบาลเมืองตะกั่วป่า</v>
          </cell>
        </row>
        <row r="1003">
          <cell r="A1003" t="str">
            <v>754DB</v>
          </cell>
          <cell r="B1003" t="str">
            <v>เทศบาลเมืองตะพานหิน</v>
          </cell>
        </row>
        <row r="1004">
          <cell r="A1004" t="str">
            <v>7540F</v>
          </cell>
          <cell r="B1004" t="str">
            <v>เทศบาลเมืองตะลุบัน</v>
          </cell>
        </row>
        <row r="1005">
          <cell r="A1005" t="str">
            <v>752GM</v>
          </cell>
          <cell r="B1005" t="str">
            <v>เทศบาลเมืองตาก</v>
          </cell>
        </row>
        <row r="1006">
          <cell r="A1006" t="str">
            <v>753DK</v>
          </cell>
          <cell r="B1006" t="str">
            <v>เทศบาลเมืองตากใบ</v>
          </cell>
        </row>
        <row r="1007">
          <cell r="A1007" t="str">
            <v>7539V</v>
          </cell>
          <cell r="B1007" t="str">
            <v>เทศบาลเมืองตาคลี</v>
          </cell>
        </row>
        <row r="1008">
          <cell r="A1008" t="str">
            <v>756GY</v>
          </cell>
          <cell r="B1008" t="str">
            <v>เทศบาลเมืองทับกวาง</v>
          </cell>
        </row>
        <row r="1009">
          <cell r="A1009" t="str">
            <v>756WT</v>
          </cell>
          <cell r="B1009" t="str">
            <v>เทศบาลเมืองท่าข้าม</v>
          </cell>
        </row>
        <row r="1010">
          <cell r="A1010" t="str">
            <v>753T9</v>
          </cell>
          <cell r="B1010" t="str">
            <v>เทศบาลเมืองท่าโขลง</v>
          </cell>
        </row>
        <row r="1011">
          <cell r="A1011" t="str">
            <v>751KA</v>
          </cell>
          <cell r="B1011" t="str">
            <v>เทศบาลเมืองท่าช้าง</v>
          </cell>
        </row>
        <row r="1012">
          <cell r="A1012" t="str">
            <v>75732</v>
          </cell>
          <cell r="B1012" t="str">
            <v>เทศบาลเมืองท่าบ่อ</v>
          </cell>
        </row>
        <row r="1013">
          <cell r="A1013" t="str">
            <v>755FV</v>
          </cell>
          <cell r="B1013" t="str">
            <v>เทศบาลเมืองท่าผา</v>
          </cell>
        </row>
        <row r="1014">
          <cell r="A1014" t="str">
            <v>75137</v>
          </cell>
          <cell r="B1014" t="str">
            <v>เทศบาลเมืองท่าเรือพระแท่น</v>
          </cell>
        </row>
        <row r="1015">
          <cell r="A1015" t="str">
            <v>751KX</v>
          </cell>
          <cell r="B1015" t="str">
            <v>เทศบาลเมืองท่าใหม่</v>
          </cell>
        </row>
        <row r="1016">
          <cell r="A1016" t="str">
            <v>7568S</v>
          </cell>
          <cell r="B1016" t="str">
            <v>เทศบาลเมืองทุ่งตำเสา</v>
          </cell>
        </row>
        <row r="1017">
          <cell r="A1017" t="str">
            <v>7534R</v>
          </cell>
          <cell r="B1017" t="str">
            <v>เทศบาลเมืองทุ่งสง</v>
          </cell>
        </row>
        <row r="1018">
          <cell r="A1018" t="str">
            <v>752JN</v>
          </cell>
          <cell r="B1018" t="str">
            <v>เทศบาลเมืองนครนายก</v>
          </cell>
        </row>
        <row r="1019">
          <cell r="A1019" t="str">
            <v>752LD</v>
          </cell>
          <cell r="B1019" t="str">
            <v>เทศบาลเมืองนครปฐม</v>
          </cell>
        </row>
        <row r="1020">
          <cell r="A1020" t="str">
            <v>752PF</v>
          </cell>
          <cell r="B1020" t="str">
            <v>เทศบาลเมืองนครพนม</v>
          </cell>
        </row>
        <row r="1021">
          <cell r="A1021" t="str">
            <v>753DC</v>
          </cell>
          <cell r="B1021" t="str">
            <v>เทศบาลเมืองนราธิวาส</v>
          </cell>
        </row>
        <row r="1022">
          <cell r="A1022" t="str">
            <v>753MV</v>
          </cell>
          <cell r="B1022" t="str">
            <v>เทศบาลเมืองนางรอง</v>
          </cell>
        </row>
        <row r="1023">
          <cell r="A1023" t="str">
            <v>753FY</v>
          </cell>
          <cell r="B1023" t="str">
            <v>เทศบาลเมืองน่าน</v>
          </cell>
        </row>
        <row r="1024">
          <cell r="A1024" t="str">
            <v>756VQ</v>
          </cell>
          <cell r="B1024" t="str">
            <v>เทศบาลเมืองนาสาร</v>
          </cell>
        </row>
        <row r="1025">
          <cell r="A1025" t="str">
            <v>757AH</v>
          </cell>
          <cell r="B1025" t="str">
            <v>เทศบาลเมืองโนนสูง-น้ำคำ</v>
          </cell>
        </row>
        <row r="1026">
          <cell r="A1026" t="str">
            <v>752WT</v>
          </cell>
          <cell r="B1026" t="str">
            <v>เทศบาลเมืองบัวใหญ่</v>
          </cell>
        </row>
        <row r="1027">
          <cell r="A1027" t="str">
            <v>753C6</v>
          </cell>
          <cell r="B1027" t="str">
            <v>เทศบาลเมืองบางกรวย</v>
          </cell>
        </row>
        <row r="1028">
          <cell r="A1028" t="str">
            <v>756BR</v>
          </cell>
          <cell r="B1028" t="str">
            <v>เทศบาลเมืองบางแก้ว</v>
          </cell>
        </row>
        <row r="1029">
          <cell r="A1029" t="str">
            <v>753CQ</v>
          </cell>
          <cell r="B1029" t="str">
            <v>เทศบาลเมืองบางคูรัด</v>
          </cell>
        </row>
        <row r="1030">
          <cell r="A1030" t="str">
            <v>753T1</v>
          </cell>
          <cell r="B1030" t="str">
            <v>เทศบาลเมืองบางคูวัด</v>
          </cell>
        </row>
        <row r="1031">
          <cell r="A1031" t="str">
            <v>753CM</v>
          </cell>
          <cell r="B1031" t="str">
            <v>เทศบาลเมืองบางบัวทอง</v>
          </cell>
        </row>
        <row r="1032">
          <cell r="A1032" t="str">
            <v>754DP</v>
          </cell>
          <cell r="B1032" t="str">
            <v>เทศบาลเมืองบางมูลนาก</v>
          </cell>
        </row>
        <row r="1033">
          <cell r="A1033" t="str">
            <v>756L1</v>
          </cell>
          <cell r="B1033" t="str">
            <v>เทศบาลเมืองบางระจัน</v>
          </cell>
        </row>
        <row r="1034">
          <cell r="A1034" t="str">
            <v>753CU</v>
          </cell>
          <cell r="B1034" t="str">
            <v>เทศบาลเมืองบางรักพัฒนา</v>
          </cell>
        </row>
        <row r="1035">
          <cell r="A1035" t="str">
            <v>755BL</v>
          </cell>
          <cell r="B1035" t="str">
            <v>เทศบาลเมืองบางริ้น</v>
          </cell>
        </row>
        <row r="1036">
          <cell r="A1036" t="str">
            <v>753C2</v>
          </cell>
          <cell r="B1036" t="str">
            <v>เทศบาลเมืองบางศรีเมือง</v>
          </cell>
        </row>
        <row r="1037">
          <cell r="A1037" t="str">
            <v>755CX</v>
          </cell>
          <cell r="B1037" t="str">
            <v>เทศบาลเมืองบ้านฉาง</v>
          </cell>
        </row>
        <row r="1038">
          <cell r="A1038" t="str">
            <v>757DJ</v>
          </cell>
          <cell r="B1038" t="str">
            <v>เทศบาลเมืองบ้านดุง</v>
          </cell>
        </row>
        <row r="1039">
          <cell r="A1039" t="str">
            <v>751CP</v>
          </cell>
          <cell r="B1039" t="str">
            <v>เทศบาลเมืองบ้านทุ่ม</v>
          </cell>
        </row>
        <row r="1040">
          <cell r="A1040" t="str">
            <v>751R8</v>
          </cell>
          <cell r="B1040" t="str">
            <v>เทศบาลเมืองบ้านบึง</v>
          </cell>
        </row>
        <row r="1041">
          <cell r="A1041" t="str">
            <v>755FU</v>
          </cell>
          <cell r="B1041" t="str">
            <v>เทศบาลเมืองบ้านโป่ง</v>
          </cell>
        </row>
        <row r="1042">
          <cell r="A1042" t="str">
            <v>751FL</v>
          </cell>
          <cell r="B1042" t="str">
            <v>เทศบาลเมืองบ้านไผ่</v>
          </cell>
        </row>
        <row r="1043">
          <cell r="A1043" t="str">
            <v>7568V</v>
          </cell>
          <cell r="B1043" t="str">
            <v>เทศบาลเมืองบ้านพรุ</v>
          </cell>
        </row>
        <row r="1044">
          <cell r="A1044" t="str">
            <v>751QS</v>
          </cell>
          <cell r="B1044" t="str">
            <v>เทศบาลเมืองบ้านสวน</v>
          </cell>
        </row>
        <row r="1045">
          <cell r="A1045" t="str">
            <v>755LE</v>
          </cell>
          <cell r="B1045" t="str">
            <v>เทศบาลเมืองบ้านหมี่</v>
          </cell>
        </row>
        <row r="1046">
          <cell r="A1046" t="str">
            <v>753TH</v>
          </cell>
          <cell r="B1046" t="str">
            <v>เทศบาลเมืองบึงยี่โถ</v>
          </cell>
        </row>
        <row r="1047">
          <cell r="A1047" t="str">
            <v>753LN</v>
          </cell>
          <cell r="B1047" t="str">
            <v>เทศบาลเมืองบุรีรัมย์</v>
          </cell>
        </row>
        <row r="1048">
          <cell r="A1048" t="str">
            <v>75542</v>
          </cell>
          <cell r="B1048" t="str">
            <v>เทศบาลเมืองเบตง</v>
          </cell>
        </row>
        <row r="1049">
          <cell r="A1049" t="str">
            <v>753ST</v>
          </cell>
          <cell r="B1049" t="str">
            <v>เทศบาลเมืองปทุมธานี</v>
          </cell>
        </row>
        <row r="1050">
          <cell r="A1050" t="str">
            <v>751TJ</v>
          </cell>
          <cell r="B1050" t="str">
            <v>เทศบาลเมืองปรกฟ้า</v>
          </cell>
        </row>
        <row r="1051">
          <cell r="A1051" t="str">
            <v>753UR</v>
          </cell>
          <cell r="B1051" t="str">
            <v>เทศบาลเมืองประจวบคีรีขันธ์</v>
          </cell>
        </row>
        <row r="1052">
          <cell r="A1052" t="str">
            <v>753WJ</v>
          </cell>
          <cell r="B1052" t="str">
            <v>เทศบาลเมืองปราจีนบุรี</v>
          </cell>
        </row>
        <row r="1053">
          <cell r="A1053" t="str">
            <v>753YL</v>
          </cell>
          <cell r="B1053" t="str">
            <v>เทศบาลเมืองปัตตานี</v>
          </cell>
        </row>
        <row r="1054">
          <cell r="A1054" t="str">
            <v>75303</v>
          </cell>
          <cell r="B1054" t="str">
            <v>เทศบาลเมืองปากช่อง</v>
          </cell>
        </row>
        <row r="1055">
          <cell r="A1055" t="str">
            <v>756B3</v>
          </cell>
          <cell r="B1055" t="str">
            <v>เทศบาลเมืองปากน้ำสมุทรปราการ</v>
          </cell>
        </row>
        <row r="1056">
          <cell r="A1056" t="str">
            <v>7535G</v>
          </cell>
          <cell r="B1056" t="str">
            <v>เทศบาลเมืองปากพนัง</v>
          </cell>
        </row>
        <row r="1057">
          <cell r="A1057" t="str">
            <v>7532R</v>
          </cell>
          <cell r="B1057" t="str">
            <v>เทศบาลเมืองปากพูน</v>
          </cell>
        </row>
        <row r="1058">
          <cell r="A1058" t="str">
            <v>751B3</v>
          </cell>
          <cell r="B1058" t="str">
            <v>เทศบาลเมืองปางมะค่า</v>
          </cell>
        </row>
        <row r="1059">
          <cell r="A1059" t="str">
            <v>7568E</v>
          </cell>
          <cell r="B1059" t="str">
            <v>เทศบาลเมืองปาดังเบซาร์</v>
          </cell>
        </row>
        <row r="1060">
          <cell r="A1060" t="str">
            <v>754TE</v>
          </cell>
          <cell r="B1060" t="str">
            <v>เทศบาลเมืองป่าตอง</v>
          </cell>
        </row>
        <row r="1061">
          <cell r="A1061" t="str">
            <v>756BZ</v>
          </cell>
          <cell r="B1061" t="str">
            <v>เทศบาลเมืองปู่เจ้าสมิงพราย</v>
          </cell>
        </row>
        <row r="1062">
          <cell r="A1062" t="str">
            <v>7544A</v>
          </cell>
          <cell r="B1062" t="str">
            <v>เทศบาลเมืองผักไห่</v>
          </cell>
        </row>
        <row r="1063">
          <cell r="A1063" t="str">
            <v>751S8</v>
          </cell>
          <cell r="B1063" t="str">
            <v>เทศบาลเมืองพนัสนิคม</v>
          </cell>
        </row>
        <row r="1064">
          <cell r="A1064" t="str">
            <v>756BW</v>
          </cell>
          <cell r="B1064" t="str">
            <v>เทศบาลเมืองพระประแดง</v>
          </cell>
        </row>
        <row r="1065">
          <cell r="A1065" t="str">
            <v>756JQ</v>
          </cell>
          <cell r="B1065" t="str">
            <v>เทศบาลเมืองพระพุทธบาท</v>
          </cell>
        </row>
        <row r="1066">
          <cell r="A1066" t="str">
            <v>7546K</v>
          </cell>
          <cell r="B1066" t="str">
            <v>เทศบาลเมืองพะเยา</v>
          </cell>
        </row>
        <row r="1067">
          <cell r="A1067" t="str">
            <v>7548Q</v>
          </cell>
          <cell r="B1067" t="str">
            <v>เทศบาลเมืองพังงา</v>
          </cell>
        </row>
        <row r="1068">
          <cell r="A1068" t="str">
            <v>754A8</v>
          </cell>
          <cell r="B1068" t="str">
            <v>เทศบาลเมืองพัทลุง</v>
          </cell>
        </row>
        <row r="1069">
          <cell r="A1069" t="str">
            <v>754CE</v>
          </cell>
          <cell r="B1069" t="str">
            <v>เทศบาลเมืองพิจิตร</v>
          </cell>
        </row>
        <row r="1070">
          <cell r="A1070" t="str">
            <v>755MG</v>
          </cell>
          <cell r="B1070" t="str">
            <v>เทศบาลเมืองพิชัย</v>
          </cell>
        </row>
        <row r="1071">
          <cell r="A1071" t="str">
            <v>757QS</v>
          </cell>
          <cell r="B1071" t="str">
            <v>เทศบาลเมืองพิบูลมังสาหาร</v>
          </cell>
        </row>
        <row r="1072">
          <cell r="A1072" t="str">
            <v>753CT</v>
          </cell>
          <cell r="B1072" t="str">
            <v>เทศบาลเมืองพิมลราช</v>
          </cell>
        </row>
        <row r="1073">
          <cell r="A1073" t="str">
            <v>754JF</v>
          </cell>
          <cell r="B1073" t="str">
            <v>เทศบาลเมืองเพชรบุรี</v>
          </cell>
        </row>
        <row r="1074">
          <cell r="A1074" t="str">
            <v>754LX</v>
          </cell>
          <cell r="B1074" t="str">
            <v>เทศบาลเมืองเพชรบูรณ์</v>
          </cell>
        </row>
        <row r="1075">
          <cell r="A1075" t="str">
            <v>754QQ</v>
          </cell>
          <cell r="B1075" t="str">
            <v>เทศบาลเมืองแพร่</v>
          </cell>
        </row>
        <row r="1076">
          <cell r="A1076" t="str">
            <v>756BC</v>
          </cell>
          <cell r="B1076" t="str">
            <v>เทศบาลเมืองแพรกษาใหม่</v>
          </cell>
        </row>
        <row r="1077">
          <cell r="A1077" t="str">
            <v>755GH</v>
          </cell>
          <cell r="B1077" t="str">
            <v>เทศบาลเมืองโพธาราม</v>
          </cell>
        </row>
        <row r="1078">
          <cell r="A1078" t="str">
            <v>7569M</v>
          </cell>
          <cell r="B1078" t="str">
            <v>เทศบาลเมืองม่วงงาม</v>
          </cell>
        </row>
        <row r="1079">
          <cell r="A1079" t="str">
            <v>754TR</v>
          </cell>
          <cell r="B1079" t="str">
            <v>เทศบาลเมืองมหาสารคาม</v>
          </cell>
        </row>
        <row r="1080">
          <cell r="A1080" t="str">
            <v>755CS</v>
          </cell>
          <cell r="B1080" t="str">
            <v>เทศบาลเมืองมาบตาพุด</v>
          </cell>
        </row>
        <row r="1081">
          <cell r="A1081" t="str">
            <v>754XY</v>
          </cell>
          <cell r="B1081" t="str">
            <v>เทศบาลเมืองมุกดาหาร</v>
          </cell>
        </row>
        <row r="1082">
          <cell r="A1082" t="str">
            <v>7527Z</v>
          </cell>
          <cell r="B1082" t="str">
            <v>เทศบาลเมืองเมืองแกนพัฒนา</v>
          </cell>
        </row>
        <row r="1083">
          <cell r="A1083" t="str">
            <v>752XJ</v>
          </cell>
          <cell r="B1083" t="str">
            <v>เทศบาลเมืองเมืองปัก</v>
          </cell>
        </row>
        <row r="1084">
          <cell r="A1084" t="str">
            <v>751G0</v>
          </cell>
          <cell r="B1084" t="str">
            <v>เทศบาลเมืองเมืองพล</v>
          </cell>
        </row>
        <row r="1085">
          <cell r="A1085" t="str">
            <v>752A5</v>
          </cell>
          <cell r="B1085" t="str">
            <v>เทศบาลเมืองแม่โจ้</v>
          </cell>
        </row>
        <row r="1086">
          <cell r="A1086" t="str">
            <v>7526B</v>
          </cell>
          <cell r="B1086" t="str">
            <v>เทศบาลเมืองแม่เหียะ</v>
          </cell>
        </row>
        <row r="1087">
          <cell r="A1087" t="str">
            <v>754ZK</v>
          </cell>
          <cell r="B1087" t="str">
            <v>เทศบาลเมืองแม่ฮ่องสอน</v>
          </cell>
        </row>
        <row r="1088">
          <cell r="A1088" t="str">
            <v>75511</v>
          </cell>
          <cell r="B1088" t="str">
            <v>เทศบาลเมืองยโสธร</v>
          </cell>
        </row>
        <row r="1089">
          <cell r="A1089" t="str">
            <v>7555H</v>
          </cell>
          <cell r="B1089" t="str">
            <v>เทศบาลเมืองร้อยเอ็ด</v>
          </cell>
        </row>
        <row r="1090">
          <cell r="A1090" t="str">
            <v>755BF</v>
          </cell>
          <cell r="B1090" t="str">
            <v>เทศบาลเมืองระนอง</v>
          </cell>
        </row>
        <row r="1091">
          <cell r="A1091" t="str">
            <v>755ED</v>
          </cell>
          <cell r="B1091" t="str">
            <v>เทศบาลเมืองราชบุรี</v>
          </cell>
        </row>
        <row r="1092">
          <cell r="A1092" t="str">
            <v>752P2</v>
          </cell>
          <cell r="B1092" t="str">
            <v>เทศบาลเมืองไร่ขิง</v>
          </cell>
        </row>
        <row r="1093">
          <cell r="A1093" t="str">
            <v>755HP</v>
          </cell>
          <cell r="B1093" t="str">
            <v>เทศบาลเมืองลพบุรี</v>
          </cell>
        </row>
        <row r="1094">
          <cell r="A1094" t="str">
            <v>755P8</v>
          </cell>
          <cell r="B1094" t="str">
            <v>เทศบาลเมืองล้อมแรด</v>
          </cell>
        </row>
        <row r="1095">
          <cell r="A1095" t="str">
            <v>756BY</v>
          </cell>
          <cell r="B1095" t="str">
            <v>เทศบาลเมืองลัดหลวง</v>
          </cell>
        </row>
        <row r="1096">
          <cell r="A1096" t="str">
            <v>753U4</v>
          </cell>
          <cell r="B1096" t="str">
            <v>เทศบาลเมืองลาดสวาย</v>
          </cell>
        </row>
        <row r="1097">
          <cell r="A1097" t="str">
            <v>75452</v>
          </cell>
          <cell r="B1097" t="str">
            <v>เทศบาลเมืองลำตาเสา</v>
          </cell>
        </row>
        <row r="1098">
          <cell r="A1098" t="str">
            <v>755QE</v>
          </cell>
          <cell r="B1098" t="str">
            <v>เทศบาลเมืองลำพูน</v>
          </cell>
        </row>
        <row r="1099">
          <cell r="A1099" t="str">
            <v>753U3</v>
          </cell>
          <cell r="B1099" t="str">
            <v>เทศบาลเมืองลำสามแก้ว</v>
          </cell>
        </row>
        <row r="1100">
          <cell r="A1100" t="str">
            <v>755S5</v>
          </cell>
          <cell r="B1100" t="str">
            <v>เทศบาลเมืองเลย</v>
          </cell>
        </row>
        <row r="1101">
          <cell r="A1101" t="str">
            <v>756FC</v>
          </cell>
          <cell r="B1101" t="str">
            <v>เทศบาลเมืองวังน้ำเย็น</v>
          </cell>
        </row>
        <row r="1102">
          <cell r="A1102" t="str">
            <v>755U3</v>
          </cell>
          <cell r="B1102" t="str">
            <v>เทศบาลเมืองวังสะพุง</v>
          </cell>
        </row>
        <row r="1103">
          <cell r="A1103" t="str">
            <v>757Q9</v>
          </cell>
          <cell r="B1103" t="str">
            <v>เทศบาลเมืองวารินชำราบ</v>
          </cell>
        </row>
        <row r="1104">
          <cell r="A1104" t="str">
            <v>754NS</v>
          </cell>
          <cell r="B1104" t="str">
            <v>เทศบาลเมืองวิเชียรบุรี</v>
          </cell>
        </row>
        <row r="1105">
          <cell r="A1105" t="str">
            <v>751SU</v>
          </cell>
          <cell r="B1105" t="str">
            <v>เทศบาลเมืองศรีราชา</v>
          </cell>
        </row>
        <row r="1106">
          <cell r="A1106" t="str">
            <v>755V3</v>
          </cell>
          <cell r="B1106" t="str">
            <v>เทศบาลเมืองศรีสะเกษ</v>
          </cell>
        </row>
        <row r="1107">
          <cell r="A1107" t="str">
            <v>756NF</v>
          </cell>
          <cell r="B1107" t="str">
            <v>เทศบาลเมืองศรีสัชนาลัย</v>
          </cell>
        </row>
        <row r="1108">
          <cell r="A1108" t="str">
            <v>751CY</v>
          </cell>
          <cell r="B1108" t="str">
            <v>เทศบาลเมืองศิลา</v>
          </cell>
        </row>
        <row r="1109">
          <cell r="A1109" t="str">
            <v>7569S</v>
          </cell>
          <cell r="B1109" t="str">
            <v>เทศบาลเมืองสตูล</v>
          </cell>
        </row>
        <row r="1110">
          <cell r="A1110" t="str">
            <v>753TK</v>
          </cell>
          <cell r="B1110" t="str">
            <v>เทศบาลเมืองสนั่นรักษ์</v>
          </cell>
        </row>
        <row r="1111">
          <cell r="A1111" t="str">
            <v>756CG</v>
          </cell>
          <cell r="B1111" t="str">
            <v>เทศบาลเมืองสมุทรสงคราม</v>
          </cell>
        </row>
        <row r="1112">
          <cell r="A1112" t="str">
            <v>756EM</v>
          </cell>
          <cell r="B1112" t="str">
            <v>เทศบาลเมืองสระแก้ว</v>
          </cell>
        </row>
        <row r="1113">
          <cell r="A1113" t="str">
            <v>756GK</v>
          </cell>
          <cell r="B1113" t="str">
            <v>เทศบาลเมืองสระบุรี</v>
          </cell>
        </row>
        <row r="1114">
          <cell r="A1114" t="str">
            <v>756NY</v>
          </cell>
          <cell r="B1114" t="str">
            <v>เทศบาลเมืองสวรรคโลก</v>
          </cell>
        </row>
        <row r="1115">
          <cell r="A1115" t="str">
            <v>756S3</v>
          </cell>
          <cell r="B1115" t="str">
            <v>เทศบาลเมืองสองพี่น้อง</v>
          </cell>
        </row>
        <row r="1116">
          <cell r="A1116" t="str">
            <v>75686</v>
          </cell>
          <cell r="B1116" t="str">
            <v>เทศบาลเมืองสะเดา</v>
          </cell>
        </row>
        <row r="1117">
          <cell r="A1117" t="str">
            <v>75540</v>
          </cell>
          <cell r="B1117" t="str">
            <v>เทศบาลเมืองสะเตงนอก</v>
          </cell>
        </row>
        <row r="1118">
          <cell r="A1118" t="str">
            <v>751T3</v>
          </cell>
          <cell r="B1118" t="str">
            <v>เทศบาลเมืองสัตหีบ</v>
          </cell>
        </row>
        <row r="1119">
          <cell r="A1119" t="str">
            <v>752LG</v>
          </cell>
          <cell r="B1119" t="str">
            <v>เทศบาลเมืองสามควายเผือก</v>
          </cell>
        </row>
        <row r="1120">
          <cell r="A1120" t="str">
            <v>752NZ</v>
          </cell>
          <cell r="B1120" t="str">
            <v>เทศบาลเมืองสามพราน</v>
          </cell>
        </row>
        <row r="1121">
          <cell r="A1121" t="str">
            <v>7569D</v>
          </cell>
          <cell r="B1121" t="str">
            <v>เทศบาลเมืองสิงหนคร</v>
          </cell>
        </row>
        <row r="1122">
          <cell r="A1122" t="str">
            <v>756KS</v>
          </cell>
          <cell r="B1122" t="str">
            <v>เทศบาลเมืองสิงห์บุรี</v>
          </cell>
        </row>
        <row r="1123">
          <cell r="A1123" t="str">
            <v>752ZX</v>
          </cell>
          <cell r="B1123" t="str">
            <v>เทศบาลเมืองสีคิ้ว</v>
          </cell>
        </row>
        <row r="1124">
          <cell r="A1124" t="str">
            <v>756M0</v>
          </cell>
          <cell r="B1124" t="str">
            <v>เทศบาลเมืองสุโขทัยธานี</v>
          </cell>
        </row>
        <row r="1125">
          <cell r="A1125" t="str">
            <v>756PQ</v>
          </cell>
          <cell r="B1125" t="str">
            <v>เทศบาลเมืองสุพรรณบุรี</v>
          </cell>
        </row>
        <row r="1126">
          <cell r="A1126" t="str">
            <v>756XH</v>
          </cell>
          <cell r="B1126" t="str">
            <v>เทศบาลเมืองสุรินทร์</v>
          </cell>
        </row>
        <row r="1127">
          <cell r="A1127" t="str">
            <v>753FE</v>
          </cell>
          <cell r="B1127" t="str">
            <v>เทศบาลเมืองสุไหงโก-ลก</v>
          </cell>
        </row>
        <row r="1128">
          <cell r="A1128" t="str">
            <v>7545C</v>
          </cell>
          <cell r="B1128" t="str">
            <v>เทศบาลเมืองเสนา</v>
          </cell>
        </row>
        <row r="1129">
          <cell r="A1129" t="str">
            <v>751QT</v>
          </cell>
          <cell r="B1129" t="str">
            <v>เทศบาลเมืองแสนสุข</v>
          </cell>
        </row>
        <row r="1130">
          <cell r="A1130" t="str">
            <v>7572K</v>
          </cell>
          <cell r="B1130" t="str">
            <v>เทศบาลเมืองหนองคาย</v>
          </cell>
        </row>
        <row r="1131">
          <cell r="A1131" t="str">
            <v>7574K</v>
          </cell>
          <cell r="B1131" t="str">
            <v>เทศบาลเมืองหนองบัวลำภู</v>
          </cell>
        </row>
        <row r="1132">
          <cell r="A1132" t="str">
            <v>751RR</v>
          </cell>
          <cell r="B1132" t="str">
            <v>เทศบาลเมืองหนองปรือ</v>
          </cell>
        </row>
        <row r="1133">
          <cell r="A1133" t="str">
            <v>751A6</v>
          </cell>
          <cell r="B1133" t="str">
            <v>เทศบาลเมืองหนองปลิง</v>
          </cell>
        </row>
        <row r="1134">
          <cell r="A1134" t="str">
            <v>757AQ</v>
          </cell>
          <cell r="B1134" t="str">
            <v>เทศบาลเมืองหนองสำโรง</v>
          </cell>
        </row>
        <row r="1135">
          <cell r="A1135" t="str">
            <v>754MV</v>
          </cell>
          <cell r="B1135" t="str">
            <v>เทศบาลเมืองหล่มสัก</v>
          </cell>
        </row>
        <row r="1136">
          <cell r="A1136" t="str">
            <v>7520V</v>
          </cell>
          <cell r="B1136" t="str">
            <v>เทศบาลเมืองหลังสวน</v>
          </cell>
        </row>
        <row r="1137">
          <cell r="A1137" t="str">
            <v>753W4</v>
          </cell>
          <cell r="B1137" t="str">
            <v>เทศบาลเมืองหัวหิน</v>
          </cell>
        </row>
        <row r="1138">
          <cell r="A1138" t="str">
            <v>7541Y</v>
          </cell>
          <cell r="B1138" t="str">
            <v>เทศบาลเมืองอโยธยา</v>
          </cell>
        </row>
        <row r="1139">
          <cell r="A1139" t="str">
            <v>756FU</v>
          </cell>
          <cell r="B1139" t="str">
            <v>เทศบาลเมืองอรัญญประเทศ</v>
          </cell>
        </row>
        <row r="1140">
          <cell r="A1140" t="str">
            <v>754FX</v>
          </cell>
          <cell r="B1140" t="str">
            <v>เทศบาลเมืองอรัญญิก</v>
          </cell>
        </row>
        <row r="1141">
          <cell r="A1141" t="str">
            <v>7576K</v>
          </cell>
          <cell r="B1141" t="str">
            <v>เทศบาลเมืองอ่างทอง</v>
          </cell>
        </row>
        <row r="1142">
          <cell r="A1142" t="str">
            <v>751R5</v>
          </cell>
          <cell r="B1142" t="str">
            <v>เทศบาลเมืองอ่างศิลา</v>
          </cell>
        </row>
        <row r="1143">
          <cell r="A1143" t="str">
            <v>7578G</v>
          </cell>
          <cell r="B1143" t="str">
            <v>เทศบาลเมืองอำนาจเจริญ</v>
          </cell>
        </row>
        <row r="1144">
          <cell r="A1144" t="str">
            <v>757FQ</v>
          </cell>
          <cell r="B1144" t="str">
            <v>เทศบาลเมืองอุตรดิตถ์</v>
          </cell>
        </row>
        <row r="1145">
          <cell r="A1145" t="str">
            <v>757J2</v>
          </cell>
          <cell r="B1145" t="str">
            <v>เทศบาลเมืองอุทัยธานี</v>
          </cell>
        </row>
        <row r="1146">
          <cell r="A1146" t="str">
            <v>75105</v>
          </cell>
          <cell r="B1146" t="str">
            <v>องค์การบริหารส่วนจังหวัดกระบี่</v>
          </cell>
        </row>
        <row r="1147">
          <cell r="A1147" t="str">
            <v>7511V</v>
          </cell>
          <cell r="B1147" t="str">
            <v>องค์การบริหารส่วนจังหวัดกาญจนบุรี</v>
          </cell>
        </row>
        <row r="1148">
          <cell r="A1148" t="str">
            <v>7515E</v>
          </cell>
          <cell r="B1148" t="str">
            <v>องค์การบริหารส่วนจังหวัดกาฬสินธุ์</v>
          </cell>
        </row>
        <row r="1149">
          <cell r="A1149" t="str">
            <v>7519Y</v>
          </cell>
          <cell r="B1149" t="str">
            <v>องค์การบริหารส่วนจังหวัดกำแพงเพชร</v>
          </cell>
        </row>
        <row r="1150">
          <cell r="A1150" t="str">
            <v>751CH</v>
          </cell>
          <cell r="B1150" t="str">
            <v>องค์การบริหารส่วนจังหวัดขอนแก่น</v>
          </cell>
        </row>
        <row r="1151">
          <cell r="A1151" t="str">
            <v>751K9</v>
          </cell>
          <cell r="B1151" t="str">
            <v>องค์การบริหารส่วนจังหวัดจันทบุรี</v>
          </cell>
        </row>
        <row r="1152">
          <cell r="A1152" t="str">
            <v>751MR</v>
          </cell>
          <cell r="B1152" t="str">
            <v>องค์การบริหารส่วนจังหวัดฉะเชิงเทรา</v>
          </cell>
        </row>
        <row r="1153">
          <cell r="A1153" t="str">
            <v>751R4</v>
          </cell>
          <cell r="B1153" t="str">
            <v>องค์การบริหารส่วนจังหวัดชลบุรี</v>
          </cell>
        </row>
        <row r="1154">
          <cell r="A1154" t="str">
            <v>751TS</v>
          </cell>
          <cell r="B1154" t="str">
            <v>องค์การบริหารส่วนจังหวัดชัยนาท</v>
          </cell>
        </row>
        <row r="1155">
          <cell r="A1155" t="str">
            <v>751VE</v>
          </cell>
          <cell r="B1155" t="str">
            <v>องค์การบริหารส่วนจังหวัดชัยภูมิ</v>
          </cell>
        </row>
        <row r="1156">
          <cell r="A1156" t="str">
            <v>751ZM</v>
          </cell>
          <cell r="B1156" t="str">
            <v>องค์การบริหารส่วนจังหวัดชุมพร</v>
          </cell>
        </row>
        <row r="1157">
          <cell r="A1157" t="str">
            <v>75228</v>
          </cell>
          <cell r="B1157" t="str">
            <v>องค์การบริหารส่วนจังหวัดเชียงราย</v>
          </cell>
        </row>
        <row r="1158">
          <cell r="A1158" t="str">
            <v>75267</v>
          </cell>
          <cell r="B1158" t="str">
            <v>องค์การบริหารส่วนจังหวัดเชียงใหม่</v>
          </cell>
        </row>
        <row r="1159">
          <cell r="A1159" t="str">
            <v>752CD</v>
          </cell>
          <cell r="B1159" t="str">
            <v>องค์การบริหารส่วนจังหวัดตรัง</v>
          </cell>
        </row>
        <row r="1160">
          <cell r="A1160" t="str">
            <v>752FH</v>
          </cell>
          <cell r="B1160" t="str">
            <v>องค์การบริหารส่วนจังหวัดตราด</v>
          </cell>
        </row>
        <row r="1161">
          <cell r="A1161" t="str">
            <v>752GR</v>
          </cell>
          <cell r="B1161" t="str">
            <v>องค์การบริหารส่วนจังหวัดตาก</v>
          </cell>
        </row>
        <row r="1162">
          <cell r="A1162" t="str">
            <v>752K1</v>
          </cell>
          <cell r="B1162" t="str">
            <v>องค์การบริหารส่วนจังหวัดนครนายก</v>
          </cell>
        </row>
        <row r="1163">
          <cell r="A1163" t="str">
            <v>752L6</v>
          </cell>
          <cell r="B1163" t="str">
            <v>องค์การบริหารส่วนจังหวัดนครปฐม</v>
          </cell>
        </row>
        <row r="1164">
          <cell r="A1164" t="str">
            <v>752PL</v>
          </cell>
          <cell r="B1164" t="str">
            <v>องค์การบริหารส่วนจังหวัดนครพนม</v>
          </cell>
        </row>
        <row r="1165">
          <cell r="A1165" t="str">
            <v>752SH</v>
          </cell>
          <cell r="B1165" t="str">
            <v>องค์การบริหารส่วนจังหวัดนครราชสีมา</v>
          </cell>
        </row>
        <row r="1166">
          <cell r="A1166" t="str">
            <v>7532M</v>
          </cell>
          <cell r="B1166" t="str">
            <v>องค์การบริหารส่วนจังหวัดนครศรีธรรมราช</v>
          </cell>
        </row>
        <row r="1167">
          <cell r="A1167" t="str">
            <v>7537X</v>
          </cell>
          <cell r="B1167" t="str">
            <v>องค์การบริหารส่วนจังหวัดนครสวรรค์</v>
          </cell>
        </row>
        <row r="1168">
          <cell r="A1168" t="str">
            <v>753BZ</v>
          </cell>
          <cell r="B1168" t="str">
            <v>องค์การบริหารส่วนจังหวัดนนทบุรี</v>
          </cell>
        </row>
        <row r="1169">
          <cell r="A1169" t="str">
            <v>753DB</v>
          </cell>
          <cell r="B1169" t="str">
            <v>องค์การบริหารส่วนจังหวัดนราธิวาส</v>
          </cell>
        </row>
        <row r="1170">
          <cell r="A1170" t="str">
            <v>753G1</v>
          </cell>
          <cell r="B1170" t="str">
            <v>องค์การบริหารส่วนจังหวัดน่าน</v>
          </cell>
        </row>
        <row r="1171">
          <cell r="A1171" t="str">
            <v>753JW</v>
          </cell>
          <cell r="B1171" t="str">
            <v>องค์การบริหารส่วนจังหวัดบึงกาฬ</v>
          </cell>
        </row>
        <row r="1172">
          <cell r="A1172" t="str">
            <v>753LQ</v>
          </cell>
          <cell r="B1172" t="str">
            <v>องค์การบริหารส่วนจังหวัดบุรีรัมย์</v>
          </cell>
        </row>
        <row r="1173">
          <cell r="A1173" t="str">
            <v>753SW</v>
          </cell>
          <cell r="B1173" t="str">
            <v>องค์การบริหารส่วนจังหวัดปทุมธานี</v>
          </cell>
        </row>
        <row r="1174">
          <cell r="A1174" t="str">
            <v>753UQ</v>
          </cell>
          <cell r="B1174" t="str">
            <v>องค์การบริหารส่วนจังหวัดประจวบคีรีขันธ์</v>
          </cell>
        </row>
        <row r="1175">
          <cell r="A1175" t="str">
            <v>753WH</v>
          </cell>
          <cell r="B1175" t="str">
            <v>องค์การบริหารส่วนจังหวัดปราจีนบุรี</v>
          </cell>
        </row>
        <row r="1176">
          <cell r="A1176" t="str">
            <v>753YK</v>
          </cell>
          <cell r="B1176" t="str">
            <v>องค์การบริหารส่วนจังหวัดปัตตานี</v>
          </cell>
        </row>
        <row r="1177">
          <cell r="A1177" t="str">
            <v>75429</v>
          </cell>
          <cell r="B1177" t="str">
            <v>องค์การบริหารส่วนจังหวัดพระนครศรีอยุธยา</v>
          </cell>
        </row>
        <row r="1178">
          <cell r="A1178" t="str">
            <v>7546P</v>
          </cell>
          <cell r="B1178" t="str">
            <v>องค์การบริหารส่วนจังหวัดพะเยา</v>
          </cell>
        </row>
        <row r="1179">
          <cell r="A1179" t="str">
            <v>7548P</v>
          </cell>
          <cell r="B1179" t="str">
            <v>องค์การบริหารส่วนจังหวัดพังงา</v>
          </cell>
        </row>
        <row r="1180">
          <cell r="A1180" t="str">
            <v>754A7</v>
          </cell>
          <cell r="B1180" t="str">
            <v>องค์การบริหารส่วนจังหวัดพัทลุง</v>
          </cell>
        </row>
        <row r="1181">
          <cell r="A1181" t="str">
            <v>754CD</v>
          </cell>
          <cell r="B1181" t="str">
            <v>องค์การบริหารส่วนจังหวัดพิจิตร</v>
          </cell>
        </row>
        <row r="1182">
          <cell r="A1182" t="str">
            <v>754FD</v>
          </cell>
          <cell r="B1182" t="str">
            <v>องค์การบริหารส่วนจังหวัดพิษณุโลก</v>
          </cell>
        </row>
        <row r="1183">
          <cell r="A1183" t="str">
            <v>754JE</v>
          </cell>
          <cell r="B1183" t="str">
            <v>องค์การบริหารส่วนจังหวัดเพชรบุรี</v>
          </cell>
        </row>
        <row r="1184">
          <cell r="A1184" t="str">
            <v>754M0</v>
          </cell>
          <cell r="B1184" t="str">
            <v>องค์การบริหารส่วนจังหวัดเพชรบูรณ์</v>
          </cell>
        </row>
        <row r="1185">
          <cell r="A1185" t="str">
            <v>754QP</v>
          </cell>
          <cell r="B1185" t="str">
            <v>องค์การบริหารส่วนจังหวัดแพร่</v>
          </cell>
        </row>
        <row r="1186">
          <cell r="A1186" t="str">
            <v>754T5</v>
          </cell>
          <cell r="B1186" t="str">
            <v>องค์การบริหารส่วนจังหวัดภูเก็ต</v>
          </cell>
        </row>
        <row r="1187">
          <cell r="A1187" t="str">
            <v>754TQ</v>
          </cell>
          <cell r="B1187" t="str">
            <v>องค์การบริหารส่วนจังหวัดมหาสารคาม</v>
          </cell>
        </row>
        <row r="1188">
          <cell r="A1188" t="str">
            <v>754XX</v>
          </cell>
          <cell r="B1188" t="str">
            <v>องค์การบริหารส่วนจังหวัดมุกดาหาร</v>
          </cell>
        </row>
        <row r="1189">
          <cell r="A1189" t="str">
            <v>754ZJ</v>
          </cell>
          <cell r="B1189" t="str">
            <v>องค์การบริหารส่วนจังหวัดแม่ฮ่องสอน</v>
          </cell>
        </row>
        <row r="1190">
          <cell r="A1190" t="str">
            <v>75510</v>
          </cell>
          <cell r="B1190" t="str">
            <v>องค์การบริหารส่วนจังหวัดยโสธร</v>
          </cell>
        </row>
        <row r="1191">
          <cell r="A1191" t="str">
            <v>7553L</v>
          </cell>
          <cell r="B1191" t="str">
            <v>องค์การบริหารส่วนจังหวัดยะลา</v>
          </cell>
        </row>
        <row r="1192">
          <cell r="A1192" t="str">
            <v>7555G</v>
          </cell>
          <cell r="B1192" t="str">
            <v>องค์การบริหารส่วนจังหวัดร้อยเอ็ด</v>
          </cell>
        </row>
        <row r="1193">
          <cell r="A1193" t="str">
            <v>755BK</v>
          </cell>
          <cell r="B1193" t="str">
            <v>องค์การบริหารส่วนจังหวัดระนอง</v>
          </cell>
        </row>
        <row r="1194">
          <cell r="A1194" t="str">
            <v>755CM</v>
          </cell>
          <cell r="B1194" t="str">
            <v>องค์การบริหารส่วนจังหวัดระยอง</v>
          </cell>
        </row>
        <row r="1195">
          <cell r="A1195" t="str">
            <v>755EC</v>
          </cell>
          <cell r="B1195" t="str">
            <v>องค์การบริหารส่วนจังหวัดราชบุรี</v>
          </cell>
        </row>
        <row r="1196">
          <cell r="A1196" t="str">
            <v>755HN</v>
          </cell>
          <cell r="B1196" t="str">
            <v>องค์การบริหารส่วนจังหวัดลพบุรี</v>
          </cell>
        </row>
        <row r="1197">
          <cell r="A1197" t="str">
            <v>755N2</v>
          </cell>
          <cell r="B1197" t="str">
            <v>องค์การบริหารส่วนจังหวัดลำปาง</v>
          </cell>
        </row>
        <row r="1198">
          <cell r="A1198" t="str">
            <v>755QQ</v>
          </cell>
          <cell r="B1198" t="str">
            <v>องค์การบริหารส่วนจังหวัดลำพูน</v>
          </cell>
        </row>
        <row r="1199">
          <cell r="A1199" t="str">
            <v>755S4</v>
          </cell>
          <cell r="B1199" t="str">
            <v>องค์การบริหารส่วนจังหวัดเลย</v>
          </cell>
        </row>
        <row r="1200">
          <cell r="A1200" t="str">
            <v>755VK</v>
          </cell>
          <cell r="B1200" t="str">
            <v>องค์การบริหารส่วนจังหวัดศรีสะเกษ</v>
          </cell>
        </row>
        <row r="1201">
          <cell r="A1201" t="str">
            <v>7561G</v>
          </cell>
          <cell r="B1201" t="str">
            <v>องค์การบริหารส่วนจังหวัดสกลนคร</v>
          </cell>
        </row>
        <row r="1202">
          <cell r="A1202" t="str">
            <v>7565Q</v>
          </cell>
          <cell r="B1202" t="str">
            <v>องค์การบริหารส่วนจังหวัดสงขลา</v>
          </cell>
        </row>
        <row r="1203">
          <cell r="A1203" t="str">
            <v>7569T</v>
          </cell>
          <cell r="B1203" t="str">
            <v>องค์การบริหารส่วนจังหวัดสตูล</v>
          </cell>
        </row>
        <row r="1204">
          <cell r="A1204" t="str">
            <v>756B0</v>
          </cell>
          <cell r="B1204" t="str">
            <v>องค์การบริหารส่วนจังหวัดสมุทรปราการ</v>
          </cell>
        </row>
        <row r="1205">
          <cell r="A1205" t="str">
            <v>756CF</v>
          </cell>
          <cell r="B1205" t="str">
            <v>องค์การบริหารส่วนจังหวัดสมุทรสงคราม</v>
          </cell>
        </row>
        <row r="1206">
          <cell r="A1206" t="str">
            <v>756DH</v>
          </cell>
          <cell r="B1206" t="str">
            <v>องค์การบริหารส่วนจังหวัดสมุทรสาคร</v>
          </cell>
        </row>
        <row r="1207">
          <cell r="A1207" t="str">
            <v>756EU</v>
          </cell>
          <cell r="B1207" t="str">
            <v>องค์การบริหารส่วนจังหวัดสระแก้ว</v>
          </cell>
        </row>
        <row r="1208">
          <cell r="A1208" t="str">
            <v>756GL</v>
          </cell>
          <cell r="B1208" t="str">
            <v>องค์การบริหารส่วนจังหวัดสระบุรี</v>
          </cell>
        </row>
        <row r="1209">
          <cell r="A1209" t="str">
            <v>756KT</v>
          </cell>
          <cell r="B1209" t="str">
            <v>องค์การบริหารส่วนจังหวัดสิงห์บุรี</v>
          </cell>
        </row>
        <row r="1210">
          <cell r="A1210" t="str">
            <v>756M7</v>
          </cell>
          <cell r="B1210" t="str">
            <v>องค์การบริหารส่วนจังหวัดสุโขทัย</v>
          </cell>
        </row>
        <row r="1211">
          <cell r="A1211" t="str">
            <v>756PP</v>
          </cell>
          <cell r="B1211" t="str">
            <v>องค์การบริหารส่วนจังหวัดสุพรรณบุรี</v>
          </cell>
        </row>
        <row r="1212">
          <cell r="A1212" t="str">
            <v>756TF</v>
          </cell>
          <cell r="B1212" t="str">
            <v>องค์การบริหารส่วนจังหวัดสุราษฎร์ธานี</v>
          </cell>
        </row>
        <row r="1213">
          <cell r="A1213" t="str">
            <v>756XG</v>
          </cell>
          <cell r="B1213" t="str">
            <v>องค์การบริหารส่วนจังหวัดสุรินทร์</v>
          </cell>
        </row>
        <row r="1214">
          <cell r="A1214" t="str">
            <v>7572X</v>
          </cell>
          <cell r="B1214" t="str">
            <v>องค์การบริหารส่วนจังหวัดหนองคาย</v>
          </cell>
        </row>
        <row r="1215">
          <cell r="A1215" t="str">
            <v>7574W</v>
          </cell>
          <cell r="B1215" t="str">
            <v>องค์การบริหารส่วนจังหวัดหนองบัวลำภู</v>
          </cell>
        </row>
        <row r="1216">
          <cell r="A1216" t="str">
            <v>7576M</v>
          </cell>
          <cell r="B1216" t="str">
            <v>องค์การบริหารส่วนจังหวัดอ่างทอง</v>
          </cell>
        </row>
        <row r="1217">
          <cell r="A1217" t="str">
            <v>7578W</v>
          </cell>
          <cell r="B1217" t="str">
            <v>องค์การบริหารส่วนจังหวัดอำนาจเจริญ</v>
          </cell>
        </row>
        <row r="1218">
          <cell r="A1218" t="str">
            <v>757AC</v>
          </cell>
          <cell r="B1218" t="str">
            <v>องค์การบริหารส่วนจังหวัดอุดรธานี</v>
          </cell>
        </row>
        <row r="1219">
          <cell r="A1219" t="str">
            <v>757FP</v>
          </cell>
          <cell r="B1219" t="str">
            <v>องค์การบริหารส่วนจังหวัดอุตรดิตถ์</v>
          </cell>
        </row>
        <row r="1220">
          <cell r="A1220" t="str">
            <v>757J1</v>
          </cell>
          <cell r="B1220" t="str">
            <v>องค์การบริหารส่วนจังหวัดอุทัยธานี</v>
          </cell>
        </row>
        <row r="1221">
          <cell r="A1221" t="str">
            <v>757KX</v>
          </cell>
          <cell r="B1221" t="str">
            <v>องค์การบริหารส่วนจังหวัดอุบลราชธานี</v>
          </cell>
        </row>
        <row r="1222">
          <cell r="A1222" t="str">
            <v>01042</v>
          </cell>
          <cell r="B1222" t="str">
            <v>สำนักงานคณะกรรมการนโยบายที่ดินแห่งชาติ</v>
          </cell>
        </row>
        <row r="1223">
          <cell r="A1223" t="str">
            <v>7511W</v>
          </cell>
          <cell r="B1223" t="str">
            <v>เทศบาลเมืองปากแพรก</v>
          </cell>
        </row>
        <row r="1224">
          <cell r="A1224" t="str">
            <v>753C3</v>
          </cell>
          <cell r="B1224" t="str">
            <v>เทศบาลเมืองบางกร่าง</v>
          </cell>
        </row>
        <row r="1225">
          <cell r="A1225" t="str">
            <v>753C4</v>
          </cell>
          <cell r="B1225" t="str">
            <v>เทศบาลเมืองไทรม้า</v>
          </cell>
        </row>
        <row r="1226">
          <cell r="A1226" t="str">
            <v>753CF</v>
          </cell>
          <cell r="B1226" t="str">
            <v>เทศบาลเมืองบางแม่นาง</v>
          </cell>
        </row>
        <row r="1227">
          <cell r="A1227" t="str">
            <v>753CN</v>
          </cell>
          <cell r="B1227" t="str">
            <v>เทศบาลเมืองใหม่บางบัวทอง</v>
          </cell>
        </row>
        <row r="1228">
          <cell r="A1228" t="str">
            <v>753JX</v>
          </cell>
          <cell r="B1228" t="str">
            <v>เทศบาลเมืองบึงกาฬ</v>
          </cell>
        </row>
        <row r="1229">
          <cell r="A1229" t="str">
            <v>753T6</v>
          </cell>
          <cell r="B1229" t="str">
            <v>เทศบาลเมืองบางกะดี</v>
          </cell>
        </row>
        <row r="1230">
          <cell r="A1230" t="str">
            <v>753XB</v>
          </cell>
          <cell r="B1230" t="str">
            <v>เทศบาลเมืองหนองกี่</v>
          </cell>
        </row>
        <row r="1231">
          <cell r="A1231" t="str">
            <v>7543L</v>
          </cell>
          <cell r="B1231" t="str">
            <v>เทศบาลเมืองบ้านกรด</v>
          </cell>
        </row>
        <row r="1232">
          <cell r="A1232" t="str">
            <v>755F2</v>
          </cell>
          <cell r="B1232" t="str">
            <v>เทศบาลเมืองจอมพล</v>
          </cell>
        </row>
        <row r="1233">
          <cell r="A1233" t="str">
            <v>756B7</v>
          </cell>
          <cell r="B1233" t="str">
            <v>เทศบาลเมืองแพรกษา</v>
          </cell>
        </row>
      </sheetData>
      <sheetData sheetId="3">
        <row r="5">
          <cell r="B5" t="str">
            <v>11 มีนาคม 2565</v>
          </cell>
        </row>
      </sheetData>
      <sheetData sheetId="4"/>
      <sheetData sheetId="5"/>
      <sheetData sheetId="6"/>
      <sheetData sheetId="7"/>
      <sheetData sheetId="8">
        <row r="31">
          <cell r="B31" t="str">
            <v>หมายเหตุ : 1. ข้อมูลเบื้องต้น</v>
          </cell>
        </row>
        <row r="33">
          <cell r="B33" t="str">
            <v>ที่มา : ระบบการบริหารการเงินการคลังภาครัฐแบบอิเล็กทรอนิกส์ (GFMIS)</v>
          </cell>
        </row>
        <row r="34">
          <cell r="B34" t="str">
            <v>รวบรวม : กรมบัญชีกลาง</v>
          </cell>
        </row>
        <row r="35">
          <cell r="B35" t="str">
            <v>ข้อมูล ณ วันที่ 11 มีนาคม 2565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 xml:space="preserve">1. Refresh </v>
          </cell>
          <cell r="B1" t="str">
            <v>ปีงบประมาณ 2555 Period = 5</v>
          </cell>
        </row>
        <row r="3">
          <cell r="A3" t="str">
            <v>ผลการเบิกจ่ายรายภาค/จังหวัด</v>
          </cell>
        </row>
        <row r="5">
          <cell r="A5" t="str">
            <v>กระทรวง</v>
          </cell>
          <cell r="B5" t="str">
            <v/>
          </cell>
        </row>
        <row r="6">
          <cell r="A6" t="str">
            <v>กรม</v>
          </cell>
          <cell r="B6" t="str">
            <v/>
          </cell>
        </row>
        <row r="7">
          <cell r="A7" t="str">
            <v>กลุ่มลักษณะงาน</v>
          </cell>
          <cell r="B7" t="str">
            <v/>
          </cell>
        </row>
        <row r="8">
          <cell r="A8" t="str">
            <v>งบพัฒนา/งบปกติ</v>
          </cell>
          <cell r="B8" t="str">
            <v/>
          </cell>
        </row>
        <row r="9">
          <cell r="A9" t="str">
            <v>งาน / โครงการ</v>
          </cell>
          <cell r="B9" t="str">
            <v/>
          </cell>
        </row>
        <row r="10">
          <cell r="A10" t="str">
            <v>Fund แบบย่อ</v>
          </cell>
          <cell r="B10" t="str">
            <v/>
          </cell>
        </row>
        <row r="11">
          <cell r="A11" t="str">
            <v>ด้าน</v>
          </cell>
          <cell r="B11" t="str">
            <v/>
          </cell>
        </row>
        <row r="12">
          <cell r="A12" t="str">
            <v>ด้าน_ลักษณะงาน</v>
          </cell>
          <cell r="B12" t="str">
            <v/>
          </cell>
        </row>
        <row r="13">
          <cell r="A13" t="str">
            <v>แนวจัดสรรย่อย</v>
          </cell>
          <cell r="B13" t="str">
            <v/>
          </cell>
        </row>
        <row r="14">
          <cell r="A14" t="str">
            <v>แนวจัดสรรหลัก</v>
          </cell>
          <cell r="B14" t="str">
            <v/>
          </cell>
        </row>
        <row r="15">
          <cell r="A15" t="str">
            <v>เป้าหมายกระทรวง</v>
          </cell>
          <cell r="B15" t="str">
            <v/>
          </cell>
        </row>
        <row r="16">
          <cell r="A16" t="str">
            <v>เป้าหมายการจัดสรร</v>
          </cell>
          <cell r="B16" t="str">
            <v/>
          </cell>
        </row>
        <row r="17">
          <cell r="A17" t="str">
            <v>เป้าหมายหน่วยงาน</v>
          </cell>
          <cell r="B17" t="str">
            <v/>
          </cell>
        </row>
        <row r="18">
          <cell r="A18" t="str">
            <v>ผลผลิต/โครงการ</v>
          </cell>
          <cell r="B18" t="str">
            <v/>
          </cell>
        </row>
        <row r="19">
          <cell r="A19" t="str">
            <v>แผนงบประมาณ</v>
          </cell>
          <cell r="B19" t="str">
            <v/>
          </cell>
        </row>
        <row r="20">
          <cell r="A20" t="str">
            <v>แผนงาน</v>
          </cell>
          <cell r="B20" t="str">
            <v/>
          </cell>
        </row>
        <row r="21">
          <cell r="A21" t="str">
            <v>ยุทธศาสตร์กระทรวง</v>
          </cell>
          <cell r="B21" t="str">
            <v/>
          </cell>
        </row>
        <row r="22">
          <cell r="A22" t="str">
            <v>ยุทธศาสตร์การจัดสรร</v>
          </cell>
          <cell r="B22" t="str">
            <v/>
          </cell>
        </row>
        <row r="23">
          <cell r="A23" t="str">
            <v>รายจ่ายประจำ/ลงทุน</v>
          </cell>
          <cell r="B23" t="str">
            <v>]ไม่ระบุ[</v>
          </cell>
        </row>
        <row r="24">
          <cell r="A24" t="str">
            <v>Request ID</v>
          </cell>
          <cell r="B24" t="str">
            <v/>
          </cell>
        </row>
        <row r="25">
          <cell r="A25" t="str">
            <v>ลักษณะงาน</v>
          </cell>
          <cell r="B25" t="str">
            <v/>
          </cell>
        </row>
        <row r="26">
          <cell r="A26" t="str">
            <v>สาขา</v>
          </cell>
          <cell r="B26" t="str">
            <v/>
          </cell>
        </row>
        <row r="27">
          <cell r="A27" t="str">
            <v>Commitment item</v>
          </cell>
          <cell r="B27" t="str">
            <v/>
          </cell>
        </row>
        <row r="28">
          <cell r="A28" t="str">
            <v>หน่วยงานเบิกแทน</v>
          </cell>
          <cell r="B28" t="str">
            <v/>
          </cell>
        </row>
        <row r="29">
          <cell r="A29" t="str">
            <v>เดือน/ปีงบประมาณ</v>
          </cell>
          <cell r="B29" t="str">
            <v/>
          </cell>
        </row>
        <row r="30">
          <cell r="A30" t="str">
            <v>Funded Program</v>
          </cell>
          <cell r="B30" t="str">
            <v/>
          </cell>
        </row>
        <row r="31">
          <cell r="A31" t="str">
            <v>งบรายจ่าย</v>
          </cell>
          <cell r="B31" t="str">
            <v/>
          </cell>
        </row>
        <row r="32">
          <cell r="A32" t="str">
            <v>FCTR หน่วยเบิกแทน</v>
          </cell>
          <cell r="B32" t="str">
            <v/>
          </cell>
        </row>
        <row r="33">
          <cell r="A33" t="str">
            <v>หมวดรายจ่าย</v>
          </cell>
          <cell r="B33" t="str">
            <v/>
          </cell>
        </row>
        <row r="34">
          <cell r="A34" t="str">
            <v>กลุ่มภารกิจ</v>
          </cell>
          <cell r="B34" t="str">
            <v/>
          </cell>
        </row>
        <row r="35">
          <cell r="A35" t="str">
            <v>Funds Center</v>
          </cell>
          <cell r="B35" t="str">
            <v/>
          </cell>
        </row>
        <row r="36">
          <cell r="A36" t="str">
            <v>ปีFund</v>
          </cell>
          <cell r="B36" t="str">
            <v/>
          </cell>
        </row>
        <row r="37">
          <cell r="A37" t="str">
            <v>ปีงบประมาณ</v>
          </cell>
          <cell r="B37" t="str">
            <v/>
          </cell>
        </row>
        <row r="38">
          <cell r="A38" t="str">
            <v>งบประมาณ</v>
          </cell>
          <cell r="B38" t="str">
            <v>งบจัดสรรถือจ่าย จังหวัด
E, สำรองเงิน มีหนี้, PO ทั้งสิ้น
I...</v>
          </cell>
        </row>
        <row r="39">
          <cell r="A39" t="str">
            <v>จังหวัด</v>
          </cell>
          <cell r="B39" t="str">
            <v>]1000 ส่วนกลาง[</v>
          </cell>
        </row>
        <row r="41">
          <cell r="A41" t="str">
            <v>FM area</v>
          </cell>
          <cell r="B41" t="str">
            <v>THAI GOVERNMENT</v>
          </cell>
        </row>
        <row r="42">
          <cell r="A42" t="str">
            <v>ปีงบประมาณ</v>
          </cell>
          <cell r="B42" t="str">
            <v>2565</v>
          </cell>
        </row>
        <row r="43">
          <cell r="A43" t="str">
            <v>ปีFund</v>
          </cell>
          <cell r="B43" t="str">
            <v>65</v>
          </cell>
        </row>
        <row r="44">
          <cell r="A44" t="str">
            <v>กระทรวง</v>
          </cell>
          <cell r="B44" t="str">
            <v>สำนักนายกรัฐมนตรี..98</v>
          </cell>
        </row>
        <row r="45">
          <cell r="A45" t="str">
            <v>จังหวัด</v>
          </cell>
          <cell r="B45" t="str">
            <v>ส่วนกลาง, ภาคใต้ตอนล่าง, ภาคใต้ตอนบน, ภาคตอ/น ตอนล่าง, ภาคตอ/น ตอนบน, ภาคต/อ, ภาคกลางล่าง, ภาคกลางบน, ภาคเหนือล่าง, ภาคเหนือบน</v>
          </cell>
        </row>
        <row r="47">
          <cell r="A47" t="str">
            <v>Author</v>
          </cell>
          <cell r="B47" t="str">
            <v>GFBWD223</v>
          </cell>
        </row>
        <row r="48">
          <cell r="A48" t="str">
            <v>Last Changed by</v>
          </cell>
          <cell r="B48" t="str">
            <v>GFBWD223</v>
          </cell>
        </row>
        <row r="49">
          <cell r="A49" t="str">
            <v>InfoProvider</v>
          </cell>
          <cell r="B49" t="str">
            <v>ZRP04_M02</v>
          </cell>
        </row>
        <row r="50">
          <cell r="A50" t="str">
            <v>Query Technical Name</v>
          </cell>
          <cell r="B50" t="str">
            <v>ZRP04_M02_V1_Q021_V2</v>
          </cell>
        </row>
        <row r="51">
          <cell r="A51" t="str">
            <v>Key Date</v>
          </cell>
          <cell r="B51" t="str">
            <v>30/9/2022</v>
          </cell>
        </row>
        <row r="52">
          <cell r="A52" t="str">
            <v>Changed At</v>
          </cell>
          <cell r="B52" t="str">
            <v>27/9/2021 14:45:05</v>
          </cell>
        </row>
        <row r="53">
          <cell r="A53" t="str">
            <v>Status of Data</v>
          </cell>
          <cell r="B53" t="str">
            <v>11/3/2022 21:49:18</v>
          </cell>
        </row>
        <row r="54">
          <cell r="A54" t="str">
            <v>Current User</v>
          </cell>
          <cell r="B54" t="str">
            <v>GFAPP_BW01</v>
          </cell>
        </row>
        <row r="55">
          <cell r="A55" t="str">
            <v>Last Refreshed</v>
          </cell>
          <cell r="B55" t="str">
            <v>12/3/2022 09:51:35</v>
          </cell>
        </row>
        <row r="56">
          <cell r="A56">
            <v>1</v>
          </cell>
          <cell r="B56">
            <v>2</v>
          </cell>
          <cell r="C56">
            <v>3</v>
          </cell>
          <cell r="D56">
            <v>4</v>
          </cell>
          <cell r="E56">
            <v>5</v>
          </cell>
          <cell r="F56">
            <v>6</v>
          </cell>
          <cell r="G56">
            <v>7</v>
          </cell>
          <cell r="H56">
            <v>8</v>
          </cell>
          <cell r="I56">
            <v>9</v>
          </cell>
          <cell r="J56">
            <v>10</v>
          </cell>
          <cell r="K56">
            <v>11</v>
          </cell>
          <cell r="L56">
            <v>12</v>
          </cell>
        </row>
        <row r="57">
          <cell r="A57" t="str">
            <v>หน่วยเบิกจ่าย</v>
          </cell>
          <cell r="B57" t="str">
            <v/>
          </cell>
        </row>
        <row r="59">
          <cell r="A59" t="str">
            <v>ประเภทสำรองเงิน</v>
          </cell>
          <cell r="B59" t="str">
            <v/>
          </cell>
        </row>
        <row r="60">
          <cell r="A60">
            <v>1</v>
          </cell>
          <cell r="B60">
            <v>2</v>
          </cell>
          <cell r="C60">
            <v>3</v>
          </cell>
          <cell r="D60">
            <v>4</v>
          </cell>
          <cell r="E60">
            <v>5</v>
          </cell>
          <cell r="F60">
            <v>6</v>
          </cell>
          <cell r="G60">
            <v>7</v>
          </cell>
          <cell r="H60">
            <v>8</v>
          </cell>
          <cell r="I60">
            <v>9</v>
          </cell>
          <cell r="J60">
            <v>10</v>
          </cell>
          <cell r="K60">
            <v>11</v>
          </cell>
          <cell r="L60">
            <v>12</v>
          </cell>
        </row>
        <row r="61">
          <cell r="B61" t="str">
            <v>รายจ่ายประจำ/ลงทุน</v>
          </cell>
          <cell r="C61" t="str">
            <v>รายจ่ายประจำ</v>
          </cell>
          <cell r="H61" t="str">
            <v>รายจ่ายลงทุน</v>
          </cell>
          <cell r="M61" t="str">
            <v>รวมทั้งสิ้น</v>
          </cell>
        </row>
        <row r="62">
          <cell r="C62" t="str">
            <v>งบจัดสรรถือจ่าย จังหวัด
E</v>
          </cell>
          <cell r="D62" t="str">
            <v>สำรองเงิน มีหนี้</v>
          </cell>
          <cell r="E62" t="str">
            <v>PO ทั้งสิ้น
I</v>
          </cell>
          <cell r="F62" t="str">
            <v>เบิกจ่ายทั้งสิ้น
J = K+L</v>
          </cell>
          <cell r="G62" t="str">
            <v>ร้อยละเบิกจ่าย
ต่องบจัดสรรถือจ่ายจังหวัด</v>
          </cell>
          <cell r="H62" t="str">
            <v>งบจัดสรรถือจ่าย จังหวัด
E</v>
          </cell>
          <cell r="I62" t="str">
            <v>สำรองเงิน มีหนี้</v>
          </cell>
          <cell r="J62" t="str">
            <v>PO ทั้งสิ้น
I</v>
          </cell>
          <cell r="K62" t="str">
            <v>เบิกจ่ายทั้งสิ้น
J = K+L</v>
          </cell>
          <cell r="L62" t="str">
            <v>ร้อยละเบิกจ่าย
ต่องบจัดสรรถือจ่ายจังหวัด</v>
          </cell>
          <cell r="M62" t="str">
            <v>งบจัดสรรถือจ่าย จังหวัด
E</v>
          </cell>
          <cell r="N62" t="str">
            <v>สำรองเงิน มีหนี้</v>
          </cell>
          <cell r="O62" t="str">
            <v>PO ทั้งสิ้น
I</v>
          </cell>
          <cell r="P62" t="str">
            <v>เบิกจ่ายทั้งสิ้น
J = K+L</v>
          </cell>
          <cell r="Q62" t="str">
            <v>ร้อยละเบิกจ่าย
ต่องบจัดสรรถือจ่ายจังหวัด</v>
          </cell>
          <cell r="R62" t="str">
            <v>ใช้จ่าย</v>
          </cell>
        </row>
        <row r="63">
          <cell r="A63" t="str">
            <v>จังหวัด</v>
          </cell>
          <cell r="C63" t="str">
            <v>* 1,000,000</v>
          </cell>
          <cell r="D63" t="str">
            <v/>
          </cell>
          <cell r="E63" t="str">
            <v>* 1,000,000 THB</v>
          </cell>
          <cell r="F63" t="str">
            <v>* 1,000,000 THB</v>
          </cell>
          <cell r="G63" t="str">
            <v>%</v>
          </cell>
          <cell r="H63" t="str">
            <v>* 1,000,000</v>
          </cell>
          <cell r="I63" t="str">
            <v/>
          </cell>
          <cell r="J63" t="str">
            <v>* 1,000,000 THB</v>
          </cell>
          <cell r="K63" t="str">
            <v>* 1,000,000 THB</v>
          </cell>
          <cell r="L63" t="str">
            <v>%</v>
          </cell>
          <cell r="M63" t="str">
            <v>* 1,000,000</v>
          </cell>
          <cell r="N63" t="str">
            <v/>
          </cell>
          <cell r="O63" t="str">
            <v>* 1,000,000 THB</v>
          </cell>
          <cell r="P63" t="str">
            <v>* 1,000,000 THB</v>
          </cell>
          <cell r="Q63" t="str">
            <v>%</v>
          </cell>
        </row>
        <row r="64">
          <cell r="A64" t="str">
            <v>รวมทั้งสิ้น</v>
          </cell>
          <cell r="C64">
            <v>154857.48455068999</v>
          </cell>
          <cell r="E64">
            <v>1786.6928697799999</v>
          </cell>
          <cell r="F64">
            <v>127747.80402271</v>
          </cell>
          <cell r="G64">
            <v>82.493787363999999</v>
          </cell>
          <cell r="H64">
            <v>273016.40663394</v>
          </cell>
          <cell r="J64">
            <v>118026.24885015</v>
          </cell>
          <cell r="K64">
            <v>67048.640267719995</v>
          </cell>
          <cell r="L64">
            <v>24.558465586000001</v>
          </cell>
          <cell r="M64">
            <v>427873.89118462999</v>
          </cell>
          <cell r="O64">
            <v>119812.94171992999</v>
          </cell>
          <cell r="P64">
            <v>194796.44429042999</v>
          </cell>
          <cell r="Q64">
            <v>45.526602183999998</v>
          </cell>
          <cell r="R64">
            <v>314609.38601035997</v>
          </cell>
        </row>
        <row r="65">
          <cell r="A65" t="str">
            <v>1800</v>
          </cell>
          <cell r="B65" t="str">
            <v>ชัยนาท</v>
          </cell>
          <cell r="C65">
            <v>691.00125720999995</v>
          </cell>
          <cell r="E65">
            <v>5.6986652600000003</v>
          </cell>
          <cell r="F65">
            <v>582.17458455999997</v>
          </cell>
          <cell r="G65">
            <v>84.250871974999995</v>
          </cell>
          <cell r="H65">
            <v>2929.4933936100001</v>
          </cell>
          <cell r="J65">
            <v>1555.8930617799999</v>
          </cell>
          <cell r="K65">
            <v>478.17118733000001</v>
          </cell>
          <cell r="L65">
            <v>16.322657984999999</v>
          </cell>
          <cell r="M65">
            <v>3620.4946508200001</v>
          </cell>
          <cell r="O65">
            <v>1561.59172704</v>
          </cell>
          <cell r="P65">
            <v>1060.3457718899999</v>
          </cell>
          <cell r="Q65">
            <v>29.287317732999998</v>
          </cell>
        </row>
        <row r="66">
          <cell r="A66" t="str">
            <v>3800</v>
          </cell>
          <cell r="B66" t="str">
            <v>บึงกาฬ</v>
          </cell>
          <cell r="C66">
            <v>543.13787430000002</v>
          </cell>
          <cell r="E66">
            <v>3.1117424900000001</v>
          </cell>
          <cell r="F66">
            <v>481.18028678000002</v>
          </cell>
          <cell r="G66">
            <v>88.592659350000005</v>
          </cell>
          <cell r="H66">
            <v>1942.80350443</v>
          </cell>
          <cell r="J66">
            <v>1183.5980256600001</v>
          </cell>
          <cell r="K66">
            <v>284.05329010999998</v>
          </cell>
          <cell r="L66">
            <v>14.620793582999999</v>
          </cell>
          <cell r="M66">
            <v>2485.94137873</v>
          </cell>
          <cell r="O66">
            <v>1186.7097681499999</v>
          </cell>
          <cell r="P66">
            <v>765.23357688999999</v>
          </cell>
          <cell r="Q66">
            <v>30.782446578999998</v>
          </cell>
        </row>
        <row r="67">
          <cell r="A67" t="str">
            <v>1500</v>
          </cell>
          <cell r="B67" t="str">
            <v>อ่างทอง</v>
          </cell>
          <cell r="C67">
            <v>499.43871512999999</v>
          </cell>
          <cell r="E67">
            <v>4.2000460200000003</v>
          </cell>
          <cell r="F67">
            <v>437.62030922999998</v>
          </cell>
          <cell r="G67">
            <v>87.622424128000006</v>
          </cell>
          <cell r="H67">
            <v>1561.0052127700001</v>
          </cell>
          <cell r="J67">
            <v>774.34313839000004</v>
          </cell>
          <cell r="K67">
            <v>216.24119408000001</v>
          </cell>
          <cell r="L67">
            <v>13.852688787</v>
          </cell>
          <cell r="M67">
            <v>2060.4439278999998</v>
          </cell>
          <cell r="O67">
            <v>778.54318440999998</v>
          </cell>
          <cell r="P67">
            <v>653.86150330999999</v>
          </cell>
          <cell r="Q67">
            <v>31.734011028000001</v>
          </cell>
        </row>
        <row r="68">
          <cell r="A68" t="str">
            <v>9200</v>
          </cell>
          <cell r="B68" t="str">
            <v>ตรัง</v>
          </cell>
          <cell r="C68">
            <v>1197.6036016</v>
          </cell>
          <cell r="E68">
            <v>7.77617257</v>
          </cell>
          <cell r="F68">
            <v>1077.72914085</v>
          </cell>
          <cell r="G68">
            <v>89.990472591</v>
          </cell>
          <cell r="H68">
            <v>3083.24188658</v>
          </cell>
          <cell r="J68">
            <v>1693.9226597899999</v>
          </cell>
          <cell r="K68">
            <v>367.27765374000001</v>
          </cell>
          <cell r="L68">
            <v>11.912060982</v>
          </cell>
          <cell r="M68">
            <v>4280.8454881799998</v>
          </cell>
          <cell r="O68">
            <v>1701.6988323600001</v>
          </cell>
          <cell r="P68">
            <v>1445.00679459</v>
          </cell>
          <cell r="Q68">
            <v>33.755172864000002</v>
          </cell>
        </row>
        <row r="69">
          <cell r="A69" t="str">
            <v>9100</v>
          </cell>
          <cell r="B69" t="str">
            <v>สตูล</v>
          </cell>
          <cell r="C69">
            <v>648.57897407999997</v>
          </cell>
          <cell r="E69">
            <v>4.4785009799999997</v>
          </cell>
          <cell r="F69">
            <v>581.63515199000005</v>
          </cell>
          <cell r="G69">
            <v>89.678385399000007</v>
          </cell>
          <cell r="H69">
            <v>1826.41329187</v>
          </cell>
          <cell r="J69">
            <v>939.41153268000005</v>
          </cell>
          <cell r="K69">
            <v>255.57880531999999</v>
          </cell>
          <cell r="L69">
            <v>13.993481457</v>
          </cell>
          <cell r="M69">
            <v>2474.9922659499998</v>
          </cell>
          <cell r="O69">
            <v>943.89003365999997</v>
          </cell>
          <cell r="P69">
            <v>837.21395730999996</v>
          </cell>
          <cell r="Q69">
            <v>33.826932263000003</v>
          </cell>
        </row>
        <row r="70">
          <cell r="A70" t="str">
            <v>9300</v>
          </cell>
          <cell r="B70" t="str">
            <v>พัทลุง</v>
          </cell>
          <cell r="C70">
            <v>874.56146709999996</v>
          </cell>
          <cell r="E70">
            <v>19.424872440000001</v>
          </cell>
          <cell r="F70">
            <v>768.23093176999998</v>
          </cell>
          <cell r="G70">
            <v>87.841845390000003</v>
          </cell>
          <cell r="H70">
            <v>2839.9244699999999</v>
          </cell>
          <cell r="J70">
            <v>1149.31573622</v>
          </cell>
          <cell r="K70">
            <v>504.99596954999998</v>
          </cell>
          <cell r="L70">
            <v>17.782021138000001</v>
          </cell>
          <cell r="M70">
            <v>3714.4859370999998</v>
          </cell>
          <cell r="O70">
            <v>1168.7406086599999</v>
          </cell>
          <cell r="P70">
            <v>1273.22690132</v>
          </cell>
          <cell r="Q70">
            <v>34.277338045999997</v>
          </cell>
        </row>
        <row r="71">
          <cell r="A71" t="str">
            <v>8400</v>
          </cell>
          <cell r="B71" t="str">
            <v>สุราษฎร์ธานี</v>
          </cell>
          <cell r="C71">
            <v>2843.8999102799999</v>
          </cell>
          <cell r="E71">
            <v>21.95805884</v>
          </cell>
          <cell r="F71">
            <v>2379.2122580700002</v>
          </cell>
          <cell r="G71">
            <v>83.660196670999994</v>
          </cell>
          <cell r="H71">
            <v>7193.8278047699996</v>
          </cell>
          <cell r="J71">
            <v>3797.6432019099998</v>
          </cell>
          <cell r="K71">
            <v>1132.75742298</v>
          </cell>
          <cell r="L71">
            <v>15.746240439999999</v>
          </cell>
          <cell r="M71">
            <v>10037.727715049999</v>
          </cell>
          <cell r="O71">
            <v>3819.6012607500002</v>
          </cell>
          <cell r="P71">
            <v>3511.96968105</v>
          </cell>
          <cell r="Q71">
            <v>34.987696227000001</v>
          </cell>
        </row>
        <row r="72">
          <cell r="A72" t="str">
            <v>6100</v>
          </cell>
          <cell r="B72" t="str">
            <v>อุทัยธานี</v>
          </cell>
          <cell r="C72">
            <v>544.33254017000002</v>
          </cell>
          <cell r="E72">
            <v>3.4369709799999999</v>
          </cell>
          <cell r="F72">
            <v>477.09519102000002</v>
          </cell>
          <cell r="G72">
            <v>87.647743945000002</v>
          </cell>
          <cell r="H72">
            <v>2362.1123230399999</v>
          </cell>
          <cell r="J72">
            <v>1164.2329520400001</v>
          </cell>
          <cell r="K72">
            <v>541.88979996</v>
          </cell>
          <cell r="L72">
            <v>22.940898901000001</v>
          </cell>
          <cell r="M72">
            <v>2906.4448632100002</v>
          </cell>
          <cell r="O72">
            <v>1167.6699230199999</v>
          </cell>
          <cell r="P72">
            <v>1018.98499098</v>
          </cell>
          <cell r="Q72">
            <v>35.059498423000001</v>
          </cell>
        </row>
        <row r="73">
          <cell r="A73" t="str">
            <v>5300</v>
          </cell>
          <cell r="B73" t="str">
            <v>อุตรดิตถ์</v>
          </cell>
          <cell r="C73">
            <v>1089.40648541</v>
          </cell>
          <cell r="E73">
            <v>6.1222505099999998</v>
          </cell>
          <cell r="F73">
            <v>888.89232656000001</v>
          </cell>
          <cell r="G73">
            <v>81.594183481000002</v>
          </cell>
          <cell r="H73">
            <v>3896.5773662500001</v>
          </cell>
          <cell r="J73">
            <v>1850.7760029900001</v>
          </cell>
          <cell r="K73">
            <v>886.05409057999998</v>
          </cell>
          <cell r="L73">
            <v>22.739291622</v>
          </cell>
          <cell r="M73">
            <v>4985.9838516600003</v>
          </cell>
          <cell r="O73">
            <v>1856.8982535</v>
          </cell>
          <cell r="P73">
            <v>1774.94641714</v>
          </cell>
          <cell r="Q73">
            <v>35.598719729999999</v>
          </cell>
        </row>
        <row r="74">
          <cell r="A74" t="str">
            <v>7700</v>
          </cell>
          <cell r="B74" t="str">
            <v>ประจวบคีรีขันธ์</v>
          </cell>
          <cell r="C74">
            <v>847.11137259999998</v>
          </cell>
          <cell r="E74">
            <v>7.1205741400000004</v>
          </cell>
          <cell r="F74">
            <v>725.23031643000002</v>
          </cell>
          <cell r="G74">
            <v>85.612156782</v>
          </cell>
          <cell r="H74">
            <v>3222.3835924199998</v>
          </cell>
          <cell r="J74">
            <v>1159.1637530999999</v>
          </cell>
          <cell r="K74">
            <v>743.64852054000005</v>
          </cell>
          <cell r="L74">
            <v>23.077591454</v>
          </cell>
          <cell r="M74">
            <v>4069.4949650200001</v>
          </cell>
          <cell r="O74">
            <v>1166.28432724</v>
          </cell>
          <cell r="P74">
            <v>1468.8788369700001</v>
          </cell>
          <cell r="Q74">
            <v>36.094868026999997</v>
          </cell>
        </row>
        <row r="75">
          <cell r="A75" t="str">
            <v>3100</v>
          </cell>
          <cell r="B75" t="str">
            <v>บุรีรัมย์</v>
          </cell>
          <cell r="C75">
            <v>2377.4501621899999</v>
          </cell>
          <cell r="E75">
            <v>14.490830409999999</v>
          </cell>
          <cell r="F75">
            <v>2035.2914978399999</v>
          </cell>
          <cell r="G75">
            <v>85.608166690999994</v>
          </cell>
          <cell r="H75">
            <v>5445.5700236399998</v>
          </cell>
          <cell r="J75">
            <v>2935.06395724</v>
          </cell>
          <cell r="K75">
            <v>820.51747626999997</v>
          </cell>
          <cell r="L75">
            <v>15.067614091999999</v>
          </cell>
          <cell r="M75">
            <v>7823.0201858299997</v>
          </cell>
          <cell r="O75">
            <v>2949.55478765</v>
          </cell>
          <cell r="P75">
            <v>2855.8089741099998</v>
          </cell>
          <cell r="Q75">
            <v>36.505197561000003</v>
          </cell>
        </row>
        <row r="76">
          <cell r="A76" t="str">
            <v>8500</v>
          </cell>
          <cell r="B76" t="str">
            <v>ระนอง</v>
          </cell>
          <cell r="C76">
            <v>441.17029257000002</v>
          </cell>
          <cell r="E76">
            <v>4.6279576699999998</v>
          </cell>
          <cell r="F76">
            <v>384.96952929000003</v>
          </cell>
          <cell r="G76">
            <v>87.260981932000007</v>
          </cell>
          <cell r="H76">
            <v>1102.1965461100001</v>
          </cell>
          <cell r="J76">
            <v>620.09296155000004</v>
          </cell>
          <cell r="K76">
            <v>188.85073937999999</v>
          </cell>
          <cell r="L76">
            <v>17.134034763999999</v>
          </cell>
          <cell r="M76">
            <v>1543.36683868</v>
          </cell>
          <cell r="O76">
            <v>624.72091922000004</v>
          </cell>
          <cell r="P76">
            <v>573.82026867000002</v>
          </cell>
          <cell r="Q76">
            <v>37.179771801000001</v>
          </cell>
        </row>
        <row r="77">
          <cell r="A77" t="str">
            <v>8100</v>
          </cell>
          <cell r="B77" t="str">
            <v>กระบี่</v>
          </cell>
          <cell r="C77">
            <v>719.73798316</v>
          </cell>
          <cell r="E77">
            <v>5.4526198499999996</v>
          </cell>
          <cell r="F77">
            <v>633.35045150999997</v>
          </cell>
          <cell r="G77">
            <v>87.997363809000007</v>
          </cell>
          <cell r="H77">
            <v>2277.83040987</v>
          </cell>
          <cell r="J77">
            <v>1158.64815757</v>
          </cell>
          <cell r="K77">
            <v>491.37167641000002</v>
          </cell>
          <cell r="L77">
            <v>21.571916604999998</v>
          </cell>
          <cell r="M77">
            <v>2997.5683930300002</v>
          </cell>
          <cell r="O77">
            <v>1164.10077742</v>
          </cell>
          <cell r="P77">
            <v>1124.72212792</v>
          </cell>
          <cell r="Q77">
            <v>37.521149827000002</v>
          </cell>
        </row>
        <row r="78">
          <cell r="A78" t="str">
            <v>1400</v>
          </cell>
          <cell r="B78" t="str">
            <v>พระนครศรีอยุธยา</v>
          </cell>
          <cell r="C78">
            <v>2170.2886785999999</v>
          </cell>
          <cell r="E78">
            <v>15.61942999</v>
          </cell>
          <cell r="F78">
            <v>1677.83657154</v>
          </cell>
          <cell r="G78">
            <v>77.309373084000001</v>
          </cell>
          <cell r="H78">
            <v>5818.6548986799999</v>
          </cell>
          <cell r="J78">
            <v>2345.6795538599999</v>
          </cell>
          <cell r="K78">
            <v>1351.6317665900001</v>
          </cell>
          <cell r="L78">
            <v>23.229282199</v>
          </cell>
          <cell r="M78">
            <v>7988.9435772799998</v>
          </cell>
          <cell r="O78">
            <v>2361.2989838499998</v>
          </cell>
          <cell r="P78">
            <v>3029.4683381300001</v>
          </cell>
          <cell r="Q78">
            <v>37.920762723999999</v>
          </cell>
        </row>
        <row r="79">
          <cell r="A79" t="str">
            <v>3200</v>
          </cell>
          <cell r="B79" t="str">
            <v>สุรินทร์</v>
          </cell>
          <cell r="C79">
            <v>2334.15920486</v>
          </cell>
          <cell r="E79">
            <v>10.33025104</v>
          </cell>
          <cell r="F79">
            <v>1976.8160761199999</v>
          </cell>
          <cell r="G79">
            <v>84.690713126999995</v>
          </cell>
          <cell r="H79">
            <v>5539.0293813199996</v>
          </cell>
          <cell r="J79">
            <v>2434.9239894399998</v>
          </cell>
          <cell r="K79">
            <v>1008.9364938799999</v>
          </cell>
          <cell r="L79">
            <v>18.215041379999999</v>
          </cell>
          <cell r="M79">
            <v>7873.1885861800001</v>
          </cell>
          <cell r="O79">
            <v>2445.2542404800001</v>
          </cell>
          <cell r="P79">
            <v>2985.7525700000001</v>
          </cell>
          <cell r="Q79">
            <v>37.923041437999998</v>
          </cell>
        </row>
        <row r="80">
          <cell r="A80" t="str">
            <v>6000</v>
          </cell>
          <cell r="B80" t="str">
            <v>นครสวรรค์</v>
          </cell>
          <cell r="C80">
            <v>2135.9267270700002</v>
          </cell>
          <cell r="E80">
            <v>10.491934329999999</v>
          </cell>
          <cell r="F80">
            <v>1800.0824991100001</v>
          </cell>
          <cell r="G80">
            <v>84.276416241000007</v>
          </cell>
          <cell r="H80">
            <v>4899.3086463</v>
          </cell>
          <cell r="J80">
            <v>2376.5810681500002</v>
          </cell>
          <cell r="K80">
            <v>875.47703397999999</v>
          </cell>
          <cell r="L80">
            <v>17.869399483999999</v>
          </cell>
          <cell r="M80">
            <v>7035.2353733700002</v>
          </cell>
          <cell r="O80">
            <v>2387.07300248</v>
          </cell>
          <cell r="P80">
            <v>2675.5595330900001</v>
          </cell>
          <cell r="Q80">
            <v>38.030846036</v>
          </cell>
        </row>
        <row r="81">
          <cell r="A81" t="str">
            <v>4800</v>
          </cell>
          <cell r="B81" t="str">
            <v>นครพนม</v>
          </cell>
          <cell r="C81">
            <v>1587.91324401</v>
          </cell>
          <cell r="E81">
            <v>7.6343445299999999</v>
          </cell>
          <cell r="F81">
            <v>1288.41125132</v>
          </cell>
          <cell r="G81">
            <v>81.138642566000001</v>
          </cell>
          <cell r="H81">
            <v>4089.6134640199998</v>
          </cell>
          <cell r="J81">
            <v>1856.6534439899999</v>
          </cell>
          <cell r="K81">
            <v>908.62341937999997</v>
          </cell>
          <cell r="L81">
            <v>22.217831278999999</v>
          </cell>
          <cell r="M81">
            <v>5677.52670803</v>
          </cell>
          <cell r="O81">
            <v>1864.28778852</v>
          </cell>
          <cell r="P81">
            <v>2197.0346706999999</v>
          </cell>
          <cell r="Q81">
            <v>38.697038053</v>
          </cell>
        </row>
        <row r="82">
          <cell r="A82" t="str">
            <v>2200</v>
          </cell>
          <cell r="B82" t="str">
            <v>จันทบุรี</v>
          </cell>
          <cell r="C82">
            <v>1456.5581102000001</v>
          </cell>
          <cell r="E82">
            <v>7.46753014</v>
          </cell>
          <cell r="F82">
            <v>1231.6707824600001</v>
          </cell>
          <cell r="G82">
            <v>84.560360059000004</v>
          </cell>
          <cell r="H82">
            <v>2673.9782804400002</v>
          </cell>
          <cell r="J82">
            <v>1374.1293650099999</v>
          </cell>
          <cell r="K82">
            <v>371.29740924999999</v>
          </cell>
          <cell r="L82">
            <v>13.885580596</v>
          </cell>
          <cell r="M82">
            <v>4130.5363906399998</v>
          </cell>
          <cell r="O82">
            <v>1381.5968951499999</v>
          </cell>
          <cell r="P82">
            <v>1602.9681917099999</v>
          </cell>
          <cell r="Q82">
            <v>38.807748924000002</v>
          </cell>
        </row>
        <row r="83">
          <cell r="A83" t="str">
            <v>3700</v>
          </cell>
          <cell r="B83" t="str">
            <v>อำนาจเจริญ</v>
          </cell>
          <cell r="C83">
            <v>590.46302202000004</v>
          </cell>
          <cell r="E83">
            <v>3.5345504000000001</v>
          </cell>
          <cell r="F83">
            <v>490.21075397999999</v>
          </cell>
          <cell r="G83">
            <v>83.021414668999995</v>
          </cell>
          <cell r="H83">
            <v>2022.8228287100001</v>
          </cell>
          <cell r="J83">
            <v>826.57817861000001</v>
          </cell>
          <cell r="K83">
            <v>532.99130659000002</v>
          </cell>
          <cell r="L83">
            <v>26.348887259000001</v>
          </cell>
          <cell r="M83">
            <v>2613.2858507300002</v>
          </cell>
          <cell r="O83">
            <v>830.11272900999995</v>
          </cell>
          <cell r="P83">
            <v>1023.20206057</v>
          </cell>
          <cell r="Q83">
            <v>39.153851473000003</v>
          </cell>
        </row>
        <row r="84">
          <cell r="A84" t="str">
            <v>2500</v>
          </cell>
          <cell r="B84" t="str">
            <v>ปราจีนบุรี</v>
          </cell>
          <cell r="C84">
            <v>1195.9566988900001</v>
          </cell>
          <cell r="E84">
            <v>5.72205078</v>
          </cell>
          <cell r="F84">
            <v>1025.7654738000001</v>
          </cell>
          <cell r="G84">
            <v>85.769449241000004</v>
          </cell>
          <cell r="H84">
            <v>2838.0641332800001</v>
          </cell>
          <cell r="J84">
            <v>1506.9976472599999</v>
          </cell>
          <cell r="K84">
            <v>557.17131702999995</v>
          </cell>
          <cell r="L84">
            <v>19.632090427000001</v>
          </cell>
          <cell r="M84">
            <v>4034.0208321700002</v>
          </cell>
          <cell r="O84">
            <v>1512.7196980399999</v>
          </cell>
          <cell r="P84">
            <v>1582.9367908300001</v>
          </cell>
          <cell r="Q84">
            <v>39.239678144999999</v>
          </cell>
        </row>
        <row r="85">
          <cell r="A85" t="str">
            <v>2600</v>
          </cell>
          <cell r="B85" t="str">
            <v>นครนายก</v>
          </cell>
          <cell r="C85">
            <v>695.64728921000005</v>
          </cell>
          <cell r="E85">
            <v>11.2489831</v>
          </cell>
          <cell r="F85">
            <v>551.89368231000003</v>
          </cell>
          <cell r="G85">
            <v>79.335273904999994</v>
          </cell>
          <cell r="H85">
            <v>1392.1896818299999</v>
          </cell>
          <cell r="J85">
            <v>573.66925384000001</v>
          </cell>
          <cell r="K85">
            <v>284.17315567000003</v>
          </cell>
          <cell r="L85">
            <v>20.411956745000001</v>
          </cell>
          <cell r="M85">
            <v>2087.8369710400002</v>
          </cell>
          <cell r="O85">
            <v>584.91823694000004</v>
          </cell>
          <cell r="P85">
            <v>836.06683797999995</v>
          </cell>
          <cell r="Q85">
            <v>40.044641875000003</v>
          </cell>
        </row>
        <row r="86">
          <cell r="A86" t="str">
            <v>7100</v>
          </cell>
          <cell r="B86" t="str">
            <v>กาญจนบุรี</v>
          </cell>
          <cell r="C86">
            <v>1780.03655488</v>
          </cell>
          <cell r="E86">
            <v>7.1260924899999996</v>
          </cell>
          <cell r="F86">
            <v>1506.3778243199999</v>
          </cell>
          <cell r="G86">
            <v>84.626229735999999</v>
          </cell>
          <cell r="H86">
            <v>4661.8929284599999</v>
          </cell>
          <cell r="J86">
            <v>1186.0840480500001</v>
          </cell>
          <cell r="K86">
            <v>1075.0370653499999</v>
          </cell>
          <cell r="L86">
            <v>23.060097729999999</v>
          </cell>
          <cell r="M86">
            <v>6441.9294833399999</v>
          </cell>
          <cell r="O86">
            <v>1193.2101405400001</v>
          </cell>
          <cell r="P86">
            <v>2581.4148896699999</v>
          </cell>
          <cell r="Q86">
            <v>40.072076174000003</v>
          </cell>
        </row>
        <row r="87">
          <cell r="A87" t="str">
            <v>8600</v>
          </cell>
          <cell r="B87" t="str">
            <v>ชุมพร</v>
          </cell>
          <cell r="C87">
            <v>1066.8820039499999</v>
          </cell>
          <cell r="E87">
            <v>4.5209791600000004</v>
          </cell>
          <cell r="F87">
            <v>925.69592852000005</v>
          </cell>
          <cell r="G87">
            <v>86.766476995000005</v>
          </cell>
          <cell r="H87">
            <v>2520.8866469</v>
          </cell>
          <cell r="J87">
            <v>1049.48457635</v>
          </cell>
          <cell r="K87">
            <v>514.43878031999998</v>
          </cell>
          <cell r="L87">
            <v>20.407057213000002</v>
          </cell>
          <cell r="M87">
            <v>3587.7686508500001</v>
          </cell>
          <cell r="O87">
            <v>1054.00555551</v>
          </cell>
          <cell r="P87">
            <v>1440.13470884</v>
          </cell>
          <cell r="Q87">
            <v>40.140121868999998</v>
          </cell>
        </row>
        <row r="88">
          <cell r="A88" t="str">
            <v>7200</v>
          </cell>
          <cell r="B88" t="str">
            <v>สุพรรณบุรี</v>
          </cell>
          <cell r="C88">
            <v>1257.6089885199999</v>
          </cell>
          <cell r="E88">
            <v>12.268249369999999</v>
          </cell>
          <cell r="F88">
            <v>1067.7351640300001</v>
          </cell>
          <cell r="G88">
            <v>84.901998457000005</v>
          </cell>
          <cell r="H88">
            <v>4484.6051872999997</v>
          </cell>
          <cell r="J88">
            <v>1709.7034562399999</v>
          </cell>
          <cell r="K88">
            <v>1239.79166904</v>
          </cell>
          <cell r="L88">
            <v>27.645503166000001</v>
          </cell>
          <cell r="M88">
            <v>5742.2141758199996</v>
          </cell>
          <cell r="O88">
            <v>1721.9717056100001</v>
          </cell>
          <cell r="P88">
            <v>2307.5268330700001</v>
          </cell>
          <cell r="Q88">
            <v>40.185314626</v>
          </cell>
        </row>
        <row r="89">
          <cell r="A89" t="str">
            <v>6200</v>
          </cell>
          <cell r="B89" t="str">
            <v>กำแพงเพชร</v>
          </cell>
          <cell r="C89">
            <v>1208.6880408300001</v>
          </cell>
          <cell r="E89">
            <v>5.0588010800000003</v>
          </cell>
          <cell r="F89">
            <v>1001.35221074</v>
          </cell>
          <cell r="G89">
            <v>82.846208195000003</v>
          </cell>
          <cell r="H89">
            <v>2762.1753994400001</v>
          </cell>
          <cell r="J89">
            <v>1247.2718789999999</v>
          </cell>
          <cell r="K89">
            <v>616.25936692000005</v>
          </cell>
          <cell r="L89">
            <v>22.310652938</v>
          </cell>
          <cell r="M89">
            <v>3970.86344027</v>
          </cell>
          <cell r="O89">
            <v>1252.3306800800001</v>
          </cell>
          <cell r="P89">
            <v>1617.61157766</v>
          </cell>
          <cell r="Q89">
            <v>40.737023622000002</v>
          </cell>
        </row>
        <row r="90">
          <cell r="A90" t="str">
            <v>3900</v>
          </cell>
          <cell r="B90" t="str">
            <v>หนองบัวลำภู</v>
          </cell>
          <cell r="C90">
            <v>606.59866674</v>
          </cell>
          <cell r="E90">
            <v>6.7095637999999997</v>
          </cell>
          <cell r="F90">
            <v>516.16040654000005</v>
          </cell>
          <cell r="G90">
            <v>85.090923347</v>
          </cell>
          <cell r="H90">
            <v>2278.7500437899998</v>
          </cell>
          <cell r="J90">
            <v>1150.61269333</v>
          </cell>
          <cell r="K90">
            <v>666.13069160999999</v>
          </cell>
          <cell r="L90">
            <v>29.232284314000001</v>
          </cell>
          <cell r="M90">
            <v>2885.3487105300001</v>
          </cell>
          <cell r="O90">
            <v>1157.32225713</v>
          </cell>
          <cell r="P90">
            <v>1182.2910981499999</v>
          </cell>
          <cell r="Q90">
            <v>40.975674581</v>
          </cell>
        </row>
        <row r="91">
          <cell r="A91" t="str">
            <v>4200</v>
          </cell>
          <cell r="B91" t="str">
            <v>เลย</v>
          </cell>
          <cell r="C91">
            <v>1520.69497146</v>
          </cell>
          <cell r="E91">
            <v>6.00884822</v>
          </cell>
          <cell r="F91">
            <v>1283.1558523900001</v>
          </cell>
          <cell r="G91">
            <v>84.379568320999994</v>
          </cell>
          <cell r="H91">
            <v>3316.2421178200002</v>
          </cell>
          <cell r="J91">
            <v>1557.6111295999999</v>
          </cell>
          <cell r="K91">
            <v>701.26259850999998</v>
          </cell>
          <cell r="L91">
            <v>21.146302761000001</v>
          </cell>
          <cell r="M91">
            <v>4836.9370892799998</v>
          </cell>
          <cell r="O91">
            <v>1563.61997782</v>
          </cell>
          <cell r="P91">
            <v>1984.4184508999999</v>
          </cell>
          <cell r="Q91">
            <v>41.026344033000001</v>
          </cell>
        </row>
        <row r="92">
          <cell r="A92" t="str">
            <v>1700</v>
          </cell>
          <cell r="B92" t="str">
            <v>สิงห์บุรี</v>
          </cell>
          <cell r="C92">
            <v>570.67216670000005</v>
          </cell>
          <cell r="E92">
            <v>4.6205126400000003</v>
          </cell>
          <cell r="F92">
            <v>505.32673510000001</v>
          </cell>
          <cell r="G92">
            <v>88.549392205999993</v>
          </cell>
          <cell r="H92">
            <v>1271.41684431</v>
          </cell>
          <cell r="J92">
            <v>760.08568319000005</v>
          </cell>
          <cell r="K92">
            <v>258.97982218999999</v>
          </cell>
          <cell r="L92">
            <v>20.369387376999999</v>
          </cell>
          <cell r="M92">
            <v>1842.0890110099999</v>
          </cell>
          <cell r="O92">
            <v>764.70619582999996</v>
          </cell>
          <cell r="P92">
            <v>764.30655729</v>
          </cell>
          <cell r="Q92">
            <v>41.491293456999998</v>
          </cell>
        </row>
        <row r="93">
          <cell r="A93" t="str">
            <v>6600</v>
          </cell>
          <cell r="B93" t="str">
            <v>พิจิตร</v>
          </cell>
          <cell r="C93">
            <v>854.55933349999998</v>
          </cell>
          <cell r="E93">
            <v>6.0167938100000002</v>
          </cell>
          <cell r="F93">
            <v>763.29685245999997</v>
          </cell>
          <cell r="G93">
            <v>89.320521412000005</v>
          </cell>
          <cell r="H93">
            <v>2623.9179377199998</v>
          </cell>
          <cell r="J93">
            <v>1297.2221998299999</v>
          </cell>
          <cell r="K93">
            <v>681.10640176000004</v>
          </cell>
          <cell r="L93">
            <v>25.957610638999999</v>
          </cell>
          <cell r="M93">
            <v>3478.4772712200001</v>
          </cell>
          <cell r="O93">
            <v>1303.23899364</v>
          </cell>
          <cell r="P93">
            <v>1444.40325422</v>
          </cell>
          <cell r="Q93">
            <v>41.524010122999996</v>
          </cell>
        </row>
        <row r="94">
          <cell r="A94" t="str">
            <v>7600</v>
          </cell>
          <cell r="B94" t="str">
            <v>เพชรบุรี</v>
          </cell>
          <cell r="C94">
            <v>2023.88686067</v>
          </cell>
          <cell r="E94">
            <v>10.969602849999999</v>
          </cell>
          <cell r="F94">
            <v>1574.44462019</v>
          </cell>
          <cell r="G94">
            <v>77.793114368000005</v>
          </cell>
          <cell r="H94">
            <v>4253.9412465799996</v>
          </cell>
          <cell r="J94">
            <v>1843.81075231</v>
          </cell>
          <cell r="K94">
            <v>1035.29876857</v>
          </cell>
          <cell r="L94">
            <v>24.337401684</v>
          </cell>
          <cell r="M94">
            <v>6277.8281072500004</v>
          </cell>
          <cell r="O94">
            <v>1854.78035516</v>
          </cell>
          <cell r="P94">
            <v>2609.74338876</v>
          </cell>
          <cell r="Q94">
            <v>41.570800349999999</v>
          </cell>
        </row>
        <row r="95">
          <cell r="A95" t="str">
            <v>6700</v>
          </cell>
          <cell r="B95" t="str">
            <v>เพชรบูรณ์</v>
          </cell>
          <cell r="C95">
            <v>1555.43589193</v>
          </cell>
          <cell r="E95">
            <v>7.2661391499999999</v>
          </cell>
          <cell r="F95">
            <v>1288.65006705</v>
          </cell>
          <cell r="G95">
            <v>82.848163253999999</v>
          </cell>
          <cell r="H95">
            <v>3087.6154177200001</v>
          </cell>
          <cell r="J95">
            <v>1357.3646549099999</v>
          </cell>
          <cell r="K95">
            <v>665.97405205999996</v>
          </cell>
          <cell r="L95">
            <v>21.569203477999999</v>
          </cell>
          <cell r="M95">
            <v>4643.0513096499999</v>
          </cell>
          <cell r="O95">
            <v>1364.63079406</v>
          </cell>
          <cell r="P95">
            <v>1954.62411911</v>
          </cell>
          <cell r="Q95">
            <v>42.097835857</v>
          </cell>
        </row>
        <row r="96">
          <cell r="A96" t="str">
            <v>2300</v>
          </cell>
          <cell r="B96" t="str">
            <v>ตราด</v>
          </cell>
          <cell r="C96">
            <v>420.48244906000002</v>
          </cell>
          <cell r="E96">
            <v>3.25914657</v>
          </cell>
          <cell r="F96">
            <v>359.98376137000002</v>
          </cell>
          <cell r="G96">
            <v>85.612077787000004</v>
          </cell>
          <cell r="H96">
            <v>1000.61160202</v>
          </cell>
          <cell r="J96">
            <v>402.06058281999998</v>
          </cell>
          <cell r="K96">
            <v>245.71393193</v>
          </cell>
          <cell r="L96">
            <v>24.556374465000001</v>
          </cell>
          <cell r="M96">
            <v>1421.0940510800001</v>
          </cell>
          <cell r="O96">
            <v>405.31972939000002</v>
          </cell>
          <cell r="P96">
            <v>605.69769329999997</v>
          </cell>
          <cell r="Q96">
            <v>42.621928705999998</v>
          </cell>
        </row>
        <row r="97">
          <cell r="A97" t="str">
            <v>1900</v>
          </cell>
          <cell r="B97" t="str">
            <v>สระบุรี</v>
          </cell>
          <cell r="C97">
            <v>1304.2553538699999</v>
          </cell>
          <cell r="E97">
            <v>12.200872950000001</v>
          </cell>
          <cell r="F97">
            <v>1148.7822123799999</v>
          </cell>
          <cell r="G97">
            <v>88.079547380999998</v>
          </cell>
          <cell r="H97">
            <v>2990.38657612</v>
          </cell>
          <cell r="J97">
            <v>1859.0085556700001</v>
          </cell>
          <cell r="K97">
            <v>684.32374419999996</v>
          </cell>
          <cell r="L97">
            <v>22.884123065000001</v>
          </cell>
          <cell r="M97">
            <v>4294.6419299899999</v>
          </cell>
          <cell r="O97">
            <v>1871.2094286199999</v>
          </cell>
          <cell r="P97">
            <v>1833.1059565800001</v>
          </cell>
          <cell r="Q97">
            <v>42.683557475999997</v>
          </cell>
        </row>
        <row r="98">
          <cell r="A98" t="str">
            <v>4300</v>
          </cell>
          <cell r="B98" t="str">
            <v>หนองคาย</v>
          </cell>
          <cell r="C98">
            <v>969.23121479999998</v>
          </cell>
          <cell r="E98">
            <v>3.8183678300000001</v>
          </cell>
          <cell r="F98">
            <v>860.71283897000001</v>
          </cell>
          <cell r="G98">
            <v>88.803664784000006</v>
          </cell>
          <cell r="H98">
            <v>2087.8195618099999</v>
          </cell>
          <cell r="J98">
            <v>1089.4339775200001</v>
          </cell>
          <cell r="K98">
            <v>446.10896715000001</v>
          </cell>
          <cell r="L98">
            <v>21.367218476000001</v>
          </cell>
          <cell r="M98">
            <v>3057.05077661</v>
          </cell>
          <cell r="O98">
            <v>1093.25234535</v>
          </cell>
          <cell r="P98">
            <v>1306.82180612</v>
          </cell>
          <cell r="Q98">
            <v>42.747795232000001</v>
          </cell>
        </row>
        <row r="99">
          <cell r="A99" t="str">
            <v>9500</v>
          </cell>
          <cell r="B99" t="str">
            <v>ยะลา</v>
          </cell>
          <cell r="C99">
            <v>3209.1481151500002</v>
          </cell>
          <cell r="E99">
            <v>38.128793799999997</v>
          </cell>
          <cell r="F99">
            <v>2503.7197848400001</v>
          </cell>
          <cell r="G99">
            <v>78.018205922999996</v>
          </cell>
          <cell r="H99">
            <v>4413.3785539999999</v>
          </cell>
          <cell r="J99">
            <v>2966.7378762399999</v>
          </cell>
          <cell r="K99">
            <v>756.67220768000004</v>
          </cell>
          <cell r="L99">
            <v>17.144964984000001</v>
          </cell>
          <cell r="M99">
            <v>7622.5266691500001</v>
          </cell>
          <cell r="O99">
            <v>3004.8666700399999</v>
          </cell>
          <cell r="P99">
            <v>3260.3919925199998</v>
          </cell>
          <cell r="Q99">
            <v>42.773113615</v>
          </cell>
        </row>
        <row r="100">
          <cell r="A100" t="str">
            <v>6300</v>
          </cell>
          <cell r="B100" t="str">
            <v>ตาก</v>
          </cell>
          <cell r="C100">
            <v>1530.5574428499999</v>
          </cell>
          <cell r="E100">
            <v>6.1830496000000004</v>
          </cell>
          <cell r="F100">
            <v>1344.65644279</v>
          </cell>
          <cell r="G100">
            <v>87.854033122000004</v>
          </cell>
          <cell r="H100">
            <v>2483.4595661399999</v>
          </cell>
          <cell r="J100">
            <v>1366.6681364000001</v>
          </cell>
          <cell r="K100">
            <v>392.25742534</v>
          </cell>
          <cell r="L100">
            <v>15.794798138999999</v>
          </cell>
          <cell r="M100">
            <v>4014.0170089899998</v>
          </cell>
          <cell r="O100">
            <v>1372.8511860000001</v>
          </cell>
          <cell r="P100">
            <v>1736.9138681300001</v>
          </cell>
          <cell r="Q100">
            <v>43.271213455999998</v>
          </cell>
        </row>
        <row r="101">
          <cell r="A101" t="str">
            <v>5200</v>
          </cell>
          <cell r="B101" t="str">
            <v>ลำปาง</v>
          </cell>
          <cell r="C101">
            <v>1859.4434338999999</v>
          </cell>
          <cell r="E101">
            <v>10.10819594</v>
          </cell>
          <cell r="F101">
            <v>1525.1647309699999</v>
          </cell>
          <cell r="G101">
            <v>82.022647376999998</v>
          </cell>
          <cell r="H101">
            <v>5081.2264906999999</v>
          </cell>
          <cell r="J101">
            <v>1927.49224538</v>
          </cell>
          <cell r="K101">
            <v>1528.7667188299999</v>
          </cell>
          <cell r="L101">
            <v>30.086569092000001</v>
          </cell>
          <cell r="M101">
            <v>6940.6699245999998</v>
          </cell>
          <cell r="O101">
            <v>1937.6004413200001</v>
          </cell>
          <cell r="P101">
            <v>3053.9314497999999</v>
          </cell>
          <cell r="Q101">
            <v>44.000528522000003</v>
          </cell>
        </row>
        <row r="102">
          <cell r="A102" t="str">
            <v>2700</v>
          </cell>
          <cell r="B102" t="str">
            <v>สระแก้ว</v>
          </cell>
          <cell r="C102">
            <v>1194.8292829100001</v>
          </cell>
          <cell r="E102">
            <v>7.5269387200000004</v>
          </cell>
          <cell r="F102">
            <v>1045.4333896400001</v>
          </cell>
          <cell r="G102">
            <v>87.496465361000006</v>
          </cell>
          <cell r="H102">
            <v>1895.1235351600001</v>
          </cell>
          <cell r="J102">
            <v>875.91895832</v>
          </cell>
          <cell r="K102">
            <v>314.66559072000001</v>
          </cell>
          <cell r="L102">
            <v>16.603961951999999</v>
          </cell>
          <cell r="M102">
            <v>3089.9528180699999</v>
          </cell>
          <cell r="O102">
            <v>883.44589703999998</v>
          </cell>
          <cell r="P102">
            <v>1360.09898036</v>
          </cell>
          <cell r="Q102">
            <v>44.016820334999998</v>
          </cell>
        </row>
        <row r="103">
          <cell r="A103" t="str">
            <v>7500</v>
          </cell>
          <cell r="B103" t="str">
            <v>สมุทรสงคราม</v>
          </cell>
          <cell r="C103">
            <v>393.16675681999999</v>
          </cell>
          <cell r="E103">
            <v>2.1232814699999998</v>
          </cell>
          <cell r="F103">
            <v>342.42169375999998</v>
          </cell>
          <cell r="G103">
            <v>87.093246776000001</v>
          </cell>
          <cell r="H103">
            <v>865.17736620999995</v>
          </cell>
          <cell r="J103">
            <v>518.65149776999999</v>
          </cell>
          <cell r="K103">
            <v>211.94841234</v>
          </cell>
          <cell r="L103">
            <v>24.497683436999999</v>
          </cell>
          <cell r="M103">
            <v>1258.34412303</v>
          </cell>
          <cell r="O103">
            <v>520.77477924000004</v>
          </cell>
          <cell r="P103">
            <v>554.37010610000004</v>
          </cell>
          <cell r="Q103">
            <v>44.055524712999997</v>
          </cell>
        </row>
        <row r="104">
          <cell r="A104" t="str">
            <v>1300</v>
          </cell>
          <cell r="B104" t="str">
            <v>ปทุมธานี</v>
          </cell>
          <cell r="C104">
            <v>2381.0438617499999</v>
          </cell>
          <cell r="E104">
            <v>53.360891950000003</v>
          </cell>
          <cell r="F104">
            <v>1897.29081967</v>
          </cell>
          <cell r="G104">
            <v>79.683152844999995</v>
          </cell>
          <cell r="H104">
            <v>2784.4233627499998</v>
          </cell>
          <cell r="J104">
            <v>1428.4904854199999</v>
          </cell>
          <cell r="K104">
            <v>383.0109812</v>
          </cell>
          <cell r="L104">
            <v>13.755486552000001</v>
          </cell>
          <cell r="M104">
            <v>5165.4672245000002</v>
          </cell>
          <cell r="O104">
            <v>1481.8513773699999</v>
          </cell>
          <cell r="P104">
            <v>2280.3018008700001</v>
          </cell>
          <cell r="Q104">
            <v>44.145121860000003</v>
          </cell>
        </row>
        <row r="105">
          <cell r="A105" t="str">
            <v>5500</v>
          </cell>
          <cell r="B105" t="str">
            <v>น่าน</v>
          </cell>
          <cell r="C105">
            <v>1062.59642164</v>
          </cell>
          <cell r="E105">
            <v>9.9889276900000006</v>
          </cell>
          <cell r="F105">
            <v>926.68875952999997</v>
          </cell>
          <cell r="G105">
            <v>87.209851327999999</v>
          </cell>
          <cell r="H105">
            <v>2314.7882815799999</v>
          </cell>
          <cell r="J105">
            <v>571.58304638000004</v>
          </cell>
          <cell r="K105">
            <v>567.20724920999999</v>
          </cell>
          <cell r="L105">
            <v>24.503634035000001</v>
          </cell>
          <cell r="M105">
            <v>3377.3847032200001</v>
          </cell>
          <cell r="O105">
            <v>581.57197407000001</v>
          </cell>
          <cell r="P105">
            <v>1493.8960087400001</v>
          </cell>
          <cell r="Q105">
            <v>44.232331819000002</v>
          </cell>
        </row>
        <row r="106">
          <cell r="A106" t="str">
            <v>7300</v>
          </cell>
          <cell r="B106" t="str">
            <v>นครปฐม</v>
          </cell>
          <cell r="C106">
            <v>2148.9101656399998</v>
          </cell>
          <cell r="E106">
            <v>110.45867761</v>
          </cell>
          <cell r="F106">
            <v>1659.66513482</v>
          </cell>
          <cell r="G106">
            <v>77.232876523000002</v>
          </cell>
          <cell r="H106">
            <v>2210.00190724</v>
          </cell>
          <cell r="J106">
            <v>804.94559491999996</v>
          </cell>
          <cell r="K106">
            <v>270.33045127000003</v>
          </cell>
          <cell r="L106">
            <v>12.232136560000001</v>
          </cell>
          <cell r="M106">
            <v>4358.9120728799999</v>
          </cell>
          <cell r="O106">
            <v>915.40427252999996</v>
          </cell>
          <cell r="P106">
            <v>1929.99558609</v>
          </cell>
          <cell r="Q106">
            <v>44.277002009</v>
          </cell>
        </row>
        <row r="107">
          <cell r="A107" t="str">
            <v>4400</v>
          </cell>
          <cell r="B107" t="str">
            <v>มหาสารคาม</v>
          </cell>
          <cell r="C107">
            <v>2451.79313783</v>
          </cell>
          <cell r="E107">
            <v>3.3139146500000001</v>
          </cell>
          <cell r="F107">
            <v>1960.4899316200001</v>
          </cell>
          <cell r="G107">
            <v>79.961473967000003</v>
          </cell>
          <cell r="H107">
            <v>3373.1614354500002</v>
          </cell>
          <cell r="J107">
            <v>1750.6815343200001</v>
          </cell>
          <cell r="K107">
            <v>635.92735946000005</v>
          </cell>
          <cell r="L107">
            <v>18.852562250999998</v>
          </cell>
          <cell r="M107">
            <v>5824.9545732799997</v>
          </cell>
          <cell r="O107">
            <v>1753.9954489700001</v>
          </cell>
          <cell r="P107">
            <v>2596.4172910799998</v>
          </cell>
          <cell r="Q107">
            <v>44.574035015</v>
          </cell>
        </row>
        <row r="108">
          <cell r="A108" t="str">
            <v>4500</v>
          </cell>
          <cell r="B108" t="str">
            <v>ร้อยเอ็ด</v>
          </cell>
          <cell r="C108">
            <v>1952.96669</v>
          </cell>
          <cell r="E108">
            <v>16.45237646</v>
          </cell>
          <cell r="F108">
            <v>1673.1543305299999</v>
          </cell>
          <cell r="G108">
            <v>85.672445878999994</v>
          </cell>
          <cell r="H108">
            <v>4110.7233128400003</v>
          </cell>
          <cell r="J108">
            <v>1425.1906550399999</v>
          </cell>
          <cell r="K108">
            <v>1038.01556938</v>
          </cell>
          <cell r="L108">
            <v>25.251409311</v>
          </cell>
          <cell r="M108">
            <v>6063.6900028399996</v>
          </cell>
          <cell r="O108">
            <v>1441.6430315</v>
          </cell>
          <cell r="P108">
            <v>2711.1698999099999</v>
          </cell>
          <cell r="Q108">
            <v>44.711551854</v>
          </cell>
        </row>
        <row r="109">
          <cell r="A109" t="str">
            <v>1600</v>
          </cell>
          <cell r="B109" t="str">
            <v>ลพบุรี</v>
          </cell>
          <cell r="C109">
            <v>2147.20437971</v>
          </cell>
          <cell r="E109">
            <v>33.433279929999998</v>
          </cell>
          <cell r="F109">
            <v>1750.3664256100001</v>
          </cell>
          <cell r="G109">
            <v>81.518389314000004</v>
          </cell>
          <cell r="H109">
            <v>3793.27655392</v>
          </cell>
          <cell r="J109">
            <v>1673.81764105</v>
          </cell>
          <cell r="K109">
            <v>910.08196740999995</v>
          </cell>
          <cell r="L109">
            <v>23.99197513</v>
          </cell>
          <cell r="M109">
            <v>5940.4809336300004</v>
          </cell>
          <cell r="O109">
            <v>1707.25092098</v>
          </cell>
          <cell r="P109">
            <v>2660.4483930199999</v>
          </cell>
          <cell r="Q109">
            <v>44.785067451000003</v>
          </cell>
        </row>
        <row r="110">
          <cell r="A110" t="str">
            <v>5800</v>
          </cell>
          <cell r="B110" t="str">
            <v>แม่ฮ่องสอน</v>
          </cell>
          <cell r="C110">
            <v>785.58065237999995</v>
          </cell>
          <cell r="E110">
            <v>2.8334581399999998</v>
          </cell>
          <cell r="F110">
            <v>679.88529575999996</v>
          </cell>
          <cell r="G110">
            <v>86.545575391</v>
          </cell>
          <cell r="H110">
            <v>1412.2515677399999</v>
          </cell>
          <cell r="J110">
            <v>656.23961523000003</v>
          </cell>
          <cell r="K110">
            <v>312.66238146000001</v>
          </cell>
          <cell r="L110">
            <v>22.139283722999998</v>
          </cell>
          <cell r="M110">
            <v>2197.8322201199999</v>
          </cell>
          <cell r="O110">
            <v>659.07307336999997</v>
          </cell>
          <cell r="P110">
            <v>992.54767721999997</v>
          </cell>
          <cell r="Q110">
            <v>45.160302416999997</v>
          </cell>
        </row>
        <row r="111">
          <cell r="A111" t="str">
            <v>2000</v>
          </cell>
          <cell r="B111" t="str">
            <v>ชลบุรี</v>
          </cell>
          <cell r="C111">
            <v>5005.0820334700002</v>
          </cell>
          <cell r="E111">
            <v>32.213403229999997</v>
          </cell>
          <cell r="F111">
            <v>4019.8124732299998</v>
          </cell>
          <cell r="G111">
            <v>80.314617150000004</v>
          </cell>
          <cell r="H111">
            <v>7144.60983889</v>
          </cell>
          <cell r="J111">
            <v>2467.6505430000002</v>
          </cell>
          <cell r="K111">
            <v>1474.14281966</v>
          </cell>
          <cell r="L111">
            <v>20.632936617999999</v>
          </cell>
          <cell r="M111">
            <v>12149.691872359999</v>
          </cell>
          <cell r="O111">
            <v>2499.8639462299998</v>
          </cell>
          <cell r="P111">
            <v>5493.9552928900002</v>
          </cell>
          <cell r="Q111">
            <v>45.218885800999999</v>
          </cell>
        </row>
        <row r="112">
          <cell r="A112" t="str">
            <v>2100</v>
          </cell>
          <cell r="B112" t="str">
            <v>ระยอง</v>
          </cell>
          <cell r="C112">
            <v>3922.4901347700002</v>
          </cell>
          <cell r="E112">
            <v>685.32928975000004</v>
          </cell>
          <cell r="F112">
            <v>2714.56617121</v>
          </cell>
          <cell r="G112">
            <v>69.205175232000002</v>
          </cell>
          <cell r="H112">
            <v>3237.4457579599998</v>
          </cell>
          <cell r="J112">
            <v>1367.10894401</v>
          </cell>
          <cell r="K112">
            <v>529.08084205</v>
          </cell>
          <cell r="L112">
            <v>16.342539199000001</v>
          </cell>
          <cell r="M112">
            <v>7159.93589273</v>
          </cell>
          <cell r="O112">
            <v>2052.43823376</v>
          </cell>
          <cell r="P112">
            <v>3243.6470132600002</v>
          </cell>
          <cell r="Q112">
            <v>45.302738206999997</v>
          </cell>
        </row>
        <row r="113">
          <cell r="A113" t="str">
            <v>2400</v>
          </cell>
          <cell r="B113" t="str">
            <v>ฉะเชิงเทรา</v>
          </cell>
          <cell r="C113">
            <v>1477.60348043</v>
          </cell>
          <cell r="E113">
            <v>9.6338057900000003</v>
          </cell>
          <cell r="F113">
            <v>1159.1339323100001</v>
          </cell>
          <cell r="G113">
            <v>78.446886980000002</v>
          </cell>
          <cell r="H113">
            <v>2872.5204659800002</v>
          </cell>
          <cell r="J113">
            <v>1371.40445776</v>
          </cell>
          <cell r="K113">
            <v>817.46741308000003</v>
          </cell>
          <cell r="L113">
            <v>28.458192823000001</v>
          </cell>
          <cell r="M113">
            <v>4350.1239464099999</v>
          </cell>
          <cell r="O113">
            <v>1381.03826355</v>
          </cell>
          <cell r="P113">
            <v>1976.60134539</v>
          </cell>
          <cell r="Q113">
            <v>45.437816709000003</v>
          </cell>
        </row>
        <row r="114">
          <cell r="A114" t="str">
            <v>5100</v>
          </cell>
          <cell r="B114" t="str">
            <v>ลำพูน</v>
          </cell>
          <cell r="C114">
            <v>643.93244375999996</v>
          </cell>
          <cell r="E114">
            <v>8.9150197299999991</v>
          </cell>
          <cell r="F114">
            <v>550.92575169999998</v>
          </cell>
          <cell r="G114">
            <v>85.556451929000005</v>
          </cell>
          <cell r="H114">
            <v>1475.9687619399999</v>
          </cell>
          <cell r="J114">
            <v>594.77805146000003</v>
          </cell>
          <cell r="K114">
            <v>414.02902519999998</v>
          </cell>
          <cell r="L114">
            <v>28.051340643</v>
          </cell>
          <cell r="M114">
            <v>2119.9012057</v>
          </cell>
          <cell r="O114">
            <v>603.69307118999996</v>
          </cell>
          <cell r="P114">
            <v>964.95477689999996</v>
          </cell>
          <cell r="Q114">
            <v>45.518855987999999</v>
          </cell>
        </row>
        <row r="115">
          <cell r="A115" t="str">
            <v>8300</v>
          </cell>
          <cell r="B115" t="str">
            <v>ภูเก็ต</v>
          </cell>
          <cell r="C115">
            <v>1216.3656508900001</v>
          </cell>
          <cell r="E115">
            <v>24.12115266</v>
          </cell>
          <cell r="F115">
            <v>994.56295240999998</v>
          </cell>
          <cell r="G115">
            <v>81.765129727000001</v>
          </cell>
          <cell r="H115">
            <v>1424.03900574</v>
          </cell>
          <cell r="J115">
            <v>869.34627232000003</v>
          </cell>
          <cell r="K115">
            <v>210.29947512999999</v>
          </cell>
          <cell r="L115">
            <v>14.767817053</v>
          </cell>
          <cell r="M115">
            <v>2640.4046566299999</v>
          </cell>
          <cell r="O115">
            <v>893.46742498000003</v>
          </cell>
          <cell r="P115">
            <v>1204.86242754</v>
          </cell>
          <cell r="Q115">
            <v>45.631733928000003</v>
          </cell>
        </row>
        <row r="116">
          <cell r="A116" t="str">
            <v>3300</v>
          </cell>
          <cell r="B116" t="str">
            <v>ศรีสะเกษ</v>
          </cell>
          <cell r="C116">
            <v>2445.1350651299999</v>
          </cell>
          <cell r="E116">
            <v>8.1477668199999993</v>
          </cell>
          <cell r="F116">
            <v>2137.2198245499999</v>
          </cell>
          <cell r="G116">
            <v>87.407025282000006</v>
          </cell>
          <cell r="H116">
            <v>4046.8481594499999</v>
          </cell>
          <cell r="J116">
            <v>1824.5639879</v>
          </cell>
          <cell r="K116">
            <v>835.30936140999995</v>
          </cell>
          <cell r="L116">
            <v>20.640985985</v>
          </cell>
          <cell r="M116">
            <v>6491.9832245799998</v>
          </cell>
          <cell r="O116">
            <v>1832.71175472</v>
          </cell>
          <cell r="P116">
            <v>2972.5291859600002</v>
          </cell>
          <cell r="Q116">
            <v>45.787690497</v>
          </cell>
        </row>
        <row r="117">
          <cell r="A117" t="str">
            <v>7400</v>
          </cell>
          <cell r="B117" t="str">
            <v>สมุทรสาคร</v>
          </cell>
          <cell r="C117">
            <v>856.14676551000002</v>
          </cell>
          <cell r="E117">
            <v>4.7916391799999998</v>
          </cell>
          <cell r="F117">
            <v>779.38252230000001</v>
          </cell>
          <cell r="G117">
            <v>91.033751886999994</v>
          </cell>
          <cell r="H117">
            <v>1184.5772404500001</v>
          </cell>
          <cell r="J117">
            <v>737.17995709000002</v>
          </cell>
          <cell r="K117">
            <v>156.61057722999999</v>
          </cell>
          <cell r="L117">
            <v>13.220799106999999</v>
          </cell>
          <cell r="M117">
            <v>2040.7240059600001</v>
          </cell>
          <cell r="O117">
            <v>741.97159626999996</v>
          </cell>
          <cell r="P117">
            <v>935.99309952999999</v>
          </cell>
          <cell r="Q117">
            <v>45.865736708999997</v>
          </cell>
        </row>
        <row r="118">
          <cell r="A118" t="str">
            <v>1100</v>
          </cell>
          <cell r="B118" t="str">
            <v>สมุทรปราการ</v>
          </cell>
          <cell r="C118">
            <v>1332.93981841</v>
          </cell>
          <cell r="E118">
            <v>9.4570977099999993</v>
          </cell>
          <cell r="F118">
            <v>1199.0685946200001</v>
          </cell>
          <cell r="G118">
            <v>89.956694072999994</v>
          </cell>
          <cell r="H118">
            <v>1631.1992298499999</v>
          </cell>
          <cell r="J118">
            <v>735.78034881999997</v>
          </cell>
          <cell r="K118">
            <v>160.97185116</v>
          </cell>
          <cell r="L118">
            <v>9.868313337</v>
          </cell>
          <cell r="M118">
            <v>2964.13904826</v>
          </cell>
          <cell r="O118">
            <v>745.23744653000006</v>
          </cell>
          <cell r="P118">
            <v>1360.04044578</v>
          </cell>
          <cell r="Q118">
            <v>45.883152701</v>
          </cell>
        </row>
        <row r="119">
          <cell r="A119" t="str">
            <v>6500</v>
          </cell>
          <cell r="B119" t="str">
            <v>พิษณุโลก</v>
          </cell>
          <cell r="C119">
            <v>4112.1579858599998</v>
          </cell>
          <cell r="E119">
            <v>56.209489490000003</v>
          </cell>
          <cell r="F119">
            <v>3032.81073814</v>
          </cell>
          <cell r="G119">
            <v>73.752291341000003</v>
          </cell>
          <cell r="H119">
            <v>4765.6960266699998</v>
          </cell>
          <cell r="J119">
            <v>2497.6172122600001</v>
          </cell>
          <cell r="K119">
            <v>1042.14909175</v>
          </cell>
          <cell r="L119">
            <v>21.867720599999998</v>
          </cell>
          <cell r="M119">
            <v>8877.8540125300005</v>
          </cell>
          <cell r="O119">
            <v>2553.8267017500002</v>
          </cell>
          <cell r="P119">
            <v>4074.95982989</v>
          </cell>
          <cell r="Q119">
            <v>45.900279775999998</v>
          </cell>
        </row>
        <row r="120">
          <cell r="A120" t="str">
            <v>3000</v>
          </cell>
          <cell r="B120" t="str">
            <v>นครราชสีมา</v>
          </cell>
          <cell r="C120">
            <v>6962.7174308000003</v>
          </cell>
          <cell r="E120">
            <v>46.366544240000003</v>
          </cell>
          <cell r="F120">
            <v>5577.8518779599999</v>
          </cell>
          <cell r="G120">
            <v>80.110272080000001</v>
          </cell>
          <cell r="H120">
            <v>11955.16346238</v>
          </cell>
          <cell r="J120">
            <v>4796.3581657900004</v>
          </cell>
          <cell r="K120">
            <v>3216.8055230999998</v>
          </cell>
          <cell r="L120">
            <v>26.907248346999999</v>
          </cell>
          <cell r="M120">
            <v>18917.880893180001</v>
          </cell>
          <cell r="O120">
            <v>4842.7247100300001</v>
          </cell>
          <cell r="P120">
            <v>8794.6574010599998</v>
          </cell>
          <cell r="Q120">
            <v>46.488596956000002</v>
          </cell>
        </row>
        <row r="121">
          <cell r="A121" t="str">
            <v>9600</v>
          </cell>
          <cell r="B121" t="str">
            <v>นราธิวาส</v>
          </cell>
          <cell r="C121">
            <v>2977.4994135500001</v>
          </cell>
          <cell r="E121">
            <v>9.9059630900000002</v>
          </cell>
          <cell r="F121">
            <v>2500.3957846600001</v>
          </cell>
          <cell r="G121">
            <v>83.976365310999995</v>
          </cell>
          <cell r="H121">
            <v>3805.5295709900001</v>
          </cell>
          <cell r="J121">
            <v>2038.6870850099999</v>
          </cell>
          <cell r="K121">
            <v>660.55315213999995</v>
          </cell>
          <cell r="L121">
            <v>17.357719597999999</v>
          </cell>
          <cell r="M121">
            <v>6783.0289845400002</v>
          </cell>
          <cell r="O121">
            <v>2048.5930481</v>
          </cell>
          <cell r="P121">
            <v>3160.9489368</v>
          </cell>
          <cell r="Q121">
            <v>46.600846672000003</v>
          </cell>
        </row>
        <row r="122">
          <cell r="A122" t="str">
            <v>7000</v>
          </cell>
          <cell r="B122" t="str">
            <v>ราชบุรี</v>
          </cell>
          <cell r="C122">
            <v>2032.9543208800001</v>
          </cell>
          <cell r="E122">
            <v>74.397962730000003</v>
          </cell>
          <cell r="F122">
            <v>1714.16127577</v>
          </cell>
          <cell r="G122">
            <v>84.318730536999993</v>
          </cell>
          <cell r="H122">
            <v>3985.4822234100002</v>
          </cell>
          <cell r="J122">
            <v>1550.84501903</v>
          </cell>
          <cell r="K122">
            <v>1107.5274760499999</v>
          </cell>
          <cell r="L122">
            <v>27.789045689999998</v>
          </cell>
          <cell r="M122">
            <v>6018.4365442899998</v>
          </cell>
          <cell r="O122">
            <v>1625.24298176</v>
          </cell>
          <cell r="P122">
            <v>2821.6887518200001</v>
          </cell>
          <cell r="Q122">
            <v>46.884082452999998</v>
          </cell>
        </row>
        <row r="123">
          <cell r="A123" t="str">
            <v>5400</v>
          </cell>
          <cell r="B123" t="str">
            <v>แพร่</v>
          </cell>
          <cell r="C123">
            <v>1081.20250151</v>
          </cell>
          <cell r="E123">
            <v>4.6969692500000004</v>
          </cell>
          <cell r="F123">
            <v>920.26478917999998</v>
          </cell>
          <cell r="G123">
            <v>85.114933409000002</v>
          </cell>
          <cell r="H123">
            <v>2264.5325980799998</v>
          </cell>
          <cell r="J123">
            <v>878.76450213999999</v>
          </cell>
          <cell r="K123">
            <v>655.79508709000004</v>
          </cell>
          <cell r="L123">
            <v>28.959401496000002</v>
          </cell>
          <cell r="M123">
            <v>3345.7350995900001</v>
          </cell>
          <cell r="O123">
            <v>883.46147139000004</v>
          </cell>
          <cell r="P123">
            <v>1576.0598762699999</v>
          </cell>
          <cell r="Q123">
            <v>47.106535016999999</v>
          </cell>
        </row>
        <row r="124">
          <cell r="A124" t="str">
            <v>6400</v>
          </cell>
          <cell r="B124" t="str">
            <v>สุโขทัย</v>
          </cell>
          <cell r="C124">
            <v>1009.95934218</v>
          </cell>
          <cell r="E124">
            <v>3.0184808599999999</v>
          </cell>
          <cell r="F124">
            <v>915.49574663999999</v>
          </cell>
          <cell r="G124">
            <v>90.646792242999993</v>
          </cell>
          <cell r="H124">
            <v>2768.3631755900001</v>
          </cell>
          <cell r="J124">
            <v>1084.6123711800001</v>
          </cell>
          <cell r="K124">
            <v>866.33569334000003</v>
          </cell>
          <cell r="L124">
            <v>31.294148867000001</v>
          </cell>
          <cell r="M124">
            <v>3778.3225177700001</v>
          </cell>
          <cell r="O124">
            <v>1087.63085204</v>
          </cell>
          <cell r="P124">
            <v>1781.8314399799999</v>
          </cell>
          <cell r="Q124">
            <v>47.159326172</v>
          </cell>
        </row>
        <row r="125">
          <cell r="A125" t="str">
            <v>3500</v>
          </cell>
          <cell r="B125" t="str">
            <v>ยโสธร</v>
          </cell>
          <cell r="C125">
            <v>825.20203862999995</v>
          </cell>
          <cell r="E125">
            <v>6.6649659999999997</v>
          </cell>
          <cell r="F125">
            <v>687.31771569</v>
          </cell>
          <cell r="G125">
            <v>83.290840728999996</v>
          </cell>
          <cell r="H125">
            <v>2077.4460812900002</v>
          </cell>
          <cell r="J125">
            <v>683.49202300000002</v>
          </cell>
          <cell r="K125">
            <v>685.19080538000003</v>
          </cell>
          <cell r="L125">
            <v>32.982362889999997</v>
          </cell>
          <cell r="M125">
            <v>2902.6481199200002</v>
          </cell>
          <cell r="O125">
            <v>690.15698899999995</v>
          </cell>
          <cell r="P125">
            <v>1372.5085210699999</v>
          </cell>
          <cell r="Q125">
            <v>47.284702256999999</v>
          </cell>
        </row>
        <row r="126">
          <cell r="A126" t="str">
            <v>4600</v>
          </cell>
          <cell r="B126" t="str">
            <v>กาฬสินธุ์</v>
          </cell>
          <cell r="C126">
            <v>1716.6543998699999</v>
          </cell>
          <cell r="E126">
            <v>2.77401959</v>
          </cell>
          <cell r="F126">
            <v>1464.9344124199999</v>
          </cell>
          <cell r="G126">
            <v>85.336594980000001</v>
          </cell>
          <cell r="H126">
            <v>3324.1353697499999</v>
          </cell>
          <cell r="J126">
            <v>1296.1993105700001</v>
          </cell>
          <cell r="K126">
            <v>939.90512047000004</v>
          </cell>
          <cell r="L126">
            <v>28.275175825000002</v>
          </cell>
          <cell r="M126">
            <v>5040.7897696199998</v>
          </cell>
          <cell r="O126">
            <v>1298.9733301599999</v>
          </cell>
          <cell r="P126">
            <v>2404.8395328900001</v>
          </cell>
          <cell r="Q126">
            <v>47.707594301999997</v>
          </cell>
        </row>
        <row r="127">
          <cell r="A127" t="str">
            <v>4700</v>
          </cell>
          <cell r="B127" t="str">
            <v>สกลนคร</v>
          </cell>
          <cell r="C127">
            <v>2065.56644237</v>
          </cell>
          <cell r="E127">
            <v>13.18344593</v>
          </cell>
          <cell r="F127">
            <v>1714.0485102299999</v>
          </cell>
          <cell r="G127">
            <v>82.982007988999996</v>
          </cell>
          <cell r="H127">
            <v>5650.9091303599998</v>
          </cell>
          <cell r="J127">
            <v>1554.1521812000001</v>
          </cell>
          <cell r="K127">
            <v>1968.6962490999999</v>
          </cell>
          <cell r="L127">
            <v>34.838575593000002</v>
          </cell>
          <cell r="M127">
            <v>7716.4755727299998</v>
          </cell>
          <cell r="O127">
            <v>1567.3356271299999</v>
          </cell>
          <cell r="P127">
            <v>3682.7447593299999</v>
          </cell>
          <cell r="Q127">
            <v>47.725735987</v>
          </cell>
        </row>
        <row r="128">
          <cell r="A128" t="str">
            <v>8200</v>
          </cell>
          <cell r="B128" t="str">
            <v>พังงา</v>
          </cell>
          <cell r="C128">
            <v>698.95040584000003</v>
          </cell>
          <cell r="E128">
            <v>6.4442218499999999</v>
          </cell>
          <cell r="F128">
            <v>611.04246002000002</v>
          </cell>
          <cell r="G128">
            <v>87.422863613000004</v>
          </cell>
          <cell r="H128">
            <v>1103.4048841900001</v>
          </cell>
          <cell r="J128">
            <v>561.75782938999998</v>
          </cell>
          <cell r="K128">
            <v>256.49253349999998</v>
          </cell>
          <cell r="L128">
            <v>23.245549950000001</v>
          </cell>
          <cell r="M128">
            <v>1802.3552900300001</v>
          </cell>
          <cell r="O128">
            <v>568.20205123999995</v>
          </cell>
          <cell r="P128">
            <v>867.53499351999994</v>
          </cell>
          <cell r="Q128">
            <v>48.133406233000002</v>
          </cell>
        </row>
        <row r="129">
          <cell r="A129" t="str">
            <v>4900</v>
          </cell>
          <cell r="B129" t="str">
            <v>มุกดาหาร</v>
          </cell>
          <cell r="C129">
            <v>614.68130091</v>
          </cell>
          <cell r="E129">
            <v>3.2198821199999998</v>
          </cell>
          <cell r="F129">
            <v>518.89364703000001</v>
          </cell>
          <cell r="G129">
            <v>84.416696305000002</v>
          </cell>
          <cell r="H129">
            <v>1824.9736318299999</v>
          </cell>
          <cell r="J129">
            <v>651.09296812000002</v>
          </cell>
          <cell r="K129">
            <v>658.09477399000002</v>
          </cell>
          <cell r="L129">
            <v>36.060508628999997</v>
          </cell>
          <cell r="M129">
            <v>2439.6549327399998</v>
          </cell>
          <cell r="O129">
            <v>654.31285023999999</v>
          </cell>
          <cell r="P129">
            <v>1176.98842102</v>
          </cell>
          <cell r="Q129">
            <v>48.244053092000001</v>
          </cell>
        </row>
        <row r="130">
          <cell r="A130" t="str">
            <v>5700</v>
          </cell>
          <cell r="B130" t="str">
            <v>เชียงราย</v>
          </cell>
          <cell r="C130">
            <v>3492.1303377200002</v>
          </cell>
          <cell r="E130">
            <v>15.280514220000001</v>
          </cell>
          <cell r="F130">
            <v>2706.9434744700002</v>
          </cell>
          <cell r="G130">
            <v>77.515533863000002</v>
          </cell>
          <cell r="H130">
            <v>5007.2125235100002</v>
          </cell>
          <cell r="J130">
            <v>1724.0541869399999</v>
          </cell>
          <cell r="K130">
            <v>1481.29351619</v>
          </cell>
          <cell r="L130">
            <v>29.583196424</v>
          </cell>
          <cell r="M130">
            <v>8499.3428612299995</v>
          </cell>
          <cell r="O130">
            <v>1739.3347011599999</v>
          </cell>
          <cell r="P130">
            <v>4188.2369906599997</v>
          </cell>
          <cell r="Q130">
            <v>49.277186002000001</v>
          </cell>
        </row>
        <row r="131">
          <cell r="A131" t="str">
            <v>4100</v>
          </cell>
          <cell r="B131" t="str">
            <v>อุดรธานี</v>
          </cell>
          <cell r="C131">
            <v>2977.7516199900001</v>
          </cell>
          <cell r="E131">
            <v>15.33766908</v>
          </cell>
          <cell r="F131">
            <v>2540.7515154100001</v>
          </cell>
          <cell r="G131">
            <v>85.324494439000006</v>
          </cell>
          <cell r="H131">
            <v>5182.2133397600001</v>
          </cell>
          <cell r="J131">
            <v>1713.8917682900001</v>
          </cell>
          <cell r="K131">
            <v>1568.6287137500001</v>
          </cell>
          <cell r="L131">
            <v>30.269473889</v>
          </cell>
          <cell r="M131">
            <v>8159.9649597500002</v>
          </cell>
          <cell r="O131">
            <v>1729.2294373699999</v>
          </cell>
          <cell r="P131">
            <v>4109.3802291600005</v>
          </cell>
          <cell r="Q131">
            <v>50.360268081999997</v>
          </cell>
        </row>
        <row r="132">
          <cell r="A132" t="str">
            <v>5600</v>
          </cell>
          <cell r="B132" t="str">
            <v>พะเยา</v>
          </cell>
          <cell r="C132">
            <v>1575.6758595700001</v>
          </cell>
          <cell r="E132">
            <v>8.1466079300000001</v>
          </cell>
          <cell r="F132">
            <v>1237.86575298</v>
          </cell>
          <cell r="G132">
            <v>78.560939133999995</v>
          </cell>
          <cell r="H132">
            <v>2110.0575381899998</v>
          </cell>
          <cell r="J132">
            <v>622.4434301</v>
          </cell>
          <cell r="K132">
            <v>623.61493977999999</v>
          </cell>
          <cell r="L132">
            <v>29.554404489</v>
          </cell>
          <cell r="M132">
            <v>3685.7333977600001</v>
          </cell>
          <cell r="O132">
            <v>630.59003802999996</v>
          </cell>
          <cell r="P132">
            <v>1861.48069276</v>
          </cell>
          <cell r="Q132">
            <v>50.505028222999997</v>
          </cell>
        </row>
        <row r="133">
          <cell r="A133" t="str">
            <v>9400</v>
          </cell>
          <cell r="B133" t="str">
            <v>ปัตตานี</v>
          </cell>
          <cell r="C133">
            <v>2940.8751148599999</v>
          </cell>
          <cell r="E133">
            <v>8.7571430200000009</v>
          </cell>
          <cell r="F133">
            <v>2547.9556991899999</v>
          </cell>
          <cell r="G133">
            <v>86.639370924999994</v>
          </cell>
          <cell r="H133">
            <v>3021.7084864799999</v>
          </cell>
          <cell r="J133">
            <v>1575.5513846900001</v>
          </cell>
          <cell r="K133">
            <v>514.39199544999997</v>
          </cell>
          <cell r="L133">
            <v>17.023217088999999</v>
          </cell>
          <cell r="M133">
            <v>5962.5836013400003</v>
          </cell>
          <cell r="O133">
            <v>1584.3085277099999</v>
          </cell>
          <cell r="P133">
            <v>3062.3476946400001</v>
          </cell>
          <cell r="Q133">
            <v>51.359408930999997</v>
          </cell>
        </row>
        <row r="134">
          <cell r="A134" t="str">
            <v>1200</v>
          </cell>
          <cell r="B134" t="str">
            <v>นนทบุรี</v>
          </cell>
          <cell r="C134">
            <v>2211.7970341499999</v>
          </cell>
          <cell r="E134">
            <v>12.313135620000001</v>
          </cell>
          <cell r="F134">
            <v>1980.89508217</v>
          </cell>
          <cell r="G134">
            <v>89.560436675999995</v>
          </cell>
          <cell r="H134">
            <v>3972.5886245900001</v>
          </cell>
          <cell r="J134">
            <v>1756.28136847</v>
          </cell>
          <cell r="K134">
            <v>1208.48823356</v>
          </cell>
          <cell r="L134">
            <v>30.420673967999999</v>
          </cell>
          <cell r="M134">
            <v>6184.3856587399996</v>
          </cell>
          <cell r="O134">
            <v>1768.5945040900001</v>
          </cell>
          <cell r="P134">
            <v>3189.38331573</v>
          </cell>
          <cell r="Q134">
            <v>51.571546337999997</v>
          </cell>
        </row>
        <row r="135">
          <cell r="A135" t="str">
            <v>9000</v>
          </cell>
          <cell r="B135" t="str">
            <v>สงขลา</v>
          </cell>
          <cell r="C135">
            <v>9395.5052914400003</v>
          </cell>
          <cell r="E135">
            <v>37.911255799999999</v>
          </cell>
          <cell r="F135">
            <v>7163.3269282199999</v>
          </cell>
          <cell r="G135">
            <v>76.242061561</v>
          </cell>
          <cell r="H135">
            <v>10901.324213960001</v>
          </cell>
          <cell r="J135">
            <v>4163.6787168199999</v>
          </cell>
          <cell r="K135">
            <v>3356.0171741600002</v>
          </cell>
          <cell r="L135">
            <v>30.785408344</v>
          </cell>
          <cell r="M135">
            <v>20296.829505400001</v>
          </cell>
          <cell r="O135">
            <v>4201.5899726199996</v>
          </cell>
          <cell r="P135">
            <v>10519.344102380001</v>
          </cell>
          <cell r="Q135">
            <v>51.827523601999999</v>
          </cell>
        </row>
        <row r="136">
          <cell r="A136" t="str">
            <v>4000</v>
          </cell>
          <cell r="B136" t="str">
            <v>ขอนแก่น</v>
          </cell>
          <cell r="C136">
            <v>7542.8767373000001</v>
          </cell>
          <cell r="E136">
            <v>34.246589780000001</v>
          </cell>
          <cell r="F136">
            <v>5999.0781190300004</v>
          </cell>
          <cell r="G136">
            <v>79.533026031999995</v>
          </cell>
          <cell r="H136">
            <v>9320.4869806799998</v>
          </cell>
          <cell r="J136">
            <v>4662.5004976399996</v>
          </cell>
          <cell r="K136">
            <v>2798.2763197499999</v>
          </cell>
          <cell r="L136">
            <v>30.022855303</v>
          </cell>
          <cell r="M136">
            <v>16863.363717979999</v>
          </cell>
          <cell r="O136">
            <v>4696.7470874199998</v>
          </cell>
          <cell r="P136">
            <v>8797.3544387799993</v>
          </cell>
          <cell r="Q136">
            <v>52.168443887999999</v>
          </cell>
        </row>
        <row r="137">
          <cell r="A137" t="str">
            <v>3400</v>
          </cell>
          <cell r="B137" t="str">
            <v>อุบลราชธานี</v>
          </cell>
          <cell r="C137">
            <v>4328.4455343199998</v>
          </cell>
          <cell r="E137">
            <v>20.73786647</v>
          </cell>
          <cell r="F137">
            <v>3577.07998223</v>
          </cell>
          <cell r="G137">
            <v>82.641215047000003</v>
          </cell>
          <cell r="H137">
            <v>6544.6643106299998</v>
          </cell>
          <cell r="J137">
            <v>2287.7113779299998</v>
          </cell>
          <cell r="K137">
            <v>2141.8714607799998</v>
          </cell>
          <cell r="L137">
            <v>32.726987346000001</v>
          </cell>
          <cell r="M137">
            <v>10873.10984495</v>
          </cell>
          <cell r="O137">
            <v>2308.4492444000002</v>
          </cell>
          <cell r="P137">
            <v>5718.9514430099998</v>
          </cell>
          <cell r="Q137">
            <v>52.597201026999997</v>
          </cell>
        </row>
        <row r="138">
          <cell r="A138" t="str">
            <v>3600</v>
          </cell>
          <cell r="B138" t="str">
            <v>ชัยภูมิ</v>
          </cell>
          <cell r="C138">
            <v>1673.82852254</v>
          </cell>
          <cell r="E138">
            <v>3.5346090499999998</v>
          </cell>
          <cell r="F138">
            <v>1448.47470694</v>
          </cell>
          <cell r="G138">
            <v>86.536624716000006</v>
          </cell>
          <cell r="H138">
            <v>3979.9280202</v>
          </cell>
          <cell r="J138">
            <v>1394.4099409</v>
          </cell>
          <cell r="K138">
            <v>1723.6640629799999</v>
          </cell>
          <cell r="L138">
            <v>43.308925543999997</v>
          </cell>
          <cell r="M138">
            <v>5653.7565427400004</v>
          </cell>
          <cell r="O138">
            <v>1397.94454995</v>
          </cell>
          <cell r="P138">
            <v>3172.13876992</v>
          </cell>
          <cell r="Q138">
            <v>56.106745062999998</v>
          </cell>
        </row>
        <row r="139">
          <cell r="A139" t="str">
            <v>8000</v>
          </cell>
          <cell r="B139" t="str">
            <v>นครศรีธรรมราช</v>
          </cell>
          <cell r="C139">
            <v>6242.2940088799996</v>
          </cell>
          <cell r="E139">
            <v>16.348087400000001</v>
          </cell>
          <cell r="F139">
            <v>5520.0574918299999</v>
          </cell>
          <cell r="G139">
            <v>88.429950335000001</v>
          </cell>
          <cell r="H139">
            <v>6241.55859315</v>
          </cell>
          <cell r="J139">
            <v>2084.5455775999999</v>
          </cell>
          <cell r="K139">
            <v>1912.0530441000001</v>
          </cell>
          <cell r="L139">
            <v>30.634224057000001</v>
          </cell>
          <cell r="M139">
            <v>12483.85260203</v>
          </cell>
          <cell r="O139">
            <v>2100.8936650000001</v>
          </cell>
          <cell r="P139">
            <v>7432.11053593</v>
          </cell>
          <cell r="Q139">
            <v>59.533789550999998</v>
          </cell>
        </row>
        <row r="140">
          <cell r="A140" t="str">
            <v>5000</v>
          </cell>
          <cell r="B140" t="str">
            <v>เชียงใหม่</v>
          </cell>
          <cell r="C140">
            <v>9738.4470669999992</v>
          </cell>
          <cell r="E140">
            <v>40.884179039999999</v>
          </cell>
          <cell r="F140">
            <v>8207.5758100300009</v>
          </cell>
          <cell r="G140">
            <v>84.280129610000003</v>
          </cell>
          <cell r="H140">
            <v>9157.5248043299998</v>
          </cell>
          <cell r="J140">
            <v>2726.3002543500002</v>
          </cell>
          <cell r="K140">
            <v>4111.2020338599996</v>
          </cell>
          <cell r="L140">
            <v>44.894249502000001</v>
          </cell>
          <cell r="M140">
            <v>18895.971871329999</v>
          </cell>
          <cell r="O140">
            <v>2767.1844333899999</v>
          </cell>
          <cell r="P140">
            <v>12318.77784389</v>
          </cell>
          <cell r="Q140">
            <v>65.192613155000004</v>
          </cell>
        </row>
        <row r="141">
          <cell r="A141" t="str">
            <v>กระทรวง</v>
          </cell>
          <cell r="B141" t="str">
            <v/>
          </cell>
        </row>
        <row r="142">
          <cell r="A142" t="str">
            <v>กรม</v>
          </cell>
          <cell r="B142" t="str">
            <v/>
          </cell>
        </row>
        <row r="143">
          <cell r="A143" t="str">
            <v>กลุ่มลักษณะงาน</v>
          </cell>
          <cell r="B143" t="str">
            <v/>
          </cell>
        </row>
        <row r="144">
          <cell r="A144" t="str">
            <v>งบพัฒนา/งบปกติ</v>
          </cell>
          <cell r="B144" t="str">
            <v/>
          </cell>
        </row>
        <row r="145">
          <cell r="A145" t="str">
            <v>งาน / โครงการ</v>
          </cell>
          <cell r="B145" t="str">
            <v/>
          </cell>
        </row>
        <row r="146">
          <cell r="A146" t="str">
            <v>Fund แบบย่อ</v>
          </cell>
          <cell r="B146" t="str">
            <v/>
          </cell>
        </row>
        <row r="147">
          <cell r="A147" t="str">
            <v>ด้าน</v>
          </cell>
          <cell r="B147" t="str">
            <v/>
          </cell>
        </row>
        <row r="148">
          <cell r="A148" t="str">
            <v>ด้าน_ลักษณะงาน</v>
          </cell>
          <cell r="B148" t="str">
            <v/>
          </cell>
        </row>
        <row r="149">
          <cell r="A149" t="str">
            <v>แนวจัดสรรย่อย</v>
          </cell>
          <cell r="B149" t="str">
            <v/>
          </cell>
        </row>
        <row r="150">
          <cell r="A150" t="str">
            <v>แนวจัดสรรหลัก</v>
          </cell>
          <cell r="B150" t="str">
            <v/>
          </cell>
        </row>
        <row r="151">
          <cell r="A151" t="str">
            <v>เป้าหมายกระทรวง</v>
          </cell>
          <cell r="B151" t="str">
            <v/>
          </cell>
        </row>
        <row r="152">
          <cell r="A152" t="str">
            <v>เป้าหมายการจัดสรร</v>
          </cell>
          <cell r="B152" t="str">
            <v/>
          </cell>
        </row>
        <row r="153">
          <cell r="A153" t="str">
            <v>เป้าหมายหน่วยงาน</v>
          </cell>
          <cell r="B153" t="str">
            <v/>
          </cell>
        </row>
        <row r="154">
          <cell r="A154" t="str">
            <v>ผลผลิต/โครงการ</v>
          </cell>
          <cell r="B154" t="str">
            <v>ผลผลิต/โครงการ งบฯ เพิ่มเติมกลางปี 52</v>
          </cell>
        </row>
        <row r="155">
          <cell r="A155" t="str">
            <v>แผนงบประมาณ</v>
          </cell>
          <cell r="B155" t="str">
            <v/>
          </cell>
        </row>
        <row r="156">
          <cell r="A156" t="str">
            <v>แผนงาน</v>
          </cell>
          <cell r="B156" t="str">
            <v/>
          </cell>
        </row>
        <row r="157">
          <cell r="A157" t="str">
            <v>ยุทธศาสตร์กระทรวง</v>
          </cell>
          <cell r="B157" t="str">
            <v/>
          </cell>
        </row>
        <row r="158">
          <cell r="A158" t="str">
            <v>ยุทธศาสตร์การจัดสรร</v>
          </cell>
          <cell r="B158" t="str">
            <v/>
          </cell>
        </row>
        <row r="159">
          <cell r="A159" t="str">
            <v>Request ID</v>
          </cell>
          <cell r="B159" t="str">
            <v/>
          </cell>
        </row>
        <row r="160">
          <cell r="A160" t="str">
            <v>ลักษณะงาน</v>
          </cell>
          <cell r="B160" t="str">
            <v/>
          </cell>
        </row>
        <row r="161">
          <cell r="A161" t="str">
            <v>สาขา</v>
          </cell>
          <cell r="B161" t="str">
            <v/>
          </cell>
        </row>
        <row r="162">
          <cell r="A162" t="str">
            <v>Commitment item</v>
          </cell>
          <cell r="B162" t="str">
            <v/>
          </cell>
        </row>
        <row r="163">
          <cell r="A163" t="str">
            <v>หน่วยงานเบิกแทน</v>
          </cell>
          <cell r="B163" t="str">
            <v/>
          </cell>
        </row>
        <row r="164">
          <cell r="A164" t="str">
            <v>เดือน/ปีงบประมาณ</v>
          </cell>
          <cell r="B164" t="str">
            <v/>
          </cell>
        </row>
        <row r="165">
          <cell r="A165" t="str">
            <v>Funded Program</v>
          </cell>
          <cell r="B165" t="str">
            <v/>
          </cell>
        </row>
        <row r="166">
          <cell r="A166" t="str">
            <v>งบรายจ่าย</v>
          </cell>
          <cell r="B166" t="str">
            <v/>
          </cell>
        </row>
        <row r="167">
          <cell r="A167" t="str">
            <v>FCTR หน่วยเบิกแทน</v>
          </cell>
          <cell r="B167" t="str">
            <v/>
          </cell>
        </row>
        <row r="168">
          <cell r="A168" t="str">
            <v>หมวดรายจ่าย</v>
          </cell>
          <cell r="B168" t="str">
            <v/>
          </cell>
        </row>
        <row r="169">
          <cell r="A169" t="str">
            <v>กลุ่มภารกิจ</v>
          </cell>
          <cell r="B169" t="str">
            <v/>
          </cell>
        </row>
        <row r="170">
          <cell r="A170" t="str">
            <v>Funds Center</v>
          </cell>
          <cell r="B170" t="str">
            <v/>
          </cell>
        </row>
        <row r="171">
          <cell r="A171" t="str">
            <v>ปีFund</v>
          </cell>
          <cell r="B171" t="str">
            <v/>
          </cell>
        </row>
        <row r="172">
          <cell r="A172" t="str">
            <v>ปีงบประมาณ</v>
          </cell>
          <cell r="B172" t="str">
            <v/>
          </cell>
        </row>
        <row r="173">
          <cell r="A173" t="str">
            <v>รายจ่ายประจำ/ลงทุน</v>
          </cell>
          <cell r="B173" t="str">
            <v>]ไม่ระบุ[</v>
          </cell>
        </row>
        <row r="174">
          <cell r="A174" t="str">
            <v>งบประมาณ</v>
          </cell>
          <cell r="B174" t="str">
            <v>งบจัดสรรถือจ่าย จังหวัด
E, PO ทั้งสิ้น
I, เบิกจ่ายทั้งสิ้น
J = K+L...</v>
          </cell>
        </row>
        <row r="175">
          <cell r="A175" t="str">
            <v>จังหวัด</v>
          </cell>
          <cell r="B175" t="str">
            <v>]1000 ส่วนกลาง[</v>
          </cell>
        </row>
        <row r="177">
          <cell r="A177" t="str">
            <v>No Applicable Data Found.</v>
          </cell>
        </row>
      </sheetData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W134"/>
  <sheetViews>
    <sheetView tabSelected="1" view="pageBreakPreview" zoomScale="75" zoomScaleSheetLayoutView="75" workbookViewId="0">
      <pane xSplit="2" ySplit="5" topLeftCell="C6" activePane="bottomRight" state="frozen"/>
      <selection activeCell="A2" sqref="A2:J2"/>
      <selection pane="topRight" activeCell="A2" sqref="A2:J2"/>
      <selection pane="bottomLeft" activeCell="A2" sqref="A2:J2"/>
      <selection pane="bottomRight" activeCell="R82" sqref="R82:S82"/>
    </sheetView>
  </sheetViews>
  <sheetFormatPr defaultRowHeight="12.75"/>
  <cols>
    <col min="1" max="1" width="6.7109375" style="64" customWidth="1"/>
    <col min="2" max="2" width="39.42578125" customWidth="1"/>
    <col min="3" max="3" width="14.140625" customWidth="1"/>
    <col min="4" max="5" width="14.140625" hidden="1" customWidth="1"/>
    <col min="6" max="9" width="14.140625" customWidth="1"/>
    <col min="10" max="11" width="14.140625" hidden="1" customWidth="1"/>
    <col min="12" max="15" width="14.140625" customWidth="1"/>
    <col min="16" max="17" width="14.140625" hidden="1" customWidth="1"/>
    <col min="18" max="20" width="14.140625" customWidth="1"/>
    <col min="21" max="21" width="13.140625" bestFit="1" customWidth="1"/>
  </cols>
  <sheetData>
    <row r="1" spans="1:23" ht="33.75">
      <c r="A1" s="1" t="str">
        <f>"ผลการเบิกจ่ายเงินงบประมาณประจำปี 2565 ในส่วนของงบประมาณที่ส่วนกลางจัดสรรให้จังหวัด"</f>
        <v>ผลการเบิกจ่ายเงินงบประมาณประจำปี 2565 ในส่วนของงบประมาณที่ส่วนกลางจัดสรรให้จังหวัด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3.75">
      <c r="A2" s="1" t="str">
        <f>"ตั้งแต่ต้นปีงบประมาณ จนถึงวันที่ "&amp;[1]HeaderFooter!B5&amp;" เรียงลำดับผลการเบิกจ่ายจากน้อยไปมาก"</f>
        <v>ตั้งแต่ต้นปีงบประมาณ จนถึงวันที่ 11 มีนาคม 2565 เรียงลำดับผลการเบิกจ่ายจากน้อยไปมาก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0</v>
      </c>
      <c r="T3" s="4"/>
    </row>
    <row r="4" spans="1:23" ht="21">
      <c r="A4" s="5" t="s">
        <v>1</v>
      </c>
      <c r="B4" s="6" t="s">
        <v>2</v>
      </c>
      <c r="C4" s="7" t="s">
        <v>3</v>
      </c>
      <c r="D4" s="8"/>
      <c r="E4" s="8"/>
      <c r="F4" s="8"/>
      <c r="G4" s="8"/>
      <c r="H4" s="9"/>
      <c r="I4" s="10" t="s">
        <v>4</v>
      </c>
      <c r="J4" s="11"/>
      <c r="K4" s="11"/>
      <c r="L4" s="11"/>
      <c r="M4" s="11"/>
      <c r="N4" s="11"/>
      <c r="O4" s="10" t="s">
        <v>5</v>
      </c>
      <c r="P4" s="11"/>
      <c r="Q4" s="11"/>
      <c r="R4" s="11"/>
      <c r="S4" s="11"/>
      <c r="T4" s="12"/>
    </row>
    <row r="5" spans="1:23" ht="63">
      <c r="A5" s="13"/>
      <c r="B5" s="14"/>
      <c r="C5" s="15" t="s">
        <v>6</v>
      </c>
      <c r="D5" s="16" t="s">
        <v>7</v>
      </c>
      <c r="E5" s="16" t="s">
        <v>8</v>
      </c>
      <c r="F5" s="17" t="s">
        <v>9</v>
      </c>
      <c r="G5" s="18" t="s">
        <v>10</v>
      </c>
      <c r="H5" s="19" t="s">
        <v>11</v>
      </c>
      <c r="I5" s="15" t="s">
        <v>6</v>
      </c>
      <c r="J5" s="16" t="s">
        <v>7</v>
      </c>
      <c r="K5" s="16" t="s">
        <v>8</v>
      </c>
      <c r="L5" s="17" t="s">
        <v>9</v>
      </c>
      <c r="M5" s="18" t="s">
        <v>10</v>
      </c>
      <c r="N5" s="20" t="s">
        <v>11</v>
      </c>
      <c r="O5" s="15" t="s">
        <v>6</v>
      </c>
      <c r="P5" s="16" t="s">
        <v>7</v>
      </c>
      <c r="Q5" s="16" t="s">
        <v>8</v>
      </c>
      <c r="R5" s="17" t="s">
        <v>9</v>
      </c>
      <c r="S5" s="18" t="s">
        <v>10</v>
      </c>
      <c r="T5" s="19" t="s">
        <v>11</v>
      </c>
    </row>
    <row r="6" spans="1:23" ht="21">
      <c r="A6" s="21">
        <v>1</v>
      </c>
      <c r="B6" s="22" t="str">
        <f>VLOOKUP($U6,[1]Name!$A:$B,2,0)</f>
        <v>ชัยนาท</v>
      </c>
      <c r="C6" s="23">
        <f>IF(ISERROR(VLOOKUP($U6,[1]BEx6_1!$A:$Z,3,0)),0,VLOOKUP($U6,[1]BEx6_1!$A:$Z,3,0))</f>
        <v>691.00125720999995</v>
      </c>
      <c r="D6" s="24">
        <f>IF(ISERROR(VLOOKUP($U6,[1]BEx6_1!$A:$Z,4,0)),0,VLOOKUP($U6,[1]BEx6_1!$A:$Z,4,0))</f>
        <v>0</v>
      </c>
      <c r="E6" s="24">
        <f>IF(ISERROR(VLOOKUP($U6,[1]BEx6_1!$A:$Z,5,0)),0,VLOOKUP($U6,[1]BEx6_1!$A:$Z,5,0))</f>
        <v>5.6986652600000003</v>
      </c>
      <c r="F6" s="25">
        <f t="shared" ref="F6:F69" si="0">D6+E6</f>
        <v>5.6986652600000003</v>
      </c>
      <c r="G6" s="26">
        <f>IF(ISERROR(VLOOKUP($U6,[1]BEx6_1!$A:$Z,6,0)),0,VLOOKUP($U6,[1]BEx6_1!$A:$Z,6,0))</f>
        <v>582.17458455999997</v>
      </c>
      <c r="H6" s="27">
        <f t="shared" ref="H6:H69" si="1">IF(ISERROR(G6/C6*100),0,G6/C6*100)</f>
        <v>84.250871975341894</v>
      </c>
      <c r="I6" s="23">
        <f>IF(ISERROR(VLOOKUP($U6,[1]BEx6_1!$A:$Z,8,0)),0,VLOOKUP($U6,[1]BEx6_1!$A:$Z,8,0))</f>
        <v>2929.4933936100001</v>
      </c>
      <c r="J6" s="24">
        <f>IF(ISERROR(VLOOKUP($U6,[1]BEx6_1!$A:$Z,9,0)),0,VLOOKUP($U6,[1]BEx6_1!$A:$Z,9,0))</f>
        <v>0</v>
      </c>
      <c r="K6" s="24">
        <f>IF(ISERROR(VLOOKUP($U6,[1]BEx6_1!$A:$Z,10,0)),0,VLOOKUP($U6,[1]BEx6_1!$A:$Z,10,0))</f>
        <v>1555.8930617799999</v>
      </c>
      <c r="L6" s="25">
        <f t="shared" ref="L6:L69" si="2">J6+K6</f>
        <v>1555.8930617799999</v>
      </c>
      <c r="M6" s="26">
        <f>IF(ISERROR(VLOOKUP($U6,[1]BEx6_1!$A:$Z,11,0)),0,VLOOKUP($U6,[1]BEx6_1!$A:$Z,11,0))</f>
        <v>478.17118733000001</v>
      </c>
      <c r="N6" s="28">
        <f t="shared" ref="N6:N69" si="3">IF(ISERROR(M6/I6*100),0,M6/I6*100)</f>
        <v>16.322657984927286</v>
      </c>
      <c r="O6" s="23">
        <f t="shared" ref="O6:S37" si="4">C6+I6</f>
        <v>3620.4946508200001</v>
      </c>
      <c r="P6" s="24">
        <f t="shared" si="4"/>
        <v>0</v>
      </c>
      <c r="Q6" s="24">
        <f t="shared" si="4"/>
        <v>1561.59172704</v>
      </c>
      <c r="R6" s="25">
        <f t="shared" si="4"/>
        <v>1561.59172704</v>
      </c>
      <c r="S6" s="29">
        <f t="shared" si="4"/>
        <v>1060.3457718899999</v>
      </c>
      <c r="T6" s="30">
        <f t="shared" ref="T6:T69" si="5">IF(ISERROR(S6/O6*100),0,S6/O6*100)</f>
        <v>29.287317732946903</v>
      </c>
      <c r="U6" s="31" t="s">
        <v>12</v>
      </c>
      <c r="V6" s="32"/>
      <c r="W6" s="33"/>
    </row>
    <row r="7" spans="1:23" ht="21">
      <c r="A7" s="34">
        <v>2</v>
      </c>
      <c r="B7" s="35" t="str">
        <f>VLOOKUP($U7,[1]Name!$A:$B,2,0)</f>
        <v>บึงกาฬ</v>
      </c>
      <c r="C7" s="23">
        <f>IF(ISERROR(VLOOKUP($U7,[1]BEx6_1!$A:$Z,3,0)),0,VLOOKUP($U7,[1]BEx6_1!$A:$Z,3,0))</f>
        <v>543.13787430000002</v>
      </c>
      <c r="D7" s="24">
        <f>IF(ISERROR(VLOOKUP($U7,[1]BEx6_1!$A:$Z,4,0)),0,VLOOKUP($U7,[1]BEx6_1!$A:$Z,4,0))</f>
        <v>0</v>
      </c>
      <c r="E7" s="24">
        <f>IF(ISERROR(VLOOKUP($U7,[1]BEx6_1!$A:$Z,5,0)),0,VLOOKUP($U7,[1]BEx6_1!$A:$Z,5,0))</f>
        <v>3.1117424900000001</v>
      </c>
      <c r="F7" s="25">
        <f t="shared" si="0"/>
        <v>3.1117424900000001</v>
      </c>
      <c r="G7" s="26">
        <f>IF(ISERROR(VLOOKUP($U7,[1]BEx6_1!$A:$Z,6,0)),0,VLOOKUP($U7,[1]BEx6_1!$A:$Z,6,0))</f>
        <v>481.18028678000002</v>
      </c>
      <c r="H7" s="36">
        <f t="shared" si="1"/>
        <v>88.59265935010491</v>
      </c>
      <c r="I7" s="23">
        <f>IF(ISERROR(VLOOKUP($U7,[1]BEx6_1!$A:$Z,8,0)),0,VLOOKUP($U7,[1]BEx6_1!$A:$Z,8,0))</f>
        <v>1942.80350443</v>
      </c>
      <c r="J7" s="24">
        <f>IF(ISERROR(VLOOKUP($U7,[1]BEx6_1!$A:$Z,9,0)),0,VLOOKUP($U7,[1]BEx6_1!$A:$Z,9,0))</f>
        <v>0</v>
      </c>
      <c r="K7" s="24">
        <f>IF(ISERROR(VLOOKUP($U7,[1]BEx6_1!$A:$Z,10,0)),0,VLOOKUP($U7,[1]BEx6_1!$A:$Z,10,0))</f>
        <v>1183.5980256600001</v>
      </c>
      <c r="L7" s="25">
        <f t="shared" si="2"/>
        <v>1183.5980256600001</v>
      </c>
      <c r="M7" s="26">
        <f>IF(ISERROR(VLOOKUP($U7,[1]BEx6_1!$A:$Z,11,0)),0,VLOOKUP($U7,[1]BEx6_1!$A:$Z,11,0))</f>
        <v>284.05329010999998</v>
      </c>
      <c r="N7" s="28">
        <f t="shared" si="3"/>
        <v>14.620793583205858</v>
      </c>
      <c r="O7" s="23">
        <f t="shared" si="4"/>
        <v>2485.94137873</v>
      </c>
      <c r="P7" s="24">
        <f t="shared" si="4"/>
        <v>0</v>
      </c>
      <c r="Q7" s="24">
        <f t="shared" si="4"/>
        <v>1186.7097681500002</v>
      </c>
      <c r="R7" s="25">
        <f t="shared" si="4"/>
        <v>1186.7097681500002</v>
      </c>
      <c r="S7" s="29">
        <f t="shared" si="4"/>
        <v>765.23357688999999</v>
      </c>
      <c r="T7" s="30">
        <f t="shared" si="5"/>
        <v>30.782446578886631</v>
      </c>
      <c r="U7" s="31" t="s">
        <v>13</v>
      </c>
      <c r="V7" s="32" t="str">
        <f>IF(T7&lt;T6,"check","")</f>
        <v/>
      </c>
      <c r="W7" s="33"/>
    </row>
    <row r="8" spans="1:23" ht="21">
      <c r="A8" s="34">
        <v>3</v>
      </c>
      <c r="B8" s="35" t="str">
        <f>VLOOKUP($U8,[1]Name!$A:$B,2,0)</f>
        <v>อ่างทอง</v>
      </c>
      <c r="C8" s="23">
        <f>IF(ISERROR(VLOOKUP($U8,[1]BEx6_1!$A:$Z,3,0)),0,VLOOKUP($U8,[1]BEx6_1!$A:$Z,3,0))</f>
        <v>499.43871512999999</v>
      </c>
      <c r="D8" s="24">
        <f>IF(ISERROR(VLOOKUP($U8,[1]BEx6_1!$A:$Z,4,0)),0,VLOOKUP($U8,[1]BEx6_1!$A:$Z,4,0))</f>
        <v>0</v>
      </c>
      <c r="E8" s="24">
        <f>IF(ISERROR(VLOOKUP($U8,[1]BEx6_1!$A:$Z,5,0)),0,VLOOKUP($U8,[1]BEx6_1!$A:$Z,5,0))</f>
        <v>4.2000460200000003</v>
      </c>
      <c r="F8" s="25">
        <f t="shared" si="0"/>
        <v>4.2000460200000003</v>
      </c>
      <c r="G8" s="26">
        <f>IF(ISERROR(VLOOKUP($U8,[1]BEx6_1!$A:$Z,6,0)),0,VLOOKUP($U8,[1]BEx6_1!$A:$Z,6,0))</f>
        <v>437.62030922999998</v>
      </c>
      <c r="H8" s="36">
        <f t="shared" si="1"/>
        <v>87.622424127871383</v>
      </c>
      <c r="I8" s="23">
        <f>IF(ISERROR(VLOOKUP($U8,[1]BEx6_1!$A:$Z,8,0)),0,VLOOKUP($U8,[1]BEx6_1!$A:$Z,8,0))</f>
        <v>1561.0052127700001</v>
      </c>
      <c r="J8" s="24">
        <f>IF(ISERROR(VLOOKUP($U8,[1]BEx6_1!$A:$Z,9,0)),0,VLOOKUP($U8,[1]BEx6_1!$A:$Z,9,0))</f>
        <v>0</v>
      </c>
      <c r="K8" s="24">
        <f>IF(ISERROR(VLOOKUP($U8,[1]BEx6_1!$A:$Z,10,0)),0,VLOOKUP($U8,[1]BEx6_1!$A:$Z,10,0))</f>
        <v>774.34313839000004</v>
      </c>
      <c r="L8" s="25">
        <f t="shared" si="2"/>
        <v>774.34313839000004</v>
      </c>
      <c r="M8" s="26">
        <f>IF(ISERROR(VLOOKUP($U8,[1]BEx6_1!$A:$Z,11,0)),0,VLOOKUP($U8,[1]BEx6_1!$A:$Z,11,0))</f>
        <v>216.24119408000001</v>
      </c>
      <c r="N8" s="28">
        <f t="shared" si="3"/>
        <v>13.852688787392358</v>
      </c>
      <c r="O8" s="23">
        <f t="shared" si="4"/>
        <v>2060.4439278999998</v>
      </c>
      <c r="P8" s="24">
        <f t="shared" si="4"/>
        <v>0</v>
      </c>
      <c r="Q8" s="24">
        <f t="shared" si="4"/>
        <v>778.54318440999998</v>
      </c>
      <c r="R8" s="25">
        <f t="shared" si="4"/>
        <v>778.54318440999998</v>
      </c>
      <c r="S8" s="29">
        <f t="shared" si="4"/>
        <v>653.86150330999999</v>
      </c>
      <c r="T8" s="30">
        <f t="shared" si="5"/>
        <v>31.734011028216347</v>
      </c>
      <c r="U8" s="31" t="s">
        <v>14</v>
      </c>
      <c r="V8" s="32" t="str">
        <f t="shared" ref="V8:V71" si="6">IF(T8&lt;T7,"check","")</f>
        <v/>
      </c>
      <c r="W8" s="33"/>
    </row>
    <row r="9" spans="1:23" ht="21">
      <c r="A9" s="34">
        <v>4</v>
      </c>
      <c r="B9" s="35" t="str">
        <f>VLOOKUP($U9,[1]Name!$A:$B,2,0)</f>
        <v>ตรัง</v>
      </c>
      <c r="C9" s="23">
        <f>IF(ISERROR(VLOOKUP($U9,[1]BEx6_1!$A:$Z,3,0)),0,VLOOKUP($U9,[1]BEx6_1!$A:$Z,3,0))</f>
        <v>1197.6036016</v>
      </c>
      <c r="D9" s="24">
        <f>IF(ISERROR(VLOOKUP($U9,[1]BEx6_1!$A:$Z,4,0)),0,VLOOKUP($U9,[1]BEx6_1!$A:$Z,4,0))</f>
        <v>0</v>
      </c>
      <c r="E9" s="24">
        <f>IF(ISERROR(VLOOKUP($U9,[1]BEx6_1!$A:$Z,5,0)),0,VLOOKUP($U9,[1]BEx6_1!$A:$Z,5,0))</f>
        <v>7.77617257</v>
      </c>
      <c r="F9" s="25">
        <f t="shared" si="0"/>
        <v>7.77617257</v>
      </c>
      <c r="G9" s="26">
        <f>IF(ISERROR(VLOOKUP($U9,[1]BEx6_1!$A:$Z,6,0)),0,VLOOKUP($U9,[1]BEx6_1!$A:$Z,6,0))</f>
        <v>1077.72914085</v>
      </c>
      <c r="H9" s="36">
        <f t="shared" si="1"/>
        <v>89.990472591277481</v>
      </c>
      <c r="I9" s="23">
        <f>IF(ISERROR(VLOOKUP($U9,[1]BEx6_1!$A:$Z,8,0)),0,VLOOKUP($U9,[1]BEx6_1!$A:$Z,8,0))</f>
        <v>3083.24188658</v>
      </c>
      <c r="J9" s="24">
        <f>IF(ISERROR(VLOOKUP($U9,[1]BEx6_1!$A:$Z,9,0)),0,VLOOKUP($U9,[1]BEx6_1!$A:$Z,9,0))</f>
        <v>0</v>
      </c>
      <c r="K9" s="24">
        <f>IF(ISERROR(VLOOKUP($U9,[1]BEx6_1!$A:$Z,10,0)),0,VLOOKUP($U9,[1]BEx6_1!$A:$Z,10,0))</f>
        <v>1693.9226597899999</v>
      </c>
      <c r="L9" s="25">
        <f t="shared" si="2"/>
        <v>1693.9226597899999</v>
      </c>
      <c r="M9" s="26">
        <f>IF(ISERROR(VLOOKUP($U9,[1]BEx6_1!$A:$Z,11,0)),0,VLOOKUP($U9,[1]BEx6_1!$A:$Z,11,0))</f>
        <v>367.27765374000001</v>
      </c>
      <c r="N9" s="28">
        <f t="shared" si="3"/>
        <v>11.91206098161155</v>
      </c>
      <c r="O9" s="23">
        <f t="shared" si="4"/>
        <v>4280.8454881799998</v>
      </c>
      <c r="P9" s="24">
        <f t="shared" si="4"/>
        <v>0</v>
      </c>
      <c r="Q9" s="24">
        <f t="shared" si="4"/>
        <v>1701.6988323599999</v>
      </c>
      <c r="R9" s="25">
        <f t="shared" si="4"/>
        <v>1701.6988323599999</v>
      </c>
      <c r="S9" s="29">
        <f t="shared" si="4"/>
        <v>1445.00679459</v>
      </c>
      <c r="T9" s="30">
        <f t="shared" si="5"/>
        <v>33.755172864329289</v>
      </c>
      <c r="U9" s="31" t="s">
        <v>15</v>
      </c>
      <c r="V9" s="32" t="str">
        <f t="shared" si="6"/>
        <v/>
      </c>
      <c r="W9" s="33"/>
    </row>
    <row r="10" spans="1:23" ht="21">
      <c r="A10" s="34">
        <v>5</v>
      </c>
      <c r="B10" s="35" t="str">
        <f>VLOOKUP($U10,[1]Name!$A:$B,2,0)</f>
        <v>สตูล</v>
      </c>
      <c r="C10" s="23">
        <f>IF(ISERROR(VLOOKUP($U10,[1]BEx6_1!$A:$Z,3,0)),0,VLOOKUP($U10,[1]BEx6_1!$A:$Z,3,0))</f>
        <v>648.57897407999997</v>
      </c>
      <c r="D10" s="24">
        <f>IF(ISERROR(VLOOKUP($U10,[1]BEx6_1!$A:$Z,4,0)),0,VLOOKUP($U10,[1]BEx6_1!$A:$Z,4,0))</f>
        <v>0</v>
      </c>
      <c r="E10" s="24">
        <f>IF(ISERROR(VLOOKUP($U10,[1]BEx6_1!$A:$Z,5,0)),0,VLOOKUP($U10,[1]BEx6_1!$A:$Z,5,0))</f>
        <v>4.4785009799999997</v>
      </c>
      <c r="F10" s="25">
        <f t="shared" si="0"/>
        <v>4.4785009799999997</v>
      </c>
      <c r="G10" s="26">
        <f>IF(ISERROR(VLOOKUP($U10,[1]BEx6_1!$A:$Z,6,0)),0,VLOOKUP($U10,[1]BEx6_1!$A:$Z,6,0))</f>
        <v>581.63515199000005</v>
      </c>
      <c r="H10" s="36">
        <f t="shared" si="1"/>
        <v>89.67838539863881</v>
      </c>
      <c r="I10" s="23">
        <f>IF(ISERROR(VLOOKUP($U10,[1]BEx6_1!$A:$Z,8,0)),0,VLOOKUP($U10,[1]BEx6_1!$A:$Z,8,0))</f>
        <v>1826.41329187</v>
      </c>
      <c r="J10" s="24">
        <f>IF(ISERROR(VLOOKUP($U10,[1]BEx6_1!$A:$Z,9,0)),0,VLOOKUP($U10,[1]BEx6_1!$A:$Z,9,0))</f>
        <v>0</v>
      </c>
      <c r="K10" s="24">
        <f>IF(ISERROR(VLOOKUP($U10,[1]BEx6_1!$A:$Z,10,0)),0,VLOOKUP($U10,[1]BEx6_1!$A:$Z,10,0))</f>
        <v>939.41153268000005</v>
      </c>
      <c r="L10" s="25">
        <f t="shared" si="2"/>
        <v>939.41153268000005</v>
      </c>
      <c r="M10" s="26">
        <f>IF(ISERROR(VLOOKUP($U10,[1]BEx6_1!$A:$Z,11,0)),0,VLOOKUP($U10,[1]BEx6_1!$A:$Z,11,0))</f>
        <v>255.57880531999999</v>
      </c>
      <c r="N10" s="28">
        <f t="shared" si="3"/>
        <v>13.993481456670844</v>
      </c>
      <c r="O10" s="23">
        <f t="shared" si="4"/>
        <v>2474.9922659499998</v>
      </c>
      <c r="P10" s="24">
        <f t="shared" si="4"/>
        <v>0</v>
      </c>
      <c r="Q10" s="24">
        <f t="shared" si="4"/>
        <v>943.89003366000009</v>
      </c>
      <c r="R10" s="25">
        <f t="shared" si="4"/>
        <v>943.89003366000009</v>
      </c>
      <c r="S10" s="29">
        <f t="shared" si="4"/>
        <v>837.21395731000007</v>
      </c>
      <c r="T10" s="30">
        <f t="shared" si="5"/>
        <v>33.826932262701206</v>
      </c>
      <c r="U10" s="31" t="s">
        <v>16</v>
      </c>
      <c r="V10" s="32" t="str">
        <f t="shared" si="6"/>
        <v/>
      </c>
      <c r="W10" s="33"/>
    </row>
    <row r="11" spans="1:23" ht="21">
      <c r="A11" s="34">
        <v>6</v>
      </c>
      <c r="B11" s="35" t="str">
        <f>VLOOKUP($U11,[1]Name!$A:$B,2,0)</f>
        <v>พัทลุง</v>
      </c>
      <c r="C11" s="23">
        <f>IF(ISERROR(VLOOKUP($U11,[1]BEx6_1!$A:$Z,3,0)),0,VLOOKUP($U11,[1]BEx6_1!$A:$Z,3,0))</f>
        <v>874.56146709999996</v>
      </c>
      <c r="D11" s="24">
        <f>IF(ISERROR(VLOOKUP($U11,[1]BEx6_1!$A:$Z,4,0)),0,VLOOKUP($U11,[1]BEx6_1!$A:$Z,4,0))</f>
        <v>0</v>
      </c>
      <c r="E11" s="24">
        <f>IF(ISERROR(VLOOKUP($U11,[1]BEx6_1!$A:$Z,5,0)),0,VLOOKUP($U11,[1]BEx6_1!$A:$Z,5,0))</f>
        <v>19.424872440000001</v>
      </c>
      <c r="F11" s="25">
        <f t="shared" si="0"/>
        <v>19.424872440000001</v>
      </c>
      <c r="G11" s="26">
        <f>IF(ISERROR(VLOOKUP($U11,[1]BEx6_1!$A:$Z,6,0)),0,VLOOKUP($U11,[1]BEx6_1!$A:$Z,6,0))</f>
        <v>768.23093176999998</v>
      </c>
      <c r="H11" s="36">
        <f t="shared" si="1"/>
        <v>87.841845389943103</v>
      </c>
      <c r="I11" s="23">
        <f>IF(ISERROR(VLOOKUP($U11,[1]BEx6_1!$A:$Z,8,0)),0,VLOOKUP($U11,[1]BEx6_1!$A:$Z,8,0))</f>
        <v>2839.9244699999999</v>
      </c>
      <c r="J11" s="24">
        <f>IF(ISERROR(VLOOKUP($U11,[1]BEx6_1!$A:$Z,9,0)),0,VLOOKUP($U11,[1]BEx6_1!$A:$Z,9,0))</f>
        <v>0</v>
      </c>
      <c r="K11" s="24">
        <f>IF(ISERROR(VLOOKUP($U11,[1]BEx6_1!$A:$Z,10,0)),0,VLOOKUP($U11,[1]BEx6_1!$A:$Z,10,0))</f>
        <v>1149.31573622</v>
      </c>
      <c r="L11" s="25">
        <f t="shared" si="2"/>
        <v>1149.31573622</v>
      </c>
      <c r="M11" s="26">
        <f>IF(ISERROR(VLOOKUP($U11,[1]BEx6_1!$A:$Z,11,0)),0,VLOOKUP($U11,[1]BEx6_1!$A:$Z,11,0))</f>
        <v>504.99596954999998</v>
      </c>
      <c r="N11" s="28">
        <f t="shared" si="3"/>
        <v>17.78202113769596</v>
      </c>
      <c r="O11" s="23">
        <f t="shared" si="4"/>
        <v>3714.4859370999998</v>
      </c>
      <c r="P11" s="24">
        <f t="shared" si="4"/>
        <v>0</v>
      </c>
      <c r="Q11" s="24">
        <f t="shared" si="4"/>
        <v>1168.7406086599999</v>
      </c>
      <c r="R11" s="25">
        <f t="shared" si="4"/>
        <v>1168.7406086599999</v>
      </c>
      <c r="S11" s="29">
        <f t="shared" si="4"/>
        <v>1273.22690132</v>
      </c>
      <c r="T11" s="30">
        <f t="shared" si="5"/>
        <v>34.277338045706614</v>
      </c>
      <c r="U11" s="31" t="s">
        <v>17</v>
      </c>
      <c r="V11" s="32" t="str">
        <f t="shared" si="6"/>
        <v/>
      </c>
      <c r="W11" s="33"/>
    </row>
    <row r="12" spans="1:23" ht="21">
      <c r="A12" s="34">
        <v>7</v>
      </c>
      <c r="B12" s="35" t="str">
        <f>VLOOKUP($U12,[1]Name!$A:$B,2,0)</f>
        <v>สุราษฏร์ธานี</v>
      </c>
      <c r="C12" s="23">
        <f>IF(ISERROR(VLOOKUP($U12,[1]BEx6_1!$A:$Z,3,0)),0,VLOOKUP($U12,[1]BEx6_1!$A:$Z,3,0))</f>
        <v>2843.8999102799999</v>
      </c>
      <c r="D12" s="24">
        <f>IF(ISERROR(VLOOKUP($U12,[1]BEx6_1!$A:$Z,4,0)),0,VLOOKUP($U12,[1]BEx6_1!$A:$Z,4,0))</f>
        <v>0</v>
      </c>
      <c r="E12" s="24">
        <f>IF(ISERROR(VLOOKUP($U12,[1]BEx6_1!$A:$Z,5,0)),0,VLOOKUP($U12,[1]BEx6_1!$A:$Z,5,0))</f>
        <v>21.95805884</v>
      </c>
      <c r="F12" s="25">
        <f t="shared" si="0"/>
        <v>21.95805884</v>
      </c>
      <c r="G12" s="26">
        <f>IF(ISERROR(VLOOKUP($U12,[1]BEx6_1!$A:$Z,6,0)),0,VLOOKUP($U12,[1]BEx6_1!$A:$Z,6,0))</f>
        <v>2379.2122580700002</v>
      </c>
      <c r="H12" s="36">
        <f t="shared" si="1"/>
        <v>83.660196671118143</v>
      </c>
      <c r="I12" s="23">
        <f>IF(ISERROR(VLOOKUP($U12,[1]BEx6_1!$A:$Z,8,0)),0,VLOOKUP($U12,[1]BEx6_1!$A:$Z,8,0))</f>
        <v>7193.8278047699996</v>
      </c>
      <c r="J12" s="24">
        <f>IF(ISERROR(VLOOKUP($U12,[1]BEx6_1!$A:$Z,9,0)),0,VLOOKUP($U12,[1]BEx6_1!$A:$Z,9,0))</f>
        <v>0</v>
      </c>
      <c r="K12" s="24">
        <f>IF(ISERROR(VLOOKUP($U12,[1]BEx6_1!$A:$Z,10,0)),0,VLOOKUP($U12,[1]BEx6_1!$A:$Z,10,0))</f>
        <v>3797.6432019099998</v>
      </c>
      <c r="L12" s="25">
        <f t="shared" si="2"/>
        <v>3797.6432019099998</v>
      </c>
      <c r="M12" s="26">
        <f>IF(ISERROR(VLOOKUP($U12,[1]BEx6_1!$A:$Z,11,0)),0,VLOOKUP($U12,[1]BEx6_1!$A:$Z,11,0))</f>
        <v>1132.75742298</v>
      </c>
      <c r="N12" s="28">
        <f t="shared" si="3"/>
        <v>15.746240440018655</v>
      </c>
      <c r="O12" s="23">
        <f t="shared" si="4"/>
        <v>10037.727715049999</v>
      </c>
      <c r="P12" s="24">
        <f t="shared" si="4"/>
        <v>0</v>
      </c>
      <c r="Q12" s="24">
        <f t="shared" si="4"/>
        <v>3819.6012607499997</v>
      </c>
      <c r="R12" s="25">
        <f t="shared" si="4"/>
        <v>3819.6012607499997</v>
      </c>
      <c r="S12" s="29">
        <f t="shared" si="4"/>
        <v>3511.96968105</v>
      </c>
      <c r="T12" s="30">
        <f t="shared" si="5"/>
        <v>34.987696227148618</v>
      </c>
      <c r="U12" s="31" t="s">
        <v>18</v>
      </c>
      <c r="V12" s="32" t="str">
        <f t="shared" si="6"/>
        <v/>
      </c>
      <c r="W12" s="33"/>
    </row>
    <row r="13" spans="1:23" ht="21">
      <c r="A13" s="34">
        <v>8</v>
      </c>
      <c r="B13" s="35" t="str">
        <f>VLOOKUP($U13,[1]Name!$A:$B,2,0)</f>
        <v>อุทัยธานี</v>
      </c>
      <c r="C13" s="23">
        <f>IF(ISERROR(VLOOKUP($U13,[1]BEx6_1!$A:$Z,3,0)),0,VLOOKUP($U13,[1]BEx6_1!$A:$Z,3,0))</f>
        <v>544.33254017000002</v>
      </c>
      <c r="D13" s="24">
        <f>IF(ISERROR(VLOOKUP($U13,[1]BEx6_1!$A:$Z,4,0)),0,VLOOKUP($U13,[1]BEx6_1!$A:$Z,4,0))</f>
        <v>0</v>
      </c>
      <c r="E13" s="24">
        <f>IF(ISERROR(VLOOKUP($U13,[1]BEx6_1!$A:$Z,5,0)),0,VLOOKUP($U13,[1]BEx6_1!$A:$Z,5,0))</f>
        <v>3.4369709799999999</v>
      </c>
      <c r="F13" s="25">
        <f t="shared" si="0"/>
        <v>3.4369709799999999</v>
      </c>
      <c r="G13" s="26">
        <f>IF(ISERROR(VLOOKUP($U13,[1]BEx6_1!$A:$Z,6,0)),0,VLOOKUP($U13,[1]BEx6_1!$A:$Z,6,0))</f>
        <v>477.09519102000002</v>
      </c>
      <c r="H13" s="36">
        <f t="shared" si="1"/>
        <v>87.647743945456355</v>
      </c>
      <c r="I13" s="23">
        <f>IF(ISERROR(VLOOKUP($U13,[1]BEx6_1!$A:$Z,8,0)),0,VLOOKUP($U13,[1]BEx6_1!$A:$Z,8,0))</f>
        <v>2362.1123230399999</v>
      </c>
      <c r="J13" s="24">
        <f>IF(ISERROR(VLOOKUP($U13,[1]BEx6_1!$A:$Z,9,0)),0,VLOOKUP($U13,[1]BEx6_1!$A:$Z,9,0))</f>
        <v>0</v>
      </c>
      <c r="K13" s="24">
        <f>IF(ISERROR(VLOOKUP($U13,[1]BEx6_1!$A:$Z,10,0)),0,VLOOKUP($U13,[1]BEx6_1!$A:$Z,10,0))</f>
        <v>1164.2329520400001</v>
      </c>
      <c r="L13" s="25">
        <f t="shared" si="2"/>
        <v>1164.2329520400001</v>
      </c>
      <c r="M13" s="26">
        <f>IF(ISERROR(VLOOKUP($U13,[1]BEx6_1!$A:$Z,11,0)),0,VLOOKUP($U13,[1]BEx6_1!$A:$Z,11,0))</f>
        <v>541.88979996</v>
      </c>
      <c r="N13" s="28">
        <f t="shared" si="3"/>
        <v>22.940898901141022</v>
      </c>
      <c r="O13" s="23">
        <f t="shared" si="4"/>
        <v>2906.4448632099998</v>
      </c>
      <c r="P13" s="24">
        <f t="shared" si="4"/>
        <v>0</v>
      </c>
      <c r="Q13" s="24">
        <f t="shared" si="4"/>
        <v>1167.6699230200002</v>
      </c>
      <c r="R13" s="25">
        <f t="shared" si="4"/>
        <v>1167.6699230200002</v>
      </c>
      <c r="S13" s="29">
        <f t="shared" si="4"/>
        <v>1018.98499098</v>
      </c>
      <c r="T13" s="30">
        <f t="shared" si="5"/>
        <v>35.059498422914864</v>
      </c>
      <c r="U13" s="31" t="s">
        <v>19</v>
      </c>
      <c r="V13" s="32" t="str">
        <f t="shared" si="6"/>
        <v/>
      </c>
      <c r="W13" s="33"/>
    </row>
    <row r="14" spans="1:23" ht="21">
      <c r="A14" s="34">
        <v>9</v>
      </c>
      <c r="B14" s="35" t="str">
        <f>VLOOKUP($U14,[1]Name!$A:$B,2,0)</f>
        <v>อุตรดิตถ์</v>
      </c>
      <c r="C14" s="23">
        <f>IF(ISERROR(VLOOKUP($U14,[1]BEx6_1!$A:$Z,3,0)),0,VLOOKUP($U14,[1]BEx6_1!$A:$Z,3,0))</f>
        <v>1089.40648541</v>
      </c>
      <c r="D14" s="24">
        <f>IF(ISERROR(VLOOKUP($U14,[1]BEx6_1!$A:$Z,4,0)),0,VLOOKUP($U14,[1]BEx6_1!$A:$Z,4,0))</f>
        <v>0</v>
      </c>
      <c r="E14" s="24">
        <f>IF(ISERROR(VLOOKUP($U14,[1]BEx6_1!$A:$Z,5,0)),0,VLOOKUP($U14,[1]BEx6_1!$A:$Z,5,0))</f>
        <v>6.1222505099999998</v>
      </c>
      <c r="F14" s="25">
        <f t="shared" si="0"/>
        <v>6.1222505099999998</v>
      </c>
      <c r="G14" s="26">
        <f>IF(ISERROR(VLOOKUP($U14,[1]BEx6_1!$A:$Z,6,0)),0,VLOOKUP($U14,[1]BEx6_1!$A:$Z,6,0))</f>
        <v>888.89232656000001</v>
      </c>
      <c r="H14" s="36">
        <f t="shared" si="1"/>
        <v>81.594183481059773</v>
      </c>
      <c r="I14" s="23">
        <f>IF(ISERROR(VLOOKUP($U14,[1]BEx6_1!$A:$Z,8,0)),0,VLOOKUP($U14,[1]BEx6_1!$A:$Z,8,0))</f>
        <v>3896.5773662500001</v>
      </c>
      <c r="J14" s="24">
        <f>IF(ISERROR(VLOOKUP($U14,[1]BEx6_1!$A:$Z,9,0)),0,VLOOKUP($U14,[1]BEx6_1!$A:$Z,9,0))</f>
        <v>0</v>
      </c>
      <c r="K14" s="24">
        <f>IF(ISERROR(VLOOKUP($U14,[1]BEx6_1!$A:$Z,10,0)),0,VLOOKUP($U14,[1]BEx6_1!$A:$Z,10,0))</f>
        <v>1850.7760029900001</v>
      </c>
      <c r="L14" s="25">
        <f t="shared" si="2"/>
        <v>1850.7760029900001</v>
      </c>
      <c r="M14" s="26">
        <f>IF(ISERROR(VLOOKUP($U14,[1]BEx6_1!$A:$Z,11,0)),0,VLOOKUP($U14,[1]BEx6_1!$A:$Z,11,0))</f>
        <v>886.05409057999998</v>
      </c>
      <c r="N14" s="28">
        <f t="shared" si="3"/>
        <v>22.73929162178354</v>
      </c>
      <c r="O14" s="23">
        <f t="shared" si="4"/>
        <v>4985.9838516600003</v>
      </c>
      <c r="P14" s="24">
        <f t="shared" si="4"/>
        <v>0</v>
      </c>
      <c r="Q14" s="24">
        <f t="shared" si="4"/>
        <v>1856.8982535</v>
      </c>
      <c r="R14" s="25">
        <f t="shared" si="4"/>
        <v>1856.8982535</v>
      </c>
      <c r="S14" s="29">
        <f t="shared" si="4"/>
        <v>1774.94641714</v>
      </c>
      <c r="T14" s="30">
        <f t="shared" si="5"/>
        <v>35.598719730090203</v>
      </c>
      <c r="U14" s="31" t="s">
        <v>20</v>
      </c>
      <c r="V14" s="32" t="str">
        <f t="shared" si="6"/>
        <v/>
      </c>
      <c r="W14" s="33"/>
    </row>
    <row r="15" spans="1:23" ht="21">
      <c r="A15" s="34">
        <v>10</v>
      </c>
      <c r="B15" s="35" t="str">
        <f>VLOOKUP($U15,[1]Name!$A:$B,2,0)</f>
        <v>ประจวบคีรีขันธ์</v>
      </c>
      <c r="C15" s="23">
        <f>IF(ISERROR(VLOOKUP($U15,[1]BEx6_1!$A:$Z,3,0)),0,VLOOKUP($U15,[1]BEx6_1!$A:$Z,3,0))</f>
        <v>847.11137259999998</v>
      </c>
      <c r="D15" s="24">
        <f>IF(ISERROR(VLOOKUP($U15,[1]BEx6_1!$A:$Z,4,0)),0,VLOOKUP($U15,[1]BEx6_1!$A:$Z,4,0))</f>
        <v>0</v>
      </c>
      <c r="E15" s="24">
        <f>IF(ISERROR(VLOOKUP($U15,[1]BEx6_1!$A:$Z,5,0)),0,VLOOKUP($U15,[1]BEx6_1!$A:$Z,5,0))</f>
        <v>7.1205741400000004</v>
      </c>
      <c r="F15" s="25">
        <f t="shared" si="0"/>
        <v>7.1205741400000004</v>
      </c>
      <c r="G15" s="26">
        <f>IF(ISERROR(VLOOKUP($U15,[1]BEx6_1!$A:$Z,6,0)),0,VLOOKUP($U15,[1]BEx6_1!$A:$Z,6,0))</f>
        <v>725.23031643000002</v>
      </c>
      <c r="H15" s="36">
        <f t="shared" si="1"/>
        <v>85.612156782181302</v>
      </c>
      <c r="I15" s="23">
        <f>IF(ISERROR(VLOOKUP($U15,[1]BEx6_1!$A:$Z,8,0)),0,VLOOKUP($U15,[1]BEx6_1!$A:$Z,8,0))</f>
        <v>3222.3835924199998</v>
      </c>
      <c r="J15" s="24">
        <f>IF(ISERROR(VLOOKUP($U15,[1]BEx6_1!$A:$Z,9,0)),0,VLOOKUP($U15,[1]BEx6_1!$A:$Z,9,0))</f>
        <v>0</v>
      </c>
      <c r="K15" s="24">
        <f>IF(ISERROR(VLOOKUP($U15,[1]BEx6_1!$A:$Z,10,0)),0,VLOOKUP($U15,[1]BEx6_1!$A:$Z,10,0))</f>
        <v>1159.1637530999999</v>
      </c>
      <c r="L15" s="25">
        <f t="shared" si="2"/>
        <v>1159.1637530999999</v>
      </c>
      <c r="M15" s="26">
        <f>IF(ISERROR(VLOOKUP($U15,[1]BEx6_1!$A:$Z,11,0)),0,VLOOKUP($U15,[1]BEx6_1!$A:$Z,11,0))</f>
        <v>743.64852054000005</v>
      </c>
      <c r="N15" s="28">
        <f t="shared" si="3"/>
        <v>23.077591454018123</v>
      </c>
      <c r="O15" s="23">
        <f t="shared" si="4"/>
        <v>4069.4949650199997</v>
      </c>
      <c r="P15" s="24">
        <f t="shared" si="4"/>
        <v>0</v>
      </c>
      <c r="Q15" s="24">
        <f t="shared" si="4"/>
        <v>1166.2843272399998</v>
      </c>
      <c r="R15" s="25">
        <f t="shared" si="4"/>
        <v>1166.2843272399998</v>
      </c>
      <c r="S15" s="29">
        <f t="shared" si="4"/>
        <v>1468.8788369700001</v>
      </c>
      <c r="T15" s="30">
        <f t="shared" si="5"/>
        <v>36.094868026523805</v>
      </c>
      <c r="U15" s="31" t="s">
        <v>21</v>
      </c>
      <c r="V15" s="32" t="str">
        <f t="shared" si="6"/>
        <v/>
      </c>
      <c r="W15" s="33"/>
    </row>
    <row r="16" spans="1:23" ht="21">
      <c r="A16" s="34">
        <v>11</v>
      </c>
      <c r="B16" s="35" t="str">
        <f>VLOOKUP($U16,[1]Name!$A:$B,2,0)</f>
        <v>บุรีรัมย์</v>
      </c>
      <c r="C16" s="23">
        <f>IF(ISERROR(VLOOKUP($U16,[1]BEx6_1!$A:$Z,3,0)),0,VLOOKUP($U16,[1]BEx6_1!$A:$Z,3,0))</f>
        <v>2377.4501621899999</v>
      </c>
      <c r="D16" s="24">
        <f>IF(ISERROR(VLOOKUP($U16,[1]BEx6_1!$A:$Z,4,0)),0,VLOOKUP($U16,[1]BEx6_1!$A:$Z,4,0))</f>
        <v>0</v>
      </c>
      <c r="E16" s="24">
        <f>IF(ISERROR(VLOOKUP($U16,[1]BEx6_1!$A:$Z,5,0)),0,VLOOKUP($U16,[1]BEx6_1!$A:$Z,5,0))</f>
        <v>14.490830409999999</v>
      </c>
      <c r="F16" s="25">
        <f t="shared" si="0"/>
        <v>14.490830409999999</v>
      </c>
      <c r="G16" s="26">
        <f>IF(ISERROR(VLOOKUP($U16,[1]BEx6_1!$A:$Z,6,0)),0,VLOOKUP($U16,[1]BEx6_1!$A:$Z,6,0))</f>
        <v>2035.2914978399999</v>
      </c>
      <c r="H16" s="36">
        <f t="shared" si="1"/>
        <v>85.608166690871073</v>
      </c>
      <c r="I16" s="23">
        <f>IF(ISERROR(VLOOKUP($U16,[1]BEx6_1!$A:$Z,8,0)),0,VLOOKUP($U16,[1]BEx6_1!$A:$Z,8,0))</f>
        <v>5445.5700236399998</v>
      </c>
      <c r="J16" s="24">
        <f>IF(ISERROR(VLOOKUP($U16,[1]BEx6_1!$A:$Z,9,0)),0,VLOOKUP($U16,[1]BEx6_1!$A:$Z,9,0))</f>
        <v>0</v>
      </c>
      <c r="K16" s="24">
        <f>IF(ISERROR(VLOOKUP($U16,[1]BEx6_1!$A:$Z,10,0)),0,VLOOKUP($U16,[1]BEx6_1!$A:$Z,10,0))</f>
        <v>2935.06395724</v>
      </c>
      <c r="L16" s="25">
        <f t="shared" si="2"/>
        <v>2935.06395724</v>
      </c>
      <c r="M16" s="26">
        <f>IF(ISERROR(VLOOKUP($U16,[1]BEx6_1!$A:$Z,11,0)),0,VLOOKUP($U16,[1]BEx6_1!$A:$Z,11,0))</f>
        <v>820.51747626999997</v>
      </c>
      <c r="N16" s="28">
        <f t="shared" si="3"/>
        <v>15.067614091968629</v>
      </c>
      <c r="O16" s="23">
        <f t="shared" si="4"/>
        <v>7823.0201858299997</v>
      </c>
      <c r="P16" s="24">
        <f t="shared" si="4"/>
        <v>0</v>
      </c>
      <c r="Q16" s="24">
        <f t="shared" si="4"/>
        <v>2949.55478765</v>
      </c>
      <c r="R16" s="25">
        <f t="shared" si="4"/>
        <v>2949.55478765</v>
      </c>
      <c r="S16" s="29">
        <f t="shared" si="4"/>
        <v>2855.8089741099998</v>
      </c>
      <c r="T16" s="30">
        <f t="shared" si="5"/>
        <v>36.505197561458253</v>
      </c>
      <c r="U16" s="31" t="s">
        <v>22</v>
      </c>
      <c r="V16" s="32" t="str">
        <f t="shared" si="6"/>
        <v/>
      </c>
      <c r="W16" s="33"/>
    </row>
    <row r="17" spans="1:23" ht="21">
      <c r="A17" s="34">
        <v>12</v>
      </c>
      <c r="B17" s="35" t="str">
        <f>VLOOKUP($U17,[1]Name!$A:$B,2,0)</f>
        <v>ระนอง</v>
      </c>
      <c r="C17" s="23">
        <f>IF(ISERROR(VLOOKUP($U17,[1]BEx6_1!$A:$Z,3,0)),0,VLOOKUP($U17,[1]BEx6_1!$A:$Z,3,0))</f>
        <v>441.17029257000002</v>
      </c>
      <c r="D17" s="24">
        <f>IF(ISERROR(VLOOKUP($U17,[1]BEx6_1!$A:$Z,4,0)),0,VLOOKUP($U17,[1]BEx6_1!$A:$Z,4,0))</f>
        <v>0</v>
      </c>
      <c r="E17" s="24">
        <f>IF(ISERROR(VLOOKUP($U17,[1]BEx6_1!$A:$Z,5,0)),0,VLOOKUP($U17,[1]BEx6_1!$A:$Z,5,0))</f>
        <v>4.6279576699999998</v>
      </c>
      <c r="F17" s="25">
        <f t="shared" si="0"/>
        <v>4.6279576699999998</v>
      </c>
      <c r="G17" s="26">
        <f>IF(ISERROR(VLOOKUP($U17,[1]BEx6_1!$A:$Z,6,0)),0,VLOOKUP($U17,[1]BEx6_1!$A:$Z,6,0))</f>
        <v>384.96952929000003</v>
      </c>
      <c r="H17" s="36">
        <f t="shared" si="1"/>
        <v>87.260981932258574</v>
      </c>
      <c r="I17" s="23">
        <f>IF(ISERROR(VLOOKUP($U17,[1]BEx6_1!$A:$Z,8,0)),0,VLOOKUP($U17,[1]BEx6_1!$A:$Z,8,0))</f>
        <v>1102.1965461100001</v>
      </c>
      <c r="J17" s="24">
        <f>IF(ISERROR(VLOOKUP($U17,[1]BEx6_1!$A:$Z,9,0)),0,VLOOKUP($U17,[1]BEx6_1!$A:$Z,9,0))</f>
        <v>0</v>
      </c>
      <c r="K17" s="24">
        <f>IF(ISERROR(VLOOKUP($U17,[1]BEx6_1!$A:$Z,10,0)),0,VLOOKUP($U17,[1]BEx6_1!$A:$Z,10,0))</f>
        <v>620.09296155000004</v>
      </c>
      <c r="L17" s="25">
        <f t="shared" si="2"/>
        <v>620.09296155000004</v>
      </c>
      <c r="M17" s="26">
        <f>IF(ISERROR(VLOOKUP($U17,[1]BEx6_1!$A:$Z,11,0)),0,VLOOKUP($U17,[1]BEx6_1!$A:$Z,11,0))</f>
        <v>188.85073937999999</v>
      </c>
      <c r="N17" s="28">
        <f t="shared" si="3"/>
        <v>17.134034764172863</v>
      </c>
      <c r="O17" s="23">
        <f t="shared" si="4"/>
        <v>1543.36683868</v>
      </c>
      <c r="P17" s="24">
        <f t="shared" si="4"/>
        <v>0</v>
      </c>
      <c r="Q17" s="24">
        <f t="shared" si="4"/>
        <v>624.72091922000004</v>
      </c>
      <c r="R17" s="25">
        <f t="shared" si="4"/>
        <v>624.72091922000004</v>
      </c>
      <c r="S17" s="29">
        <f t="shared" si="4"/>
        <v>573.82026867000002</v>
      </c>
      <c r="T17" s="30">
        <f t="shared" si="5"/>
        <v>37.179771800771164</v>
      </c>
      <c r="U17" s="31" t="s">
        <v>23</v>
      </c>
      <c r="V17" s="32" t="str">
        <f t="shared" si="6"/>
        <v/>
      </c>
      <c r="W17" s="33"/>
    </row>
    <row r="18" spans="1:23" ht="21">
      <c r="A18" s="34">
        <v>13</v>
      </c>
      <c r="B18" s="35" t="str">
        <f>VLOOKUP($U18,[1]Name!$A:$B,2,0)</f>
        <v>กระบี่</v>
      </c>
      <c r="C18" s="23">
        <f>IF(ISERROR(VLOOKUP($U18,[1]BEx6_1!$A:$Z,3,0)),0,VLOOKUP($U18,[1]BEx6_1!$A:$Z,3,0))</f>
        <v>719.73798316</v>
      </c>
      <c r="D18" s="24">
        <f>IF(ISERROR(VLOOKUP($U18,[1]BEx6_1!$A:$Z,4,0)),0,VLOOKUP($U18,[1]BEx6_1!$A:$Z,4,0))</f>
        <v>0</v>
      </c>
      <c r="E18" s="24">
        <f>IF(ISERROR(VLOOKUP($U18,[1]BEx6_1!$A:$Z,5,0)),0,VLOOKUP($U18,[1]BEx6_1!$A:$Z,5,0))</f>
        <v>5.4526198499999996</v>
      </c>
      <c r="F18" s="25">
        <f t="shared" si="0"/>
        <v>5.4526198499999996</v>
      </c>
      <c r="G18" s="26">
        <f>IF(ISERROR(VLOOKUP($U18,[1]BEx6_1!$A:$Z,6,0)),0,VLOOKUP($U18,[1]BEx6_1!$A:$Z,6,0))</f>
        <v>633.35045150999997</v>
      </c>
      <c r="H18" s="36">
        <f t="shared" si="1"/>
        <v>87.997363808602032</v>
      </c>
      <c r="I18" s="23">
        <f>IF(ISERROR(VLOOKUP($U18,[1]BEx6_1!$A:$Z,8,0)),0,VLOOKUP($U18,[1]BEx6_1!$A:$Z,8,0))</f>
        <v>2277.83040987</v>
      </c>
      <c r="J18" s="24">
        <f>IF(ISERROR(VLOOKUP($U18,[1]BEx6_1!$A:$Z,9,0)),0,VLOOKUP($U18,[1]BEx6_1!$A:$Z,9,0))</f>
        <v>0</v>
      </c>
      <c r="K18" s="24">
        <f>IF(ISERROR(VLOOKUP($U18,[1]BEx6_1!$A:$Z,10,0)),0,VLOOKUP($U18,[1]BEx6_1!$A:$Z,10,0))</f>
        <v>1158.64815757</v>
      </c>
      <c r="L18" s="25">
        <f t="shared" si="2"/>
        <v>1158.64815757</v>
      </c>
      <c r="M18" s="26">
        <f>IF(ISERROR(VLOOKUP($U18,[1]BEx6_1!$A:$Z,11,0)),0,VLOOKUP($U18,[1]BEx6_1!$A:$Z,11,0))</f>
        <v>491.37167641000002</v>
      </c>
      <c r="N18" s="28">
        <f t="shared" si="3"/>
        <v>21.571916604539645</v>
      </c>
      <c r="O18" s="23">
        <f t="shared" si="4"/>
        <v>2997.5683930300002</v>
      </c>
      <c r="P18" s="24">
        <f t="shared" si="4"/>
        <v>0</v>
      </c>
      <c r="Q18" s="24">
        <f t="shared" si="4"/>
        <v>1164.10077742</v>
      </c>
      <c r="R18" s="25">
        <f t="shared" si="4"/>
        <v>1164.10077742</v>
      </c>
      <c r="S18" s="29">
        <f t="shared" si="4"/>
        <v>1124.72212792</v>
      </c>
      <c r="T18" s="30">
        <f t="shared" si="5"/>
        <v>37.521149827147369</v>
      </c>
      <c r="U18" s="31" t="s">
        <v>24</v>
      </c>
      <c r="V18" s="32" t="str">
        <f t="shared" si="6"/>
        <v/>
      </c>
      <c r="W18" s="33"/>
    </row>
    <row r="19" spans="1:23" ht="21">
      <c r="A19" s="34">
        <v>14</v>
      </c>
      <c r="B19" s="35" t="str">
        <f>VLOOKUP($U19,[1]Name!$A:$B,2,0)</f>
        <v>พระนครศรีอยุธยา</v>
      </c>
      <c r="C19" s="23">
        <f>IF(ISERROR(VLOOKUP($U19,[1]BEx6_1!$A:$Z,3,0)),0,VLOOKUP($U19,[1]BEx6_1!$A:$Z,3,0))</f>
        <v>2170.2886785999999</v>
      </c>
      <c r="D19" s="24">
        <f>IF(ISERROR(VLOOKUP($U19,[1]BEx6_1!$A:$Z,4,0)),0,VLOOKUP($U19,[1]BEx6_1!$A:$Z,4,0))</f>
        <v>0</v>
      </c>
      <c r="E19" s="24">
        <f>IF(ISERROR(VLOOKUP($U19,[1]BEx6_1!$A:$Z,5,0)),0,VLOOKUP($U19,[1]BEx6_1!$A:$Z,5,0))</f>
        <v>15.61942999</v>
      </c>
      <c r="F19" s="25">
        <f t="shared" si="0"/>
        <v>15.61942999</v>
      </c>
      <c r="G19" s="26">
        <f>IF(ISERROR(VLOOKUP($U19,[1]BEx6_1!$A:$Z,6,0)),0,VLOOKUP($U19,[1]BEx6_1!$A:$Z,6,0))</f>
        <v>1677.83657154</v>
      </c>
      <c r="H19" s="36">
        <f t="shared" si="1"/>
        <v>77.309373084060468</v>
      </c>
      <c r="I19" s="23">
        <f>IF(ISERROR(VLOOKUP($U19,[1]BEx6_1!$A:$Z,8,0)),0,VLOOKUP($U19,[1]BEx6_1!$A:$Z,8,0))</f>
        <v>5818.6548986799999</v>
      </c>
      <c r="J19" s="24">
        <f>IF(ISERROR(VLOOKUP($U19,[1]BEx6_1!$A:$Z,9,0)),0,VLOOKUP($U19,[1]BEx6_1!$A:$Z,9,0))</f>
        <v>0</v>
      </c>
      <c r="K19" s="24">
        <f>IF(ISERROR(VLOOKUP($U19,[1]BEx6_1!$A:$Z,10,0)),0,VLOOKUP($U19,[1]BEx6_1!$A:$Z,10,0))</f>
        <v>2345.6795538599999</v>
      </c>
      <c r="L19" s="25">
        <f t="shared" si="2"/>
        <v>2345.6795538599999</v>
      </c>
      <c r="M19" s="26">
        <f>IF(ISERROR(VLOOKUP($U19,[1]BEx6_1!$A:$Z,11,0)),0,VLOOKUP($U19,[1]BEx6_1!$A:$Z,11,0))</f>
        <v>1351.6317665900001</v>
      </c>
      <c r="N19" s="28">
        <f t="shared" si="3"/>
        <v>23.22928219882273</v>
      </c>
      <c r="O19" s="23">
        <f t="shared" si="4"/>
        <v>7988.9435772799998</v>
      </c>
      <c r="P19" s="24">
        <f t="shared" si="4"/>
        <v>0</v>
      </c>
      <c r="Q19" s="24">
        <f t="shared" si="4"/>
        <v>2361.2989838499998</v>
      </c>
      <c r="R19" s="25">
        <f t="shared" si="4"/>
        <v>2361.2989838499998</v>
      </c>
      <c r="S19" s="29">
        <f t="shared" si="4"/>
        <v>3029.4683381300001</v>
      </c>
      <c r="T19" s="30">
        <f t="shared" si="5"/>
        <v>37.920762724443286</v>
      </c>
      <c r="U19" s="31" t="s">
        <v>25</v>
      </c>
      <c r="V19" s="32" t="str">
        <f t="shared" si="6"/>
        <v/>
      </c>
      <c r="W19" s="33"/>
    </row>
    <row r="20" spans="1:23" ht="21">
      <c r="A20" s="34">
        <v>15</v>
      </c>
      <c r="B20" s="35" t="str">
        <f>VLOOKUP($U20,[1]Name!$A:$B,2,0)</f>
        <v>สุรินทร์</v>
      </c>
      <c r="C20" s="23">
        <f>IF(ISERROR(VLOOKUP($U20,[1]BEx6_1!$A:$Z,3,0)),0,VLOOKUP($U20,[1]BEx6_1!$A:$Z,3,0))</f>
        <v>2334.15920486</v>
      </c>
      <c r="D20" s="24">
        <f>IF(ISERROR(VLOOKUP($U20,[1]BEx6_1!$A:$Z,4,0)),0,VLOOKUP($U20,[1]BEx6_1!$A:$Z,4,0))</f>
        <v>0</v>
      </c>
      <c r="E20" s="24">
        <f>IF(ISERROR(VLOOKUP($U20,[1]BEx6_1!$A:$Z,5,0)),0,VLOOKUP($U20,[1]BEx6_1!$A:$Z,5,0))</f>
        <v>10.33025104</v>
      </c>
      <c r="F20" s="25">
        <f t="shared" si="0"/>
        <v>10.33025104</v>
      </c>
      <c r="G20" s="26">
        <f>IF(ISERROR(VLOOKUP($U20,[1]BEx6_1!$A:$Z,6,0)),0,VLOOKUP($U20,[1]BEx6_1!$A:$Z,6,0))</f>
        <v>1976.8160761199999</v>
      </c>
      <c r="H20" s="36">
        <f t="shared" si="1"/>
        <v>84.690713127195067</v>
      </c>
      <c r="I20" s="23">
        <f>IF(ISERROR(VLOOKUP($U20,[1]BEx6_1!$A:$Z,8,0)),0,VLOOKUP($U20,[1]BEx6_1!$A:$Z,8,0))</f>
        <v>5539.0293813199996</v>
      </c>
      <c r="J20" s="24">
        <f>IF(ISERROR(VLOOKUP($U20,[1]BEx6_1!$A:$Z,9,0)),0,VLOOKUP($U20,[1]BEx6_1!$A:$Z,9,0))</f>
        <v>0</v>
      </c>
      <c r="K20" s="24">
        <f>IF(ISERROR(VLOOKUP($U20,[1]BEx6_1!$A:$Z,10,0)),0,VLOOKUP($U20,[1]BEx6_1!$A:$Z,10,0))</f>
        <v>2434.9239894399998</v>
      </c>
      <c r="L20" s="25">
        <f t="shared" si="2"/>
        <v>2434.9239894399998</v>
      </c>
      <c r="M20" s="26">
        <f>IF(ISERROR(VLOOKUP($U20,[1]BEx6_1!$A:$Z,11,0)),0,VLOOKUP($U20,[1]BEx6_1!$A:$Z,11,0))</f>
        <v>1008.9364938799999</v>
      </c>
      <c r="N20" s="28">
        <f t="shared" si="3"/>
        <v>18.215041380400866</v>
      </c>
      <c r="O20" s="23">
        <f t="shared" si="4"/>
        <v>7873.1885861800001</v>
      </c>
      <c r="P20" s="24">
        <f t="shared" si="4"/>
        <v>0</v>
      </c>
      <c r="Q20" s="24">
        <f t="shared" si="4"/>
        <v>2445.2542404799997</v>
      </c>
      <c r="R20" s="25">
        <f t="shared" si="4"/>
        <v>2445.2542404799997</v>
      </c>
      <c r="S20" s="29">
        <f t="shared" si="4"/>
        <v>2985.7525699999997</v>
      </c>
      <c r="T20" s="30">
        <f t="shared" si="5"/>
        <v>37.923041437632577</v>
      </c>
      <c r="U20" s="31" t="s">
        <v>26</v>
      </c>
      <c r="V20" s="32" t="str">
        <f t="shared" si="6"/>
        <v/>
      </c>
      <c r="W20" s="33"/>
    </row>
    <row r="21" spans="1:23" ht="21">
      <c r="A21" s="34">
        <v>16</v>
      </c>
      <c r="B21" s="35" t="str">
        <f>VLOOKUP($U21,[1]Name!$A:$B,2,0)</f>
        <v>นครสวรรค์</v>
      </c>
      <c r="C21" s="23">
        <f>IF(ISERROR(VLOOKUP($U21,[1]BEx6_1!$A:$Z,3,0)),0,VLOOKUP($U21,[1]BEx6_1!$A:$Z,3,0))</f>
        <v>2135.9267270700002</v>
      </c>
      <c r="D21" s="24">
        <f>IF(ISERROR(VLOOKUP($U21,[1]BEx6_1!$A:$Z,4,0)),0,VLOOKUP($U21,[1]BEx6_1!$A:$Z,4,0))</f>
        <v>0</v>
      </c>
      <c r="E21" s="24">
        <f>IF(ISERROR(VLOOKUP($U21,[1]BEx6_1!$A:$Z,5,0)),0,VLOOKUP($U21,[1]BEx6_1!$A:$Z,5,0))</f>
        <v>10.491934329999999</v>
      </c>
      <c r="F21" s="25">
        <f t="shared" si="0"/>
        <v>10.491934329999999</v>
      </c>
      <c r="G21" s="26">
        <f>IF(ISERROR(VLOOKUP($U21,[1]BEx6_1!$A:$Z,6,0)),0,VLOOKUP($U21,[1]BEx6_1!$A:$Z,6,0))</f>
        <v>1800.0824991100001</v>
      </c>
      <c r="H21" s="36">
        <f t="shared" si="1"/>
        <v>84.276416241080469</v>
      </c>
      <c r="I21" s="23">
        <f>IF(ISERROR(VLOOKUP($U21,[1]BEx6_1!$A:$Z,8,0)),0,VLOOKUP($U21,[1]BEx6_1!$A:$Z,8,0))</f>
        <v>4899.3086463</v>
      </c>
      <c r="J21" s="24">
        <f>IF(ISERROR(VLOOKUP($U21,[1]BEx6_1!$A:$Z,9,0)),0,VLOOKUP($U21,[1]BEx6_1!$A:$Z,9,0))</f>
        <v>0</v>
      </c>
      <c r="K21" s="24">
        <f>IF(ISERROR(VLOOKUP($U21,[1]BEx6_1!$A:$Z,10,0)),0,VLOOKUP($U21,[1]BEx6_1!$A:$Z,10,0))</f>
        <v>2376.5810681500002</v>
      </c>
      <c r="L21" s="25">
        <f t="shared" si="2"/>
        <v>2376.5810681500002</v>
      </c>
      <c r="M21" s="26">
        <f>IF(ISERROR(VLOOKUP($U21,[1]BEx6_1!$A:$Z,11,0)),0,VLOOKUP($U21,[1]BEx6_1!$A:$Z,11,0))</f>
        <v>875.47703397999999</v>
      </c>
      <c r="N21" s="28">
        <f t="shared" si="3"/>
        <v>17.869399484377613</v>
      </c>
      <c r="O21" s="23">
        <f t="shared" si="4"/>
        <v>7035.2353733700002</v>
      </c>
      <c r="P21" s="24">
        <f t="shared" si="4"/>
        <v>0</v>
      </c>
      <c r="Q21" s="24">
        <f t="shared" si="4"/>
        <v>2387.07300248</v>
      </c>
      <c r="R21" s="25">
        <f t="shared" si="4"/>
        <v>2387.07300248</v>
      </c>
      <c r="S21" s="29">
        <f t="shared" si="4"/>
        <v>2675.5595330900001</v>
      </c>
      <c r="T21" s="30">
        <f t="shared" si="5"/>
        <v>38.030846035622552</v>
      </c>
      <c r="U21" s="31" t="s">
        <v>27</v>
      </c>
      <c r="V21" s="32" t="str">
        <f t="shared" si="6"/>
        <v/>
      </c>
      <c r="W21" s="33"/>
    </row>
    <row r="22" spans="1:23" ht="21">
      <c r="A22" s="34">
        <v>17</v>
      </c>
      <c r="B22" s="35" t="str">
        <f>VLOOKUP($U22,[1]Name!$A:$B,2,0)</f>
        <v>นครพนม</v>
      </c>
      <c r="C22" s="23">
        <f>IF(ISERROR(VLOOKUP($U22,[1]BEx6_1!$A:$Z,3,0)),0,VLOOKUP($U22,[1]BEx6_1!$A:$Z,3,0))</f>
        <v>1587.91324401</v>
      </c>
      <c r="D22" s="24">
        <f>IF(ISERROR(VLOOKUP($U22,[1]BEx6_1!$A:$Z,4,0)),0,VLOOKUP($U22,[1]BEx6_1!$A:$Z,4,0))</f>
        <v>0</v>
      </c>
      <c r="E22" s="24">
        <f>IF(ISERROR(VLOOKUP($U22,[1]BEx6_1!$A:$Z,5,0)),0,VLOOKUP($U22,[1]BEx6_1!$A:$Z,5,0))</f>
        <v>7.6343445299999999</v>
      </c>
      <c r="F22" s="25">
        <f t="shared" si="0"/>
        <v>7.6343445299999999</v>
      </c>
      <c r="G22" s="26">
        <f>IF(ISERROR(VLOOKUP($U22,[1]BEx6_1!$A:$Z,6,0)),0,VLOOKUP($U22,[1]BEx6_1!$A:$Z,6,0))</f>
        <v>1288.41125132</v>
      </c>
      <c r="H22" s="36">
        <f t="shared" si="1"/>
        <v>81.138642566286592</v>
      </c>
      <c r="I22" s="23">
        <f>IF(ISERROR(VLOOKUP($U22,[1]BEx6_1!$A:$Z,8,0)),0,VLOOKUP($U22,[1]BEx6_1!$A:$Z,8,0))</f>
        <v>4089.6134640199998</v>
      </c>
      <c r="J22" s="24">
        <f>IF(ISERROR(VLOOKUP($U22,[1]BEx6_1!$A:$Z,9,0)),0,VLOOKUP($U22,[1]BEx6_1!$A:$Z,9,0))</f>
        <v>0</v>
      </c>
      <c r="K22" s="24">
        <f>IF(ISERROR(VLOOKUP($U22,[1]BEx6_1!$A:$Z,10,0)),0,VLOOKUP($U22,[1]BEx6_1!$A:$Z,10,0))</f>
        <v>1856.6534439899999</v>
      </c>
      <c r="L22" s="25">
        <f t="shared" si="2"/>
        <v>1856.6534439899999</v>
      </c>
      <c r="M22" s="26">
        <f>IF(ISERROR(VLOOKUP($U22,[1]BEx6_1!$A:$Z,11,0)),0,VLOOKUP($U22,[1]BEx6_1!$A:$Z,11,0))</f>
        <v>908.62341937999997</v>
      </c>
      <c r="N22" s="28">
        <f t="shared" si="3"/>
        <v>22.217831278529761</v>
      </c>
      <c r="O22" s="23">
        <f t="shared" si="4"/>
        <v>5677.52670803</v>
      </c>
      <c r="P22" s="24">
        <f t="shared" si="4"/>
        <v>0</v>
      </c>
      <c r="Q22" s="24">
        <f t="shared" si="4"/>
        <v>1864.2877885199998</v>
      </c>
      <c r="R22" s="25">
        <f t="shared" si="4"/>
        <v>1864.2877885199998</v>
      </c>
      <c r="S22" s="29">
        <f t="shared" si="4"/>
        <v>2197.0346706999999</v>
      </c>
      <c r="T22" s="30">
        <f t="shared" si="5"/>
        <v>38.697038053429637</v>
      </c>
      <c r="U22" s="31" t="s">
        <v>28</v>
      </c>
      <c r="V22" s="32" t="str">
        <f t="shared" si="6"/>
        <v/>
      </c>
      <c r="W22" s="33"/>
    </row>
    <row r="23" spans="1:23" ht="21">
      <c r="A23" s="34">
        <v>18</v>
      </c>
      <c r="B23" s="35" t="str">
        <f>VLOOKUP($U23,[1]Name!$A:$B,2,0)</f>
        <v>จันทบุรี</v>
      </c>
      <c r="C23" s="23">
        <f>IF(ISERROR(VLOOKUP($U23,[1]BEx6_1!$A:$Z,3,0)),0,VLOOKUP($U23,[1]BEx6_1!$A:$Z,3,0))</f>
        <v>1456.5581102000001</v>
      </c>
      <c r="D23" s="24">
        <f>IF(ISERROR(VLOOKUP($U23,[1]BEx6_1!$A:$Z,4,0)),0,VLOOKUP($U23,[1]BEx6_1!$A:$Z,4,0))</f>
        <v>0</v>
      </c>
      <c r="E23" s="24">
        <f>IF(ISERROR(VLOOKUP($U23,[1]BEx6_1!$A:$Z,5,0)),0,VLOOKUP($U23,[1]BEx6_1!$A:$Z,5,0))</f>
        <v>7.46753014</v>
      </c>
      <c r="F23" s="25">
        <f t="shared" si="0"/>
        <v>7.46753014</v>
      </c>
      <c r="G23" s="26">
        <f>IF(ISERROR(VLOOKUP($U23,[1]BEx6_1!$A:$Z,6,0)),0,VLOOKUP($U23,[1]BEx6_1!$A:$Z,6,0))</f>
        <v>1231.6707824600001</v>
      </c>
      <c r="H23" s="36">
        <f t="shared" si="1"/>
        <v>84.560360059433478</v>
      </c>
      <c r="I23" s="23">
        <f>IF(ISERROR(VLOOKUP($U23,[1]BEx6_1!$A:$Z,8,0)),0,VLOOKUP($U23,[1]BEx6_1!$A:$Z,8,0))</f>
        <v>2673.9782804400002</v>
      </c>
      <c r="J23" s="24">
        <f>IF(ISERROR(VLOOKUP($U23,[1]BEx6_1!$A:$Z,9,0)),0,VLOOKUP($U23,[1]BEx6_1!$A:$Z,9,0))</f>
        <v>0</v>
      </c>
      <c r="K23" s="24">
        <f>IF(ISERROR(VLOOKUP($U23,[1]BEx6_1!$A:$Z,10,0)),0,VLOOKUP($U23,[1]BEx6_1!$A:$Z,10,0))</f>
        <v>1374.1293650099999</v>
      </c>
      <c r="L23" s="25">
        <f t="shared" si="2"/>
        <v>1374.1293650099999</v>
      </c>
      <c r="M23" s="26">
        <f>IF(ISERROR(VLOOKUP($U23,[1]BEx6_1!$A:$Z,11,0)),0,VLOOKUP($U23,[1]BEx6_1!$A:$Z,11,0))</f>
        <v>371.29740924999999</v>
      </c>
      <c r="N23" s="28">
        <f t="shared" si="3"/>
        <v>13.885580595998837</v>
      </c>
      <c r="O23" s="23">
        <f t="shared" si="4"/>
        <v>4130.5363906399998</v>
      </c>
      <c r="P23" s="24">
        <f t="shared" si="4"/>
        <v>0</v>
      </c>
      <c r="Q23" s="24">
        <f t="shared" si="4"/>
        <v>1381.5968951499999</v>
      </c>
      <c r="R23" s="25">
        <f t="shared" si="4"/>
        <v>1381.5968951499999</v>
      </c>
      <c r="S23" s="29">
        <f t="shared" si="4"/>
        <v>1602.9681917100002</v>
      </c>
      <c r="T23" s="30">
        <f t="shared" si="5"/>
        <v>38.807748924386807</v>
      </c>
      <c r="U23" s="31" t="s">
        <v>29</v>
      </c>
      <c r="V23" s="32" t="str">
        <f t="shared" si="6"/>
        <v/>
      </c>
      <c r="W23" s="33"/>
    </row>
    <row r="24" spans="1:23" ht="21">
      <c r="A24" s="34">
        <v>19</v>
      </c>
      <c r="B24" s="35" t="str">
        <f>VLOOKUP($U24,[1]Name!$A:$B,2,0)</f>
        <v>อำนาจเจริญ</v>
      </c>
      <c r="C24" s="23">
        <f>IF(ISERROR(VLOOKUP($U24,[1]BEx6_1!$A:$Z,3,0)),0,VLOOKUP($U24,[1]BEx6_1!$A:$Z,3,0))</f>
        <v>590.46302202000004</v>
      </c>
      <c r="D24" s="24">
        <f>IF(ISERROR(VLOOKUP($U24,[1]BEx6_1!$A:$Z,4,0)),0,VLOOKUP($U24,[1]BEx6_1!$A:$Z,4,0))</f>
        <v>0</v>
      </c>
      <c r="E24" s="24">
        <f>IF(ISERROR(VLOOKUP($U24,[1]BEx6_1!$A:$Z,5,0)),0,VLOOKUP($U24,[1]BEx6_1!$A:$Z,5,0))</f>
        <v>3.5345504000000001</v>
      </c>
      <c r="F24" s="25">
        <f t="shared" si="0"/>
        <v>3.5345504000000001</v>
      </c>
      <c r="G24" s="26">
        <f>IF(ISERROR(VLOOKUP($U24,[1]BEx6_1!$A:$Z,6,0)),0,VLOOKUP($U24,[1]BEx6_1!$A:$Z,6,0))</f>
        <v>490.21075397999999</v>
      </c>
      <c r="H24" s="37">
        <f t="shared" si="1"/>
        <v>83.021414669282322</v>
      </c>
      <c r="I24" s="23">
        <f>IF(ISERROR(VLOOKUP($U24,[1]BEx6_1!$A:$Z,8,0)),0,VLOOKUP($U24,[1]BEx6_1!$A:$Z,8,0))</f>
        <v>2022.8228287100001</v>
      </c>
      <c r="J24" s="24">
        <f>IF(ISERROR(VLOOKUP($U24,[1]BEx6_1!$A:$Z,9,0)),0,VLOOKUP($U24,[1]BEx6_1!$A:$Z,9,0))</f>
        <v>0</v>
      </c>
      <c r="K24" s="24">
        <f>IF(ISERROR(VLOOKUP($U24,[1]BEx6_1!$A:$Z,10,0)),0,VLOOKUP($U24,[1]BEx6_1!$A:$Z,10,0))</f>
        <v>826.57817861000001</v>
      </c>
      <c r="L24" s="25">
        <f t="shared" si="2"/>
        <v>826.57817861000001</v>
      </c>
      <c r="M24" s="26">
        <f>IF(ISERROR(VLOOKUP($U24,[1]BEx6_1!$A:$Z,11,0)),0,VLOOKUP($U24,[1]BEx6_1!$A:$Z,11,0))</f>
        <v>532.99130659000002</v>
      </c>
      <c r="N24" s="28">
        <f t="shared" si="3"/>
        <v>26.348887259192178</v>
      </c>
      <c r="O24" s="23">
        <f t="shared" si="4"/>
        <v>2613.2858507300002</v>
      </c>
      <c r="P24" s="24">
        <f t="shared" si="4"/>
        <v>0</v>
      </c>
      <c r="Q24" s="24">
        <f t="shared" si="4"/>
        <v>830.11272900999995</v>
      </c>
      <c r="R24" s="25">
        <f t="shared" si="4"/>
        <v>830.11272900999995</v>
      </c>
      <c r="S24" s="29">
        <f t="shared" si="4"/>
        <v>1023.20206057</v>
      </c>
      <c r="T24" s="30">
        <f t="shared" si="5"/>
        <v>39.153851473392272</v>
      </c>
      <c r="U24" s="31" t="s">
        <v>30</v>
      </c>
      <c r="V24" s="32" t="str">
        <f t="shared" si="6"/>
        <v/>
      </c>
      <c r="W24" s="33"/>
    </row>
    <row r="25" spans="1:23" ht="21">
      <c r="A25" s="34">
        <v>20</v>
      </c>
      <c r="B25" s="35" t="str">
        <f>VLOOKUP($U25,[1]Name!$A:$B,2,0)</f>
        <v>ปราจีนบุรี</v>
      </c>
      <c r="C25" s="23">
        <f>IF(ISERROR(VLOOKUP($U25,[1]BEx6_1!$A:$Z,3,0)),0,VLOOKUP($U25,[1]BEx6_1!$A:$Z,3,0))</f>
        <v>1195.9566988900001</v>
      </c>
      <c r="D25" s="24">
        <f>IF(ISERROR(VLOOKUP($U25,[1]BEx6_1!$A:$Z,4,0)),0,VLOOKUP($U25,[1]BEx6_1!$A:$Z,4,0))</f>
        <v>0</v>
      </c>
      <c r="E25" s="24">
        <f>IF(ISERROR(VLOOKUP($U25,[1]BEx6_1!$A:$Z,5,0)),0,VLOOKUP($U25,[1]BEx6_1!$A:$Z,5,0))</f>
        <v>5.72205078</v>
      </c>
      <c r="F25" s="25">
        <f t="shared" si="0"/>
        <v>5.72205078</v>
      </c>
      <c r="G25" s="26">
        <f>IF(ISERROR(VLOOKUP($U25,[1]BEx6_1!$A:$Z,6,0)),0,VLOOKUP($U25,[1]BEx6_1!$A:$Z,6,0))</f>
        <v>1025.7654738000001</v>
      </c>
      <c r="H25" s="36">
        <f t="shared" si="1"/>
        <v>85.769449241100531</v>
      </c>
      <c r="I25" s="23">
        <f>IF(ISERROR(VLOOKUP($U25,[1]BEx6_1!$A:$Z,8,0)),0,VLOOKUP($U25,[1]BEx6_1!$A:$Z,8,0))</f>
        <v>2838.0641332800001</v>
      </c>
      <c r="J25" s="24">
        <f>IF(ISERROR(VLOOKUP($U25,[1]BEx6_1!$A:$Z,9,0)),0,VLOOKUP($U25,[1]BEx6_1!$A:$Z,9,0))</f>
        <v>0</v>
      </c>
      <c r="K25" s="24">
        <f>IF(ISERROR(VLOOKUP($U25,[1]BEx6_1!$A:$Z,10,0)),0,VLOOKUP($U25,[1]BEx6_1!$A:$Z,10,0))</f>
        <v>1506.9976472599999</v>
      </c>
      <c r="L25" s="25">
        <f t="shared" si="2"/>
        <v>1506.9976472599999</v>
      </c>
      <c r="M25" s="26">
        <f>IF(ISERROR(VLOOKUP($U25,[1]BEx6_1!$A:$Z,11,0)),0,VLOOKUP($U25,[1]BEx6_1!$A:$Z,11,0))</f>
        <v>557.17131702999995</v>
      </c>
      <c r="N25" s="28">
        <f t="shared" si="3"/>
        <v>19.632090427289512</v>
      </c>
      <c r="O25" s="23">
        <f t="shared" si="4"/>
        <v>4034.0208321700002</v>
      </c>
      <c r="P25" s="24">
        <f t="shared" si="4"/>
        <v>0</v>
      </c>
      <c r="Q25" s="24">
        <f t="shared" si="4"/>
        <v>1512.7196980399999</v>
      </c>
      <c r="R25" s="25">
        <f t="shared" si="4"/>
        <v>1512.7196980399999</v>
      </c>
      <c r="S25" s="29">
        <f t="shared" si="4"/>
        <v>1582.9367908300001</v>
      </c>
      <c r="T25" s="30">
        <f t="shared" si="5"/>
        <v>39.239678144609357</v>
      </c>
      <c r="U25" s="31" t="s">
        <v>31</v>
      </c>
      <c r="V25" s="32" t="str">
        <f t="shared" si="6"/>
        <v/>
      </c>
      <c r="W25" s="33"/>
    </row>
    <row r="26" spans="1:23" ht="21">
      <c r="A26" s="34">
        <v>21</v>
      </c>
      <c r="B26" s="35" t="str">
        <f>VLOOKUP($U26,[1]Name!$A:$B,2,0)</f>
        <v>นครนายก</v>
      </c>
      <c r="C26" s="23">
        <f>IF(ISERROR(VLOOKUP($U26,[1]BEx6_1!$A:$Z,3,0)),0,VLOOKUP($U26,[1]BEx6_1!$A:$Z,3,0))</f>
        <v>695.64728921000005</v>
      </c>
      <c r="D26" s="24">
        <f>IF(ISERROR(VLOOKUP($U26,[1]BEx6_1!$A:$Z,4,0)),0,VLOOKUP($U26,[1]BEx6_1!$A:$Z,4,0))</f>
        <v>0</v>
      </c>
      <c r="E26" s="24">
        <f>IF(ISERROR(VLOOKUP($U26,[1]BEx6_1!$A:$Z,5,0)),0,VLOOKUP($U26,[1]BEx6_1!$A:$Z,5,0))</f>
        <v>11.2489831</v>
      </c>
      <c r="F26" s="25">
        <f t="shared" si="0"/>
        <v>11.2489831</v>
      </c>
      <c r="G26" s="26">
        <f>IF(ISERROR(VLOOKUP($U26,[1]BEx6_1!$A:$Z,6,0)),0,VLOOKUP($U26,[1]BEx6_1!$A:$Z,6,0))</f>
        <v>551.89368231000003</v>
      </c>
      <c r="H26" s="36">
        <f t="shared" si="1"/>
        <v>79.335273905364971</v>
      </c>
      <c r="I26" s="23">
        <f>IF(ISERROR(VLOOKUP($U26,[1]BEx6_1!$A:$Z,8,0)),0,VLOOKUP($U26,[1]BEx6_1!$A:$Z,8,0))</f>
        <v>1392.1896818299999</v>
      </c>
      <c r="J26" s="24">
        <f>IF(ISERROR(VLOOKUP($U26,[1]BEx6_1!$A:$Z,9,0)),0,VLOOKUP($U26,[1]BEx6_1!$A:$Z,9,0))</f>
        <v>0</v>
      </c>
      <c r="K26" s="24">
        <f>IF(ISERROR(VLOOKUP($U26,[1]BEx6_1!$A:$Z,10,0)),0,VLOOKUP($U26,[1]BEx6_1!$A:$Z,10,0))</f>
        <v>573.66925384000001</v>
      </c>
      <c r="L26" s="25">
        <f t="shared" si="2"/>
        <v>573.66925384000001</v>
      </c>
      <c r="M26" s="26">
        <f>IF(ISERROR(VLOOKUP($U26,[1]BEx6_1!$A:$Z,11,0)),0,VLOOKUP($U26,[1]BEx6_1!$A:$Z,11,0))</f>
        <v>284.17315567000003</v>
      </c>
      <c r="N26" s="38">
        <f t="shared" si="3"/>
        <v>20.411956745467418</v>
      </c>
      <c r="O26" s="23">
        <f t="shared" si="4"/>
        <v>2087.8369710400002</v>
      </c>
      <c r="P26" s="24">
        <f t="shared" si="4"/>
        <v>0</v>
      </c>
      <c r="Q26" s="24">
        <f t="shared" si="4"/>
        <v>584.91823694000004</v>
      </c>
      <c r="R26" s="25">
        <f t="shared" si="4"/>
        <v>584.91823694000004</v>
      </c>
      <c r="S26" s="29">
        <f t="shared" si="4"/>
        <v>836.06683798000006</v>
      </c>
      <c r="T26" s="30">
        <f t="shared" si="5"/>
        <v>40.044641874673566</v>
      </c>
      <c r="U26" s="31" t="s">
        <v>32</v>
      </c>
      <c r="V26" s="32" t="str">
        <f t="shared" si="6"/>
        <v/>
      </c>
      <c r="W26" s="33"/>
    </row>
    <row r="27" spans="1:23" ht="21">
      <c r="A27" s="34">
        <v>22</v>
      </c>
      <c r="B27" s="35" t="str">
        <f>VLOOKUP($U27,[1]Name!$A:$B,2,0)</f>
        <v>กาญจนบุรี</v>
      </c>
      <c r="C27" s="23">
        <f>IF(ISERROR(VLOOKUP($U27,[1]BEx6_1!$A:$Z,3,0)),0,VLOOKUP($U27,[1]BEx6_1!$A:$Z,3,0))</f>
        <v>1780.03655488</v>
      </c>
      <c r="D27" s="24">
        <f>IF(ISERROR(VLOOKUP($U27,[1]BEx6_1!$A:$Z,4,0)),0,VLOOKUP($U27,[1]BEx6_1!$A:$Z,4,0))</f>
        <v>0</v>
      </c>
      <c r="E27" s="24">
        <f>IF(ISERROR(VLOOKUP($U27,[1]BEx6_1!$A:$Z,5,0)),0,VLOOKUP($U27,[1]BEx6_1!$A:$Z,5,0))</f>
        <v>7.1260924899999996</v>
      </c>
      <c r="F27" s="25">
        <f t="shared" si="0"/>
        <v>7.1260924899999996</v>
      </c>
      <c r="G27" s="26">
        <f>IF(ISERROR(VLOOKUP($U27,[1]BEx6_1!$A:$Z,6,0)),0,VLOOKUP($U27,[1]BEx6_1!$A:$Z,6,0))</f>
        <v>1506.3778243199999</v>
      </c>
      <c r="H27" s="36">
        <f t="shared" si="1"/>
        <v>84.626229736138839</v>
      </c>
      <c r="I27" s="23">
        <f>IF(ISERROR(VLOOKUP($U27,[1]BEx6_1!$A:$Z,8,0)),0,VLOOKUP($U27,[1]BEx6_1!$A:$Z,8,0))</f>
        <v>4661.8929284599999</v>
      </c>
      <c r="J27" s="24">
        <f>IF(ISERROR(VLOOKUP($U27,[1]BEx6_1!$A:$Z,9,0)),0,VLOOKUP($U27,[1]BEx6_1!$A:$Z,9,0))</f>
        <v>0</v>
      </c>
      <c r="K27" s="24">
        <f>IF(ISERROR(VLOOKUP($U27,[1]BEx6_1!$A:$Z,10,0)),0,VLOOKUP($U27,[1]BEx6_1!$A:$Z,10,0))</f>
        <v>1186.0840480500001</v>
      </c>
      <c r="L27" s="25">
        <f t="shared" si="2"/>
        <v>1186.0840480500001</v>
      </c>
      <c r="M27" s="26">
        <f>IF(ISERROR(VLOOKUP($U27,[1]BEx6_1!$A:$Z,11,0)),0,VLOOKUP($U27,[1]BEx6_1!$A:$Z,11,0))</f>
        <v>1075.0370653499999</v>
      </c>
      <c r="N27" s="38">
        <f t="shared" si="3"/>
        <v>23.060097729553078</v>
      </c>
      <c r="O27" s="23">
        <f t="shared" si="4"/>
        <v>6441.9294833399999</v>
      </c>
      <c r="P27" s="24">
        <f t="shared" si="4"/>
        <v>0</v>
      </c>
      <c r="Q27" s="24">
        <f t="shared" si="4"/>
        <v>1193.2101405400001</v>
      </c>
      <c r="R27" s="25">
        <f t="shared" si="4"/>
        <v>1193.2101405400001</v>
      </c>
      <c r="S27" s="29">
        <f t="shared" si="4"/>
        <v>2581.4148896699999</v>
      </c>
      <c r="T27" s="30">
        <f t="shared" si="5"/>
        <v>40.072076174475484</v>
      </c>
      <c r="U27" s="31" t="s">
        <v>33</v>
      </c>
      <c r="V27" s="32" t="str">
        <f t="shared" si="6"/>
        <v/>
      </c>
      <c r="W27" s="33"/>
    </row>
    <row r="28" spans="1:23" ht="21">
      <c r="A28" s="34">
        <v>23</v>
      </c>
      <c r="B28" s="35" t="str">
        <f>VLOOKUP($U28,[1]Name!$A:$B,2,0)</f>
        <v>ชุมพร</v>
      </c>
      <c r="C28" s="23">
        <f>IF(ISERROR(VLOOKUP($U28,[1]BEx6_1!$A:$Z,3,0)),0,VLOOKUP($U28,[1]BEx6_1!$A:$Z,3,0))</f>
        <v>1066.8820039499999</v>
      </c>
      <c r="D28" s="24">
        <f>IF(ISERROR(VLOOKUP($U28,[1]BEx6_1!$A:$Z,4,0)),0,VLOOKUP($U28,[1]BEx6_1!$A:$Z,4,0))</f>
        <v>0</v>
      </c>
      <c r="E28" s="24">
        <f>IF(ISERROR(VLOOKUP($U28,[1]BEx6_1!$A:$Z,5,0)),0,VLOOKUP($U28,[1]BEx6_1!$A:$Z,5,0))</f>
        <v>4.5209791600000004</v>
      </c>
      <c r="F28" s="25">
        <f t="shared" si="0"/>
        <v>4.5209791600000004</v>
      </c>
      <c r="G28" s="26">
        <f>IF(ISERROR(VLOOKUP($U28,[1]BEx6_1!$A:$Z,6,0)),0,VLOOKUP($U28,[1]BEx6_1!$A:$Z,6,0))</f>
        <v>925.69592852000005</v>
      </c>
      <c r="H28" s="36">
        <f t="shared" si="1"/>
        <v>86.766476994899548</v>
      </c>
      <c r="I28" s="23">
        <f>IF(ISERROR(VLOOKUP($U28,[1]BEx6_1!$A:$Z,8,0)),0,VLOOKUP($U28,[1]BEx6_1!$A:$Z,8,0))</f>
        <v>2520.8866469</v>
      </c>
      <c r="J28" s="24">
        <f>IF(ISERROR(VLOOKUP($U28,[1]BEx6_1!$A:$Z,9,0)),0,VLOOKUP($U28,[1]BEx6_1!$A:$Z,9,0))</f>
        <v>0</v>
      </c>
      <c r="K28" s="24">
        <f>IF(ISERROR(VLOOKUP($U28,[1]BEx6_1!$A:$Z,10,0)),0,VLOOKUP($U28,[1]BEx6_1!$A:$Z,10,0))</f>
        <v>1049.48457635</v>
      </c>
      <c r="L28" s="25">
        <f t="shared" si="2"/>
        <v>1049.48457635</v>
      </c>
      <c r="M28" s="26">
        <f>IF(ISERROR(VLOOKUP($U28,[1]BEx6_1!$A:$Z,11,0)),0,VLOOKUP($U28,[1]BEx6_1!$A:$Z,11,0))</f>
        <v>514.43878031999998</v>
      </c>
      <c r="N28" s="38">
        <f t="shared" si="3"/>
        <v>20.407057213485533</v>
      </c>
      <c r="O28" s="23">
        <f t="shared" si="4"/>
        <v>3587.7686508500001</v>
      </c>
      <c r="P28" s="24">
        <f t="shared" si="4"/>
        <v>0</v>
      </c>
      <c r="Q28" s="24">
        <f t="shared" si="4"/>
        <v>1054.00555551</v>
      </c>
      <c r="R28" s="25">
        <f t="shared" si="4"/>
        <v>1054.00555551</v>
      </c>
      <c r="S28" s="29">
        <f t="shared" si="4"/>
        <v>1440.13470884</v>
      </c>
      <c r="T28" s="30">
        <f t="shared" si="5"/>
        <v>40.140121869307514</v>
      </c>
      <c r="U28" s="31" t="s">
        <v>34</v>
      </c>
      <c r="V28" s="32" t="str">
        <f t="shared" si="6"/>
        <v/>
      </c>
      <c r="W28" s="33"/>
    </row>
    <row r="29" spans="1:23" ht="21">
      <c r="A29" s="34">
        <v>24</v>
      </c>
      <c r="B29" s="35" t="str">
        <f>VLOOKUP($U29,[1]Name!$A:$B,2,0)</f>
        <v>สุพรรณบุรี</v>
      </c>
      <c r="C29" s="23">
        <f>IF(ISERROR(VLOOKUP($U29,[1]BEx6_1!$A:$Z,3,0)),0,VLOOKUP($U29,[1]BEx6_1!$A:$Z,3,0))</f>
        <v>1257.6089885199999</v>
      </c>
      <c r="D29" s="24">
        <f>IF(ISERROR(VLOOKUP($U29,[1]BEx6_1!$A:$Z,4,0)),0,VLOOKUP($U29,[1]BEx6_1!$A:$Z,4,0))</f>
        <v>0</v>
      </c>
      <c r="E29" s="24">
        <f>IF(ISERROR(VLOOKUP($U29,[1]BEx6_1!$A:$Z,5,0)),0,VLOOKUP($U29,[1]BEx6_1!$A:$Z,5,0))</f>
        <v>12.268249369999999</v>
      </c>
      <c r="F29" s="25">
        <f t="shared" si="0"/>
        <v>12.268249369999999</v>
      </c>
      <c r="G29" s="26">
        <f>IF(ISERROR(VLOOKUP($U29,[1]BEx6_1!$A:$Z,6,0)),0,VLOOKUP($U29,[1]BEx6_1!$A:$Z,6,0))</f>
        <v>1067.7351640300001</v>
      </c>
      <c r="H29" s="36">
        <f t="shared" si="1"/>
        <v>84.901998457131711</v>
      </c>
      <c r="I29" s="23">
        <f>IF(ISERROR(VLOOKUP($U29,[1]BEx6_1!$A:$Z,8,0)),0,VLOOKUP($U29,[1]BEx6_1!$A:$Z,8,0))</f>
        <v>4484.6051872999997</v>
      </c>
      <c r="J29" s="24">
        <f>IF(ISERROR(VLOOKUP($U29,[1]BEx6_1!$A:$Z,9,0)),0,VLOOKUP($U29,[1]BEx6_1!$A:$Z,9,0))</f>
        <v>0</v>
      </c>
      <c r="K29" s="24">
        <f>IF(ISERROR(VLOOKUP($U29,[1]BEx6_1!$A:$Z,10,0)),0,VLOOKUP($U29,[1]BEx6_1!$A:$Z,10,0))</f>
        <v>1709.7034562399999</v>
      </c>
      <c r="L29" s="25">
        <f t="shared" si="2"/>
        <v>1709.7034562399999</v>
      </c>
      <c r="M29" s="26">
        <f>IF(ISERROR(VLOOKUP($U29,[1]BEx6_1!$A:$Z,11,0)),0,VLOOKUP($U29,[1]BEx6_1!$A:$Z,11,0))</f>
        <v>1239.79166904</v>
      </c>
      <c r="N29" s="38">
        <f t="shared" si="3"/>
        <v>27.645503166053032</v>
      </c>
      <c r="O29" s="23">
        <f t="shared" si="4"/>
        <v>5742.2141758199996</v>
      </c>
      <c r="P29" s="24">
        <f t="shared" si="4"/>
        <v>0</v>
      </c>
      <c r="Q29" s="24">
        <f t="shared" si="4"/>
        <v>1721.9717056099998</v>
      </c>
      <c r="R29" s="25">
        <f t="shared" si="4"/>
        <v>1721.9717056099998</v>
      </c>
      <c r="S29" s="29">
        <f t="shared" si="4"/>
        <v>2307.5268330700001</v>
      </c>
      <c r="T29" s="30">
        <f t="shared" si="5"/>
        <v>40.185314626312781</v>
      </c>
      <c r="U29" s="31" t="s">
        <v>35</v>
      </c>
      <c r="V29" s="32" t="str">
        <f t="shared" si="6"/>
        <v/>
      </c>
      <c r="W29" s="33"/>
    </row>
    <row r="30" spans="1:23" ht="21">
      <c r="A30" s="34">
        <v>25</v>
      </c>
      <c r="B30" s="35" t="str">
        <f>VLOOKUP($U30,[1]Name!$A:$B,2,0)</f>
        <v>กำแพงเพชร</v>
      </c>
      <c r="C30" s="23">
        <f>IF(ISERROR(VLOOKUP($U30,[1]BEx6_1!$A:$Z,3,0)),0,VLOOKUP($U30,[1]BEx6_1!$A:$Z,3,0))</f>
        <v>1208.6880408300001</v>
      </c>
      <c r="D30" s="24">
        <f>IF(ISERROR(VLOOKUP($U30,[1]BEx6_1!$A:$Z,4,0)),0,VLOOKUP($U30,[1]BEx6_1!$A:$Z,4,0))</f>
        <v>0</v>
      </c>
      <c r="E30" s="24">
        <f>IF(ISERROR(VLOOKUP($U30,[1]BEx6_1!$A:$Z,5,0)),0,VLOOKUP($U30,[1]BEx6_1!$A:$Z,5,0))</f>
        <v>5.0588010800000003</v>
      </c>
      <c r="F30" s="25">
        <f t="shared" si="0"/>
        <v>5.0588010800000003</v>
      </c>
      <c r="G30" s="26">
        <f>IF(ISERROR(VLOOKUP($U30,[1]BEx6_1!$A:$Z,6,0)),0,VLOOKUP($U30,[1]BEx6_1!$A:$Z,6,0))</f>
        <v>1001.35221074</v>
      </c>
      <c r="H30" s="36">
        <f t="shared" si="1"/>
        <v>82.846208195489083</v>
      </c>
      <c r="I30" s="23">
        <f>IF(ISERROR(VLOOKUP($U30,[1]BEx6_1!$A:$Z,8,0)),0,VLOOKUP($U30,[1]BEx6_1!$A:$Z,8,0))</f>
        <v>2762.1753994400001</v>
      </c>
      <c r="J30" s="24">
        <f>IF(ISERROR(VLOOKUP($U30,[1]BEx6_1!$A:$Z,9,0)),0,VLOOKUP($U30,[1]BEx6_1!$A:$Z,9,0))</f>
        <v>0</v>
      </c>
      <c r="K30" s="24">
        <f>IF(ISERROR(VLOOKUP($U30,[1]BEx6_1!$A:$Z,10,0)),0,VLOOKUP($U30,[1]BEx6_1!$A:$Z,10,0))</f>
        <v>1247.2718789999999</v>
      </c>
      <c r="L30" s="25">
        <f t="shared" si="2"/>
        <v>1247.2718789999999</v>
      </c>
      <c r="M30" s="26">
        <f>IF(ISERROR(VLOOKUP($U30,[1]BEx6_1!$A:$Z,11,0)),0,VLOOKUP($U30,[1]BEx6_1!$A:$Z,11,0))</f>
        <v>616.25936692000005</v>
      </c>
      <c r="N30" s="38">
        <f t="shared" si="3"/>
        <v>22.31065293843902</v>
      </c>
      <c r="O30" s="23">
        <f t="shared" si="4"/>
        <v>3970.86344027</v>
      </c>
      <c r="P30" s="24">
        <f t="shared" si="4"/>
        <v>0</v>
      </c>
      <c r="Q30" s="24">
        <f t="shared" si="4"/>
        <v>1252.3306800799999</v>
      </c>
      <c r="R30" s="25">
        <f t="shared" si="4"/>
        <v>1252.3306800799999</v>
      </c>
      <c r="S30" s="29">
        <f t="shared" si="4"/>
        <v>1617.61157766</v>
      </c>
      <c r="T30" s="30">
        <f t="shared" si="5"/>
        <v>40.73702362199618</v>
      </c>
      <c r="U30" s="31" t="s">
        <v>36</v>
      </c>
      <c r="V30" s="32" t="str">
        <f t="shared" si="6"/>
        <v/>
      </c>
      <c r="W30" s="33"/>
    </row>
    <row r="31" spans="1:23" ht="21">
      <c r="A31" s="34">
        <v>26</v>
      </c>
      <c r="B31" s="35" t="str">
        <f>VLOOKUP($U31,[1]Name!$A:$B,2,0)</f>
        <v>หนองบัวลำภู</v>
      </c>
      <c r="C31" s="23">
        <f>IF(ISERROR(VLOOKUP($U31,[1]BEx6_1!$A:$Z,3,0)),0,VLOOKUP($U31,[1]BEx6_1!$A:$Z,3,0))</f>
        <v>606.59866674</v>
      </c>
      <c r="D31" s="24">
        <f>IF(ISERROR(VLOOKUP($U31,[1]BEx6_1!$A:$Z,4,0)),0,VLOOKUP($U31,[1]BEx6_1!$A:$Z,4,0))</f>
        <v>0</v>
      </c>
      <c r="E31" s="24">
        <f>IF(ISERROR(VLOOKUP($U31,[1]BEx6_1!$A:$Z,5,0)),0,VLOOKUP($U31,[1]BEx6_1!$A:$Z,5,0))</f>
        <v>6.7095637999999997</v>
      </c>
      <c r="F31" s="25">
        <f t="shared" si="0"/>
        <v>6.7095637999999997</v>
      </c>
      <c r="G31" s="26">
        <f>IF(ISERROR(VLOOKUP($U31,[1]BEx6_1!$A:$Z,6,0)),0,VLOOKUP($U31,[1]BEx6_1!$A:$Z,6,0))</f>
        <v>516.16040654000005</v>
      </c>
      <c r="H31" s="36">
        <f t="shared" si="1"/>
        <v>85.090923347056489</v>
      </c>
      <c r="I31" s="23">
        <f>IF(ISERROR(VLOOKUP($U31,[1]BEx6_1!$A:$Z,8,0)),0,VLOOKUP($U31,[1]BEx6_1!$A:$Z,8,0))</f>
        <v>2278.7500437899998</v>
      </c>
      <c r="J31" s="24">
        <f>IF(ISERROR(VLOOKUP($U31,[1]BEx6_1!$A:$Z,9,0)),0,VLOOKUP($U31,[1]BEx6_1!$A:$Z,9,0))</f>
        <v>0</v>
      </c>
      <c r="K31" s="24">
        <f>IF(ISERROR(VLOOKUP($U31,[1]BEx6_1!$A:$Z,10,0)),0,VLOOKUP($U31,[1]BEx6_1!$A:$Z,10,0))</f>
        <v>1150.61269333</v>
      </c>
      <c r="L31" s="25">
        <f t="shared" si="2"/>
        <v>1150.61269333</v>
      </c>
      <c r="M31" s="26">
        <f>IF(ISERROR(VLOOKUP($U31,[1]BEx6_1!$A:$Z,11,0)),0,VLOOKUP($U31,[1]BEx6_1!$A:$Z,11,0))</f>
        <v>666.13069160999999</v>
      </c>
      <c r="N31" s="38">
        <f t="shared" si="3"/>
        <v>29.232284314171487</v>
      </c>
      <c r="O31" s="23">
        <f t="shared" si="4"/>
        <v>2885.3487105300001</v>
      </c>
      <c r="P31" s="24">
        <f t="shared" si="4"/>
        <v>0</v>
      </c>
      <c r="Q31" s="24">
        <f t="shared" si="4"/>
        <v>1157.32225713</v>
      </c>
      <c r="R31" s="25">
        <f t="shared" si="4"/>
        <v>1157.32225713</v>
      </c>
      <c r="S31" s="29">
        <f t="shared" si="4"/>
        <v>1182.2910981499999</v>
      </c>
      <c r="T31" s="30">
        <f t="shared" si="5"/>
        <v>40.975674580866475</v>
      </c>
      <c r="U31" s="31" t="s">
        <v>37</v>
      </c>
      <c r="V31" s="32" t="str">
        <f t="shared" si="6"/>
        <v/>
      </c>
      <c r="W31" s="33"/>
    </row>
    <row r="32" spans="1:23" ht="21">
      <c r="A32" s="34">
        <v>27</v>
      </c>
      <c r="B32" s="35" t="str">
        <f>VLOOKUP($U32,[1]Name!$A:$B,2,0)</f>
        <v>เลย</v>
      </c>
      <c r="C32" s="23">
        <f>IF(ISERROR(VLOOKUP($U32,[1]BEx6_1!$A:$Z,3,0)),0,VLOOKUP($U32,[1]BEx6_1!$A:$Z,3,0))</f>
        <v>1520.69497146</v>
      </c>
      <c r="D32" s="24">
        <f>IF(ISERROR(VLOOKUP($U32,[1]BEx6_1!$A:$Z,4,0)),0,VLOOKUP($U32,[1]BEx6_1!$A:$Z,4,0))</f>
        <v>0</v>
      </c>
      <c r="E32" s="24">
        <f>IF(ISERROR(VLOOKUP($U32,[1]BEx6_1!$A:$Z,5,0)),0,VLOOKUP($U32,[1]BEx6_1!$A:$Z,5,0))</f>
        <v>6.00884822</v>
      </c>
      <c r="F32" s="25">
        <f t="shared" si="0"/>
        <v>6.00884822</v>
      </c>
      <c r="G32" s="26">
        <f>IF(ISERROR(VLOOKUP($U32,[1]BEx6_1!$A:$Z,6,0)),0,VLOOKUP($U32,[1]BEx6_1!$A:$Z,6,0))</f>
        <v>1283.1558523900001</v>
      </c>
      <c r="H32" s="36">
        <f t="shared" si="1"/>
        <v>84.379568320532968</v>
      </c>
      <c r="I32" s="23">
        <f>IF(ISERROR(VLOOKUP($U32,[1]BEx6_1!$A:$Z,8,0)),0,VLOOKUP($U32,[1]BEx6_1!$A:$Z,8,0))</f>
        <v>3316.2421178200002</v>
      </c>
      <c r="J32" s="24">
        <f>IF(ISERROR(VLOOKUP($U32,[1]BEx6_1!$A:$Z,9,0)),0,VLOOKUP($U32,[1]BEx6_1!$A:$Z,9,0))</f>
        <v>0</v>
      </c>
      <c r="K32" s="24">
        <f>IF(ISERROR(VLOOKUP($U32,[1]BEx6_1!$A:$Z,10,0)),0,VLOOKUP($U32,[1]BEx6_1!$A:$Z,10,0))</f>
        <v>1557.6111295999999</v>
      </c>
      <c r="L32" s="25">
        <f t="shared" si="2"/>
        <v>1557.6111295999999</v>
      </c>
      <c r="M32" s="26">
        <f>IF(ISERROR(VLOOKUP($U32,[1]BEx6_1!$A:$Z,11,0)),0,VLOOKUP($U32,[1]BEx6_1!$A:$Z,11,0))</f>
        <v>701.26259850999998</v>
      </c>
      <c r="N32" s="38">
        <f t="shared" si="3"/>
        <v>21.146302760637674</v>
      </c>
      <c r="O32" s="23">
        <f t="shared" si="4"/>
        <v>4836.9370892799998</v>
      </c>
      <c r="P32" s="24">
        <f t="shared" si="4"/>
        <v>0</v>
      </c>
      <c r="Q32" s="24">
        <f t="shared" si="4"/>
        <v>1563.6199778199998</v>
      </c>
      <c r="R32" s="25">
        <f t="shared" si="4"/>
        <v>1563.6199778199998</v>
      </c>
      <c r="S32" s="29">
        <f t="shared" si="4"/>
        <v>1984.4184509000002</v>
      </c>
      <c r="T32" s="30">
        <f t="shared" si="5"/>
        <v>41.026344032838971</v>
      </c>
      <c r="U32" s="31" t="s">
        <v>38</v>
      </c>
      <c r="V32" s="32" t="str">
        <f t="shared" si="6"/>
        <v/>
      </c>
      <c r="W32" s="33"/>
    </row>
    <row r="33" spans="1:23" ht="21">
      <c r="A33" s="34">
        <v>28</v>
      </c>
      <c r="B33" s="35" t="str">
        <f>VLOOKUP($U33,[1]Name!$A:$B,2,0)</f>
        <v>สิงห์บุรี</v>
      </c>
      <c r="C33" s="23">
        <f>IF(ISERROR(VLOOKUP($U33,[1]BEx6_1!$A:$Z,3,0)),0,VLOOKUP($U33,[1]BEx6_1!$A:$Z,3,0))</f>
        <v>570.67216670000005</v>
      </c>
      <c r="D33" s="24">
        <f>IF(ISERROR(VLOOKUP($U33,[1]BEx6_1!$A:$Z,4,0)),0,VLOOKUP($U33,[1]BEx6_1!$A:$Z,4,0))</f>
        <v>0</v>
      </c>
      <c r="E33" s="24">
        <f>IF(ISERROR(VLOOKUP($U33,[1]BEx6_1!$A:$Z,5,0)),0,VLOOKUP($U33,[1]BEx6_1!$A:$Z,5,0))</f>
        <v>4.6205126400000003</v>
      </c>
      <c r="F33" s="25">
        <f t="shared" si="0"/>
        <v>4.6205126400000003</v>
      </c>
      <c r="G33" s="26">
        <f>IF(ISERROR(VLOOKUP($U33,[1]BEx6_1!$A:$Z,6,0)),0,VLOOKUP($U33,[1]BEx6_1!$A:$Z,6,0))</f>
        <v>505.32673510000001</v>
      </c>
      <c r="H33" s="36">
        <f t="shared" si="1"/>
        <v>88.549392205708912</v>
      </c>
      <c r="I33" s="23">
        <f>IF(ISERROR(VLOOKUP($U33,[1]BEx6_1!$A:$Z,8,0)),0,VLOOKUP($U33,[1]BEx6_1!$A:$Z,8,0))</f>
        <v>1271.41684431</v>
      </c>
      <c r="J33" s="24">
        <f>IF(ISERROR(VLOOKUP($U33,[1]BEx6_1!$A:$Z,9,0)),0,VLOOKUP($U33,[1]BEx6_1!$A:$Z,9,0))</f>
        <v>0</v>
      </c>
      <c r="K33" s="24">
        <f>IF(ISERROR(VLOOKUP($U33,[1]BEx6_1!$A:$Z,10,0)),0,VLOOKUP($U33,[1]BEx6_1!$A:$Z,10,0))</f>
        <v>760.08568319000005</v>
      </c>
      <c r="L33" s="25">
        <f t="shared" si="2"/>
        <v>760.08568319000005</v>
      </c>
      <c r="M33" s="26">
        <f>IF(ISERROR(VLOOKUP($U33,[1]BEx6_1!$A:$Z,11,0)),0,VLOOKUP($U33,[1]BEx6_1!$A:$Z,11,0))</f>
        <v>258.97982218999999</v>
      </c>
      <c r="N33" s="38">
        <f t="shared" si="3"/>
        <v>20.369387376690671</v>
      </c>
      <c r="O33" s="23">
        <f t="shared" si="4"/>
        <v>1842.0890110099999</v>
      </c>
      <c r="P33" s="24">
        <f t="shared" si="4"/>
        <v>0</v>
      </c>
      <c r="Q33" s="24">
        <f t="shared" si="4"/>
        <v>764.70619583000007</v>
      </c>
      <c r="R33" s="25">
        <f t="shared" si="4"/>
        <v>764.70619583000007</v>
      </c>
      <c r="S33" s="29">
        <f t="shared" si="4"/>
        <v>764.30655729</v>
      </c>
      <c r="T33" s="30">
        <f t="shared" si="5"/>
        <v>41.491293456603273</v>
      </c>
      <c r="U33" s="31" t="s">
        <v>39</v>
      </c>
      <c r="V33" s="32" t="str">
        <f t="shared" si="6"/>
        <v/>
      </c>
      <c r="W33" s="33"/>
    </row>
    <row r="34" spans="1:23" ht="21">
      <c r="A34" s="34">
        <v>29</v>
      </c>
      <c r="B34" s="35" t="str">
        <f>VLOOKUP($U34,[1]Name!$A:$B,2,0)</f>
        <v>พิจิตร</v>
      </c>
      <c r="C34" s="23">
        <f>IF(ISERROR(VLOOKUP($U34,[1]BEx6_1!$A:$Z,3,0)),0,VLOOKUP($U34,[1]BEx6_1!$A:$Z,3,0))</f>
        <v>854.55933349999998</v>
      </c>
      <c r="D34" s="24">
        <f>IF(ISERROR(VLOOKUP($U34,[1]BEx6_1!$A:$Z,4,0)),0,VLOOKUP($U34,[1]BEx6_1!$A:$Z,4,0))</f>
        <v>0</v>
      </c>
      <c r="E34" s="24">
        <f>IF(ISERROR(VLOOKUP($U34,[1]BEx6_1!$A:$Z,5,0)),0,VLOOKUP($U34,[1]BEx6_1!$A:$Z,5,0))</f>
        <v>6.0167938100000002</v>
      </c>
      <c r="F34" s="25">
        <f t="shared" si="0"/>
        <v>6.0167938100000002</v>
      </c>
      <c r="G34" s="26">
        <f>IF(ISERROR(VLOOKUP($U34,[1]BEx6_1!$A:$Z,6,0)),0,VLOOKUP($U34,[1]BEx6_1!$A:$Z,6,0))</f>
        <v>763.29685245999997</v>
      </c>
      <c r="H34" s="36">
        <f t="shared" si="1"/>
        <v>89.320521412337953</v>
      </c>
      <c r="I34" s="23">
        <f>IF(ISERROR(VLOOKUP($U34,[1]BEx6_1!$A:$Z,8,0)),0,VLOOKUP($U34,[1]BEx6_1!$A:$Z,8,0))</f>
        <v>2623.9179377199998</v>
      </c>
      <c r="J34" s="24">
        <f>IF(ISERROR(VLOOKUP($U34,[1]BEx6_1!$A:$Z,9,0)),0,VLOOKUP($U34,[1]BEx6_1!$A:$Z,9,0))</f>
        <v>0</v>
      </c>
      <c r="K34" s="24">
        <f>IF(ISERROR(VLOOKUP($U34,[1]BEx6_1!$A:$Z,10,0)),0,VLOOKUP($U34,[1]BEx6_1!$A:$Z,10,0))</f>
        <v>1297.2221998299999</v>
      </c>
      <c r="L34" s="25">
        <f t="shared" si="2"/>
        <v>1297.2221998299999</v>
      </c>
      <c r="M34" s="26">
        <f>IF(ISERROR(VLOOKUP($U34,[1]BEx6_1!$A:$Z,11,0)),0,VLOOKUP($U34,[1]BEx6_1!$A:$Z,11,0))</f>
        <v>681.10640176000004</v>
      </c>
      <c r="N34" s="38">
        <f t="shared" si="3"/>
        <v>25.957610638991003</v>
      </c>
      <c r="O34" s="23">
        <f t="shared" si="4"/>
        <v>3478.4772712199997</v>
      </c>
      <c r="P34" s="24">
        <f t="shared" si="4"/>
        <v>0</v>
      </c>
      <c r="Q34" s="24">
        <f t="shared" si="4"/>
        <v>1303.23899364</v>
      </c>
      <c r="R34" s="25">
        <f t="shared" si="4"/>
        <v>1303.23899364</v>
      </c>
      <c r="S34" s="29">
        <f t="shared" si="4"/>
        <v>1444.40325422</v>
      </c>
      <c r="T34" s="30">
        <f t="shared" si="5"/>
        <v>41.524010122780169</v>
      </c>
      <c r="U34" s="31" t="s">
        <v>40</v>
      </c>
      <c r="V34" s="32" t="str">
        <f t="shared" si="6"/>
        <v/>
      </c>
      <c r="W34" s="33"/>
    </row>
    <row r="35" spans="1:23" ht="21">
      <c r="A35" s="34">
        <v>30</v>
      </c>
      <c r="B35" s="35" t="str">
        <f>VLOOKUP($U35,[1]Name!$A:$B,2,0)</f>
        <v>เพชรบุรี</v>
      </c>
      <c r="C35" s="23">
        <f>IF(ISERROR(VLOOKUP($U35,[1]BEx6_1!$A:$Z,3,0)),0,VLOOKUP($U35,[1]BEx6_1!$A:$Z,3,0))</f>
        <v>2023.88686067</v>
      </c>
      <c r="D35" s="24">
        <f>IF(ISERROR(VLOOKUP($U35,[1]BEx6_1!$A:$Z,4,0)),0,VLOOKUP($U35,[1]BEx6_1!$A:$Z,4,0))</f>
        <v>0</v>
      </c>
      <c r="E35" s="24">
        <f>IF(ISERROR(VLOOKUP($U35,[1]BEx6_1!$A:$Z,5,0)),0,VLOOKUP($U35,[1]BEx6_1!$A:$Z,5,0))</f>
        <v>10.969602849999999</v>
      </c>
      <c r="F35" s="25">
        <f t="shared" si="0"/>
        <v>10.969602849999999</v>
      </c>
      <c r="G35" s="26">
        <f>IF(ISERROR(VLOOKUP($U35,[1]BEx6_1!$A:$Z,6,0)),0,VLOOKUP($U35,[1]BEx6_1!$A:$Z,6,0))</f>
        <v>1574.44462019</v>
      </c>
      <c r="H35" s="36">
        <f t="shared" si="1"/>
        <v>77.793114367508963</v>
      </c>
      <c r="I35" s="23">
        <f>IF(ISERROR(VLOOKUP($U35,[1]BEx6_1!$A:$Z,8,0)),0,VLOOKUP($U35,[1]BEx6_1!$A:$Z,8,0))</f>
        <v>4253.9412465799996</v>
      </c>
      <c r="J35" s="24">
        <f>IF(ISERROR(VLOOKUP($U35,[1]BEx6_1!$A:$Z,9,0)),0,VLOOKUP($U35,[1]BEx6_1!$A:$Z,9,0))</f>
        <v>0</v>
      </c>
      <c r="K35" s="24">
        <f>IF(ISERROR(VLOOKUP($U35,[1]BEx6_1!$A:$Z,10,0)),0,VLOOKUP($U35,[1]BEx6_1!$A:$Z,10,0))</f>
        <v>1843.81075231</v>
      </c>
      <c r="L35" s="25">
        <f t="shared" si="2"/>
        <v>1843.81075231</v>
      </c>
      <c r="M35" s="26">
        <f>IF(ISERROR(VLOOKUP($U35,[1]BEx6_1!$A:$Z,11,0)),0,VLOOKUP($U35,[1]BEx6_1!$A:$Z,11,0))</f>
        <v>1035.29876857</v>
      </c>
      <c r="N35" s="38">
        <f t="shared" si="3"/>
        <v>24.337401683728924</v>
      </c>
      <c r="O35" s="23">
        <f t="shared" si="4"/>
        <v>6277.8281072499994</v>
      </c>
      <c r="P35" s="24">
        <f t="shared" si="4"/>
        <v>0</v>
      </c>
      <c r="Q35" s="24">
        <f t="shared" si="4"/>
        <v>1854.78035516</v>
      </c>
      <c r="R35" s="25">
        <f t="shared" si="4"/>
        <v>1854.78035516</v>
      </c>
      <c r="S35" s="29">
        <f t="shared" si="4"/>
        <v>2609.74338876</v>
      </c>
      <c r="T35" s="30">
        <f t="shared" si="5"/>
        <v>41.570800349664196</v>
      </c>
      <c r="U35" s="31" t="s">
        <v>41</v>
      </c>
      <c r="V35" s="32" t="str">
        <f t="shared" si="6"/>
        <v/>
      </c>
      <c r="W35" s="33"/>
    </row>
    <row r="36" spans="1:23" ht="21">
      <c r="A36" s="34">
        <v>31</v>
      </c>
      <c r="B36" s="35" t="str">
        <f>VLOOKUP($U36,[1]Name!$A:$B,2,0)</f>
        <v>เพชรบูรณ์</v>
      </c>
      <c r="C36" s="23">
        <f>IF(ISERROR(VLOOKUP($U36,[1]BEx6_1!$A:$Z,3,0)),0,VLOOKUP($U36,[1]BEx6_1!$A:$Z,3,0))</f>
        <v>1555.43589193</v>
      </c>
      <c r="D36" s="24">
        <f>IF(ISERROR(VLOOKUP($U36,[1]BEx6_1!$A:$Z,4,0)),0,VLOOKUP($U36,[1]BEx6_1!$A:$Z,4,0))</f>
        <v>0</v>
      </c>
      <c r="E36" s="24">
        <f>IF(ISERROR(VLOOKUP($U36,[1]BEx6_1!$A:$Z,5,0)),0,VLOOKUP($U36,[1]BEx6_1!$A:$Z,5,0))</f>
        <v>7.2661391499999999</v>
      </c>
      <c r="F36" s="25">
        <f t="shared" si="0"/>
        <v>7.2661391499999999</v>
      </c>
      <c r="G36" s="26">
        <f>IF(ISERROR(VLOOKUP($U36,[1]BEx6_1!$A:$Z,6,0)),0,VLOOKUP($U36,[1]BEx6_1!$A:$Z,6,0))</f>
        <v>1288.65006705</v>
      </c>
      <c r="H36" s="36">
        <f t="shared" si="1"/>
        <v>82.848163253519274</v>
      </c>
      <c r="I36" s="23">
        <f>IF(ISERROR(VLOOKUP($U36,[1]BEx6_1!$A:$Z,8,0)),0,VLOOKUP($U36,[1]BEx6_1!$A:$Z,8,0))</f>
        <v>3087.6154177200001</v>
      </c>
      <c r="J36" s="24">
        <f>IF(ISERROR(VLOOKUP($U36,[1]BEx6_1!$A:$Z,9,0)),0,VLOOKUP($U36,[1]BEx6_1!$A:$Z,9,0))</f>
        <v>0</v>
      </c>
      <c r="K36" s="24">
        <f>IF(ISERROR(VLOOKUP($U36,[1]BEx6_1!$A:$Z,10,0)),0,VLOOKUP($U36,[1]BEx6_1!$A:$Z,10,0))</f>
        <v>1357.3646549099999</v>
      </c>
      <c r="L36" s="25">
        <f t="shared" si="2"/>
        <v>1357.3646549099999</v>
      </c>
      <c r="M36" s="26">
        <f>IF(ISERROR(VLOOKUP($U36,[1]BEx6_1!$A:$Z,11,0)),0,VLOOKUP($U36,[1]BEx6_1!$A:$Z,11,0))</f>
        <v>665.97405205999996</v>
      </c>
      <c r="N36" s="38">
        <f t="shared" si="3"/>
        <v>21.569203477801576</v>
      </c>
      <c r="O36" s="23">
        <f t="shared" si="4"/>
        <v>4643.0513096499999</v>
      </c>
      <c r="P36" s="24">
        <f t="shared" si="4"/>
        <v>0</v>
      </c>
      <c r="Q36" s="24">
        <f t="shared" si="4"/>
        <v>1364.63079406</v>
      </c>
      <c r="R36" s="25">
        <f t="shared" si="4"/>
        <v>1364.63079406</v>
      </c>
      <c r="S36" s="29">
        <f t="shared" si="4"/>
        <v>1954.6241191099998</v>
      </c>
      <c r="T36" s="30">
        <f t="shared" si="5"/>
        <v>42.097835857371614</v>
      </c>
      <c r="U36" s="31" t="s">
        <v>42</v>
      </c>
      <c r="V36" s="32" t="str">
        <f t="shared" si="6"/>
        <v/>
      </c>
      <c r="W36" s="33"/>
    </row>
    <row r="37" spans="1:23" ht="21">
      <c r="A37" s="34">
        <v>32</v>
      </c>
      <c r="B37" s="35" t="str">
        <f>VLOOKUP($U37,[1]Name!$A:$B,2,0)</f>
        <v>ตราด</v>
      </c>
      <c r="C37" s="23">
        <f>IF(ISERROR(VLOOKUP($U37,[1]BEx6_1!$A:$Z,3,0)),0,VLOOKUP($U37,[1]BEx6_1!$A:$Z,3,0))</f>
        <v>420.48244906000002</v>
      </c>
      <c r="D37" s="24">
        <f>IF(ISERROR(VLOOKUP($U37,[1]BEx6_1!$A:$Z,4,0)),0,VLOOKUP($U37,[1]BEx6_1!$A:$Z,4,0))</f>
        <v>0</v>
      </c>
      <c r="E37" s="24">
        <f>IF(ISERROR(VLOOKUP($U37,[1]BEx6_1!$A:$Z,5,0)),0,VLOOKUP($U37,[1]BEx6_1!$A:$Z,5,0))</f>
        <v>3.25914657</v>
      </c>
      <c r="F37" s="25">
        <f t="shared" si="0"/>
        <v>3.25914657</v>
      </c>
      <c r="G37" s="26">
        <f>IF(ISERROR(VLOOKUP($U37,[1]BEx6_1!$A:$Z,6,0)),0,VLOOKUP($U37,[1]BEx6_1!$A:$Z,6,0))</f>
        <v>359.98376137000002</v>
      </c>
      <c r="H37" s="36">
        <f t="shared" si="1"/>
        <v>85.612077787016688</v>
      </c>
      <c r="I37" s="23">
        <f>IF(ISERROR(VLOOKUP($U37,[1]BEx6_1!$A:$Z,8,0)),0,VLOOKUP($U37,[1]BEx6_1!$A:$Z,8,0))</f>
        <v>1000.61160202</v>
      </c>
      <c r="J37" s="24">
        <f>IF(ISERROR(VLOOKUP($U37,[1]BEx6_1!$A:$Z,9,0)),0,VLOOKUP($U37,[1]BEx6_1!$A:$Z,9,0))</f>
        <v>0</v>
      </c>
      <c r="K37" s="24">
        <f>IF(ISERROR(VLOOKUP($U37,[1]BEx6_1!$A:$Z,10,0)),0,VLOOKUP($U37,[1]BEx6_1!$A:$Z,10,0))</f>
        <v>402.06058281999998</v>
      </c>
      <c r="L37" s="25">
        <f t="shared" si="2"/>
        <v>402.06058281999998</v>
      </c>
      <c r="M37" s="26">
        <f>IF(ISERROR(VLOOKUP($U37,[1]BEx6_1!$A:$Z,11,0)),0,VLOOKUP($U37,[1]BEx6_1!$A:$Z,11,0))</f>
        <v>245.71393193</v>
      </c>
      <c r="N37" s="38">
        <f t="shared" si="3"/>
        <v>24.556374464773469</v>
      </c>
      <c r="O37" s="23">
        <f t="shared" si="4"/>
        <v>1421.0940510800001</v>
      </c>
      <c r="P37" s="24">
        <f t="shared" si="4"/>
        <v>0</v>
      </c>
      <c r="Q37" s="24">
        <f t="shared" si="4"/>
        <v>405.31972938999996</v>
      </c>
      <c r="R37" s="25">
        <f t="shared" si="4"/>
        <v>405.31972938999996</v>
      </c>
      <c r="S37" s="29">
        <f t="shared" si="4"/>
        <v>605.69769330000008</v>
      </c>
      <c r="T37" s="30">
        <f t="shared" si="5"/>
        <v>42.621928706244546</v>
      </c>
      <c r="U37" s="31" t="s">
        <v>43</v>
      </c>
      <c r="V37" s="32" t="str">
        <f t="shared" si="6"/>
        <v/>
      </c>
      <c r="W37" s="33"/>
    </row>
    <row r="38" spans="1:23" ht="21">
      <c r="A38" s="34">
        <v>33</v>
      </c>
      <c r="B38" s="35" t="str">
        <f>VLOOKUP($U38,[1]Name!$A:$B,2,0)</f>
        <v>สระบุรี</v>
      </c>
      <c r="C38" s="23">
        <f>IF(ISERROR(VLOOKUP($U38,[1]BEx6_1!$A:$Z,3,0)),0,VLOOKUP($U38,[1]BEx6_1!$A:$Z,3,0))</f>
        <v>1304.2553538699999</v>
      </c>
      <c r="D38" s="24">
        <f>IF(ISERROR(VLOOKUP($U38,[1]BEx6_1!$A:$Z,4,0)),0,VLOOKUP($U38,[1]BEx6_1!$A:$Z,4,0))</f>
        <v>0</v>
      </c>
      <c r="E38" s="24">
        <f>IF(ISERROR(VLOOKUP($U38,[1]BEx6_1!$A:$Z,5,0)),0,VLOOKUP($U38,[1]BEx6_1!$A:$Z,5,0))</f>
        <v>12.200872950000001</v>
      </c>
      <c r="F38" s="25">
        <f t="shared" si="0"/>
        <v>12.200872950000001</v>
      </c>
      <c r="G38" s="26">
        <f>IF(ISERROR(VLOOKUP($U38,[1]BEx6_1!$A:$Z,6,0)),0,VLOOKUP($U38,[1]BEx6_1!$A:$Z,6,0))</f>
        <v>1148.7822123799999</v>
      </c>
      <c r="H38" s="36">
        <f t="shared" si="1"/>
        <v>88.079547380911379</v>
      </c>
      <c r="I38" s="23">
        <f>IF(ISERROR(VLOOKUP($U38,[1]BEx6_1!$A:$Z,8,0)),0,VLOOKUP($U38,[1]BEx6_1!$A:$Z,8,0))</f>
        <v>2990.38657612</v>
      </c>
      <c r="J38" s="24">
        <f>IF(ISERROR(VLOOKUP($U38,[1]BEx6_1!$A:$Z,9,0)),0,VLOOKUP($U38,[1]BEx6_1!$A:$Z,9,0))</f>
        <v>0</v>
      </c>
      <c r="K38" s="24">
        <f>IF(ISERROR(VLOOKUP($U38,[1]BEx6_1!$A:$Z,10,0)),0,VLOOKUP($U38,[1]BEx6_1!$A:$Z,10,0))</f>
        <v>1859.0085556700001</v>
      </c>
      <c r="L38" s="25">
        <f t="shared" si="2"/>
        <v>1859.0085556700001</v>
      </c>
      <c r="M38" s="26">
        <f>IF(ISERROR(VLOOKUP($U38,[1]BEx6_1!$A:$Z,11,0)),0,VLOOKUP($U38,[1]BEx6_1!$A:$Z,11,0))</f>
        <v>684.32374419999996</v>
      </c>
      <c r="N38" s="38">
        <f t="shared" si="3"/>
        <v>22.884123065048797</v>
      </c>
      <c r="O38" s="23">
        <f t="shared" ref="O38:S69" si="7">C38+I38</f>
        <v>4294.6419299899999</v>
      </c>
      <c r="P38" s="24">
        <f t="shared" si="7"/>
        <v>0</v>
      </c>
      <c r="Q38" s="24">
        <f t="shared" si="7"/>
        <v>1871.2094286200002</v>
      </c>
      <c r="R38" s="25">
        <f t="shared" si="7"/>
        <v>1871.2094286200002</v>
      </c>
      <c r="S38" s="29">
        <f t="shared" si="7"/>
        <v>1833.1059565799999</v>
      </c>
      <c r="T38" s="30">
        <f t="shared" si="5"/>
        <v>42.683557476100653</v>
      </c>
      <c r="U38" s="31" t="s">
        <v>44</v>
      </c>
      <c r="V38" s="32" t="str">
        <f t="shared" si="6"/>
        <v/>
      </c>
      <c r="W38" s="33"/>
    </row>
    <row r="39" spans="1:23" ht="21">
      <c r="A39" s="34">
        <v>34</v>
      </c>
      <c r="B39" s="35" t="str">
        <f>VLOOKUP($U39,[1]Name!$A:$B,2,0)</f>
        <v>หนองคาย</v>
      </c>
      <c r="C39" s="23">
        <f>IF(ISERROR(VLOOKUP($U39,[1]BEx6_1!$A:$Z,3,0)),0,VLOOKUP($U39,[1]BEx6_1!$A:$Z,3,0))</f>
        <v>969.23121479999998</v>
      </c>
      <c r="D39" s="24">
        <f>IF(ISERROR(VLOOKUP($U39,[1]BEx6_1!$A:$Z,4,0)),0,VLOOKUP($U39,[1]BEx6_1!$A:$Z,4,0))</f>
        <v>0</v>
      </c>
      <c r="E39" s="24">
        <f>IF(ISERROR(VLOOKUP($U39,[1]BEx6_1!$A:$Z,5,0)),0,VLOOKUP($U39,[1]BEx6_1!$A:$Z,5,0))</f>
        <v>3.8183678300000001</v>
      </c>
      <c r="F39" s="25">
        <f t="shared" si="0"/>
        <v>3.8183678300000001</v>
      </c>
      <c r="G39" s="26">
        <f>IF(ISERROR(VLOOKUP($U39,[1]BEx6_1!$A:$Z,6,0)),0,VLOOKUP($U39,[1]BEx6_1!$A:$Z,6,0))</f>
        <v>860.71283897000001</v>
      </c>
      <c r="H39" s="36">
        <f t="shared" si="1"/>
        <v>88.803664783702558</v>
      </c>
      <c r="I39" s="23">
        <f>IF(ISERROR(VLOOKUP($U39,[1]BEx6_1!$A:$Z,8,0)),0,VLOOKUP($U39,[1]BEx6_1!$A:$Z,8,0))</f>
        <v>2087.8195618099999</v>
      </c>
      <c r="J39" s="24">
        <f>IF(ISERROR(VLOOKUP($U39,[1]BEx6_1!$A:$Z,9,0)),0,VLOOKUP($U39,[1]BEx6_1!$A:$Z,9,0))</f>
        <v>0</v>
      </c>
      <c r="K39" s="24">
        <f>IF(ISERROR(VLOOKUP($U39,[1]BEx6_1!$A:$Z,10,0)),0,VLOOKUP($U39,[1]BEx6_1!$A:$Z,10,0))</f>
        <v>1089.4339775200001</v>
      </c>
      <c r="L39" s="25">
        <f t="shared" si="2"/>
        <v>1089.4339775200001</v>
      </c>
      <c r="M39" s="26">
        <f>IF(ISERROR(VLOOKUP($U39,[1]BEx6_1!$A:$Z,11,0)),0,VLOOKUP($U39,[1]BEx6_1!$A:$Z,11,0))</f>
        <v>446.10896715000001</v>
      </c>
      <c r="N39" s="38">
        <f t="shared" si="3"/>
        <v>21.367218475683472</v>
      </c>
      <c r="O39" s="23">
        <f t="shared" si="7"/>
        <v>3057.05077661</v>
      </c>
      <c r="P39" s="24">
        <f t="shared" si="7"/>
        <v>0</v>
      </c>
      <c r="Q39" s="24">
        <f t="shared" si="7"/>
        <v>1093.25234535</v>
      </c>
      <c r="R39" s="25">
        <f t="shared" si="7"/>
        <v>1093.25234535</v>
      </c>
      <c r="S39" s="29">
        <f t="shared" si="7"/>
        <v>1306.82180612</v>
      </c>
      <c r="T39" s="30">
        <f t="shared" si="5"/>
        <v>42.747795231885235</v>
      </c>
      <c r="U39" s="31" t="s">
        <v>45</v>
      </c>
      <c r="V39" s="32" t="str">
        <f t="shared" si="6"/>
        <v/>
      </c>
      <c r="W39" s="33"/>
    </row>
    <row r="40" spans="1:23" ht="21">
      <c r="A40" s="34">
        <v>35</v>
      </c>
      <c r="B40" s="35" t="str">
        <f>VLOOKUP($U40,[1]Name!$A:$B,2,0)</f>
        <v>ยะลา</v>
      </c>
      <c r="C40" s="23">
        <f>IF(ISERROR(VLOOKUP($U40,[1]BEx6_1!$A:$Z,3,0)),0,VLOOKUP($U40,[1]BEx6_1!$A:$Z,3,0))</f>
        <v>3209.1481151500002</v>
      </c>
      <c r="D40" s="24">
        <f>IF(ISERROR(VLOOKUP($U40,[1]BEx6_1!$A:$Z,4,0)),0,VLOOKUP($U40,[1]BEx6_1!$A:$Z,4,0))</f>
        <v>0</v>
      </c>
      <c r="E40" s="24">
        <f>IF(ISERROR(VLOOKUP($U40,[1]BEx6_1!$A:$Z,5,0)),0,VLOOKUP($U40,[1]BEx6_1!$A:$Z,5,0))</f>
        <v>38.128793799999997</v>
      </c>
      <c r="F40" s="25">
        <f t="shared" si="0"/>
        <v>38.128793799999997</v>
      </c>
      <c r="G40" s="26">
        <f>IF(ISERROR(VLOOKUP($U40,[1]BEx6_1!$A:$Z,6,0)),0,VLOOKUP($U40,[1]BEx6_1!$A:$Z,6,0))</f>
        <v>2503.7197848400001</v>
      </c>
      <c r="H40" s="36">
        <f t="shared" si="1"/>
        <v>78.018205922632305</v>
      </c>
      <c r="I40" s="23">
        <f>IF(ISERROR(VLOOKUP($U40,[1]BEx6_1!$A:$Z,8,0)),0,VLOOKUP($U40,[1]BEx6_1!$A:$Z,8,0))</f>
        <v>4413.3785539999999</v>
      </c>
      <c r="J40" s="24">
        <f>IF(ISERROR(VLOOKUP($U40,[1]BEx6_1!$A:$Z,9,0)),0,VLOOKUP($U40,[1]BEx6_1!$A:$Z,9,0))</f>
        <v>0</v>
      </c>
      <c r="K40" s="24">
        <f>IF(ISERROR(VLOOKUP($U40,[1]BEx6_1!$A:$Z,10,0)),0,VLOOKUP($U40,[1]BEx6_1!$A:$Z,10,0))</f>
        <v>2966.7378762399999</v>
      </c>
      <c r="L40" s="25">
        <f t="shared" si="2"/>
        <v>2966.7378762399999</v>
      </c>
      <c r="M40" s="26">
        <f>IF(ISERROR(VLOOKUP($U40,[1]BEx6_1!$A:$Z,11,0)),0,VLOOKUP($U40,[1]BEx6_1!$A:$Z,11,0))</f>
        <v>756.67220768000004</v>
      </c>
      <c r="N40" s="38">
        <f t="shared" si="3"/>
        <v>17.144964983667705</v>
      </c>
      <c r="O40" s="23">
        <f t="shared" si="7"/>
        <v>7622.5266691500001</v>
      </c>
      <c r="P40" s="24">
        <f t="shared" si="7"/>
        <v>0</v>
      </c>
      <c r="Q40" s="24">
        <f t="shared" si="7"/>
        <v>3004.8666700399999</v>
      </c>
      <c r="R40" s="25">
        <f t="shared" si="7"/>
        <v>3004.8666700399999</v>
      </c>
      <c r="S40" s="29">
        <f t="shared" si="7"/>
        <v>3260.3919925200003</v>
      </c>
      <c r="T40" s="30">
        <f t="shared" si="5"/>
        <v>42.77311361487925</v>
      </c>
      <c r="U40" s="31" t="s">
        <v>46</v>
      </c>
      <c r="V40" s="32" t="str">
        <f t="shared" si="6"/>
        <v/>
      </c>
      <c r="W40" s="33"/>
    </row>
    <row r="41" spans="1:23" ht="21">
      <c r="A41" s="34">
        <v>36</v>
      </c>
      <c r="B41" s="35" t="str">
        <f>VLOOKUP($U41,[1]Name!$A:$B,2,0)</f>
        <v>ตาก</v>
      </c>
      <c r="C41" s="23">
        <f>IF(ISERROR(VLOOKUP($U41,[1]BEx6_1!$A:$Z,3,0)),0,VLOOKUP($U41,[1]BEx6_1!$A:$Z,3,0))</f>
        <v>1530.5574428499999</v>
      </c>
      <c r="D41" s="24">
        <f>IF(ISERROR(VLOOKUP($U41,[1]BEx6_1!$A:$Z,4,0)),0,VLOOKUP($U41,[1]BEx6_1!$A:$Z,4,0))</f>
        <v>0</v>
      </c>
      <c r="E41" s="24">
        <f>IF(ISERROR(VLOOKUP($U41,[1]BEx6_1!$A:$Z,5,0)),0,VLOOKUP($U41,[1]BEx6_1!$A:$Z,5,0))</f>
        <v>6.1830496000000004</v>
      </c>
      <c r="F41" s="25">
        <f t="shared" si="0"/>
        <v>6.1830496000000004</v>
      </c>
      <c r="G41" s="26">
        <f>IF(ISERROR(VLOOKUP($U41,[1]BEx6_1!$A:$Z,6,0)),0,VLOOKUP($U41,[1]BEx6_1!$A:$Z,6,0))</f>
        <v>1344.65644279</v>
      </c>
      <c r="H41" s="36">
        <f t="shared" si="1"/>
        <v>87.854033121825211</v>
      </c>
      <c r="I41" s="23">
        <f>IF(ISERROR(VLOOKUP($U41,[1]BEx6_1!$A:$Z,8,0)),0,VLOOKUP($U41,[1]BEx6_1!$A:$Z,8,0))</f>
        <v>2483.4595661399999</v>
      </c>
      <c r="J41" s="24">
        <f>IF(ISERROR(VLOOKUP($U41,[1]BEx6_1!$A:$Z,9,0)),0,VLOOKUP($U41,[1]BEx6_1!$A:$Z,9,0))</f>
        <v>0</v>
      </c>
      <c r="K41" s="24">
        <f>IF(ISERROR(VLOOKUP($U41,[1]BEx6_1!$A:$Z,10,0)),0,VLOOKUP($U41,[1]BEx6_1!$A:$Z,10,0))</f>
        <v>1366.6681364000001</v>
      </c>
      <c r="L41" s="25">
        <f t="shared" si="2"/>
        <v>1366.6681364000001</v>
      </c>
      <c r="M41" s="26">
        <f>IF(ISERROR(VLOOKUP($U41,[1]BEx6_1!$A:$Z,11,0)),0,VLOOKUP($U41,[1]BEx6_1!$A:$Z,11,0))</f>
        <v>392.25742534</v>
      </c>
      <c r="N41" s="38">
        <f t="shared" si="3"/>
        <v>15.794798139181271</v>
      </c>
      <c r="O41" s="23">
        <f t="shared" si="7"/>
        <v>4014.0170089899998</v>
      </c>
      <c r="P41" s="24">
        <f t="shared" si="7"/>
        <v>0</v>
      </c>
      <c r="Q41" s="24">
        <f t="shared" si="7"/>
        <v>1372.8511860000001</v>
      </c>
      <c r="R41" s="25">
        <f t="shared" si="7"/>
        <v>1372.8511860000001</v>
      </c>
      <c r="S41" s="29">
        <f t="shared" si="7"/>
        <v>1736.9138681300001</v>
      </c>
      <c r="T41" s="30">
        <f t="shared" si="5"/>
        <v>43.271213456243906</v>
      </c>
      <c r="U41" s="31" t="s">
        <v>47</v>
      </c>
      <c r="V41" s="32" t="str">
        <f t="shared" si="6"/>
        <v/>
      </c>
      <c r="W41" s="33"/>
    </row>
    <row r="42" spans="1:23" ht="21">
      <c r="A42" s="34">
        <v>37</v>
      </c>
      <c r="B42" s="35" t="str">
        <f>VLOOKUP($U42,[1]Name!$A:$B,2,0)</f>
        <v>ลำปาง</v>
      </c>
      <c r="C42" s="23">
        <f>IF(ISERROR(VLOOKUP($U42,[1]BEx6_1!$A:$Z,3,0)),0,VLOOKUP($U42,[1]BEx6_1!$A:$Z,3,0))</f>
        <v>1859.4434338999999</v>
      </c>
      <c r="D42" s="24">
        <f>IF(ISERROR(VLOOKUP($U42,[1]BEx6_1!$A:$Z,4,0)),0,VLOOKUP($U42,[1]BEx6_1!$A:$Z,4,0))</f>
        <v>0</v>
      </c>
      <c r="E42" s="24">
        <f>IF(ISERROR(VLOOKUP($U42,[1]BEx6_1!$A:$Z,5,0)),0,VLOOKUP($U42,[1]BEx6_1!$A:$Z,5,0))</f>
        <v>10.10819594</v>
      </c>
      <c r="F42" s="25">
        <f t="shared" si="0"/>
        <v>10.10819594</v>
      </c>
      <c r="G42" s="26">
        <f>IF(ISERROR(VLOOKUP($U42,[1]BEx6_1!$A:$Z,6,0)),0,VLOOKUP($U42,[1]BEx6_1!$A:$Z,6,0))</f>
        <v>1525.1647309699999</v>
      </c>
      <c r="H42" s="36">
        <f t="shared" si="1"/>
        <v>82.02264737739921</v>
      </c>
      <c r="I42" s="23">
        <f>IF(ISERROR(VLOOKUP($U42,[1]BEx6_1!$A:$Z,8,0)),0,VLOOKUP($U42,[1]BEx6_1!$A:$Z,8,0))</f>
        <v>5081.2264906999999</v>
      </c>
      <c r="J42" s="24">
        <f>IF(ISERROR(VLOOKUP($U42,[1]BEx6_1!$A:$Z,9,0)),0,VLOOKUP($U42,[1]BEx6_1!$A:$Z,9,0))</f>
        <v>0</v>
      </c>
      <c r="K42" s="24">
        <f>IF(ISERROR(VLOOKUP($U42,[1]BEx6_1!$A:$Z,10,0)),0,VLOOKUP($U42,[1]BEx6_1!$A:$Z,10,0))</f>
        <v>1927.49224538</v>
      </c>
      <c r="L42" s="25">
        <f t="shared" si="2"/>
        <v>1927.49224538</v>
      </c>
      <c r="M42" s="26">
        <f>IF(ISERROR(VLOOKUP($U42,[1]BEx6_1!$A:$Z,11,0)),0,VLOOKUP($U42,[1]BEx6_1!$A:$Z,11,0))</f>
        <v>1528.7667188299999</v>
      </c>
      <c r="N42" s="38">
        <f t="shared" si="3"/>
        <v>30.086569091695694</v>
      </c>
      <c r="O42" s="23">
        <f t="shared" si="7"/>
        <v>6940.6699245999998</v>
      </c>
      <c r="P42" s="24">
        <f t="shared" si="7"/>
        <v>0</v>
      </c>
      <c r="Q42" s="24">
        <f t="shared" si="7"/>
        <v>1937.6004413200001</v>
      </c>
      <c r="R42" s="25">
        <f t="shared" si="7"/>
        <v>1937.6004413200001</v>
      </c>
      <c r="S42" s="29">
        <f t="shared" si="7"/>
        <v>3053.9314497999999</v>
      </c>
      <c r="T42" s="30">
        <f t="shared" si="5"/>
        <v>44.000528522122487</v>
      </c>
      <c r="U42" s="31" t="s">
        <v>48</v>
      </c>
      <c r="V42" s="32" t="str">
        <f t="shared" si="6"/>
        <v/>
      </c>
      <c r="W42" s="33"/>
    </row>
    <row r="43" spans="1:23" ht="21">
      <c r="A43" s="34">
        <v>38</v>
      </c>
      <c r="B43" s="35" t="str">
        <f>VLOOKUP($U43,[1]Name!$A:$B,2,0)</f>
        <v>สระแก้ว</v>
      </c>
      <c r="C43" s="23">
        <f>IF(ISERROR(VLOOKUP($U43,[1]BEx6_1!$A:$Z,3,0)),0,VLOOKUP($U43,[1]BEx6_1!$A:$Z,3,0))</f>
        <v>1194.8292829100001</v>
      </c>
      <c r="D43" s="24">
        <f>IF(ISERROR(VLOOKUP($U43,[1]BEx6_1!$A:$Z,4,0)),0,VLOOKUP($U43,[1]BEx6_1!$A:$Z,4,0))</f>
        <v>0</v>
      </c>
      <c r="E43" s="24">
        <f>IF(ISERROR(VLOOKUP($U43,[1]BEx6_1!$A:$Z,5,0)),0,VLOOKUP($U43,[1]BEx6_1!$A:$Z,5,0))</f>
        <v>7.5269387200000004</v>
      </c>
      <c r="F43" s="25">
        <f t="shared" si="0"/>
        <v>7.5269387200000004</v>
      </c>
      <c r="G43" s="26">
        <f>IF(ISERROR(VLOOKUP($U43,[1]BEx6_1!$A:$Z,6,0)),0,VLOOKUP($U43,[1]BEx6_1!$A:$Z,6,0))</f>
        <v>1045.4333896400001</v>
      </c>
      <c r="H43" s="36">
        <f t="shared" si="1"/>
        <v>87.496465360628989</v>
      </c>
      <c r="I43" s="23">
        <f>IF(ISERROR(VLOOKUP($U43,[1]BEx6_1!$A:$Z,8,0)),0,VLOOKUP($U43,[1]BEx6_1!$A:$Z,8,0))</f>
        <v>1895.1235351600001</v>
      </c>
      <c r="J43" s="24">
        <f>IF(ISERROR(VLOOKUP($U43,[1]BEx6_1!$A:$Z,9,0)),0,VLOOKUP($U43,[1]BEx6_1!$A:$Z,9,0))</f>
        <v>0</v>
      </c>
      <c r="K43" s="24">
        <f>IF(ISERROR(VLOOKUP($U43,[1]BEx6_1!$A:$Z,10,0)),0,VLOOKUP($U43,[1]BEx6_1!$A:$Z,10,0))</f>
        <v>875.91895832</v>
      </c>
      <c r="L43" s="25">
        <f t="shared" si="2"/>
        <v>875.91895832</v>
      </c>
      <c r="M43" s="26">
        <f>IF(ISERROR(VLOOKUP($U43,[1]BEx6_1!$A:$Z,11,0)),0,VLOOKUP($U43,[1]BEx6_1!$A:$Z,11,0))</f>
        <v>314.66559072000001</v>
      </c>
      <c r="N43" s="38">
        <f t="shared" si="3"/>
        <v>16.603961951928039</v>
      </c>
      <c r="O43" s="23">
        <f t="shared" si="7"/>
        <v>3089.9528180699999</v>
      </c>
      <c r="P43" s="24">
        <f t="shared" si="7"/>
        <v>0</v>
      </c>
      <c r="Q43" s="24">
        <f t="shared" si="7"/>
        <v>883.44589703999998</v>
      </c>
      <c r="R43" s="25">
        <f t="shared" si="7"/>
        <v>883.44589703999998</v>
      </c>
      <c r="S43" s="29">
        <f t="shared" si="7"/>
        <v>1360.09898036</v>
      </c>
      <c r="T43" s="30">
        <f t="shared" si="5"/>
        <v>44.016820334801245</v>
      </c>
      <c r="U43" s="31" t="s">
        <v>49</v>
      </c>
      <c r="V43" s="32" t="str">
        <f t="shared" si="6"/>
        <v/>
      </c>
      <c r="W43" s="33"/>
    </row>
    <row r="44" spans="1:23" ht="21">
      <c r="A44" s="34">
        <v>39</v>
      </c>
      <c r="B44" s="35" t="str">
        <f>VLOOKUP($U44,[1]Name!$A:$B,2,0)</f>
        <v>สมุทรสงคราม</v>
      </c>
      <c r="C44" s="23">
        <f>IF(ISERROR(VLOOKUP($U44,[1]BEx6_1!$A:$Z,3,0)),0,VLOOKUP($U44,[1]BEx6_1!$A:$Z,3,0))</f>
        <v>393.16675681999999</v>
      </c>
      <c r="D44" s="24">
        <f>IF(ISERROR(VLOOKUP($U44,[1]BEx6_1!$A:$Z,4,0)),0,VLOOKUP($U44,[1]BEx6_1!$A:$Z,4,0))</f>
        <v>0</v>
      </c>
      <c r="E44" s="24">
        <f>IF(ISERROR(VLOOKUP($U44,[1]BEx6_1!$A:$Z,5,0)),0,VLOOKUP($U44,[1]BEx6_1!$A:$Z,5,0))</f>
        <v>2.1232814699999998</v>
      </c>
      <c r="F44" s="25">
        <f t="shared" si="0"/>
        <v>2.1232814699999998</v>
      </c>
      <c r="G44" s="26">
        <f>IF(ISERROR(VLOOKUP($U44,[1]BEx6_1!$A:$Z,6,0)),0,VLOOKUP($U44,[1]BEx6_1!$A:$Z,6,0))</f>
        <v>342.42169375999998</v>
      </c>
      <c r="H44" s="36">
        <f t="shared" si="1"/>
        <v>87.09324677639718</v>
      </c>
      <c r="I44" s="23">
        <f>IF(ISERROR(VLOOKUP($U44,[1]BEx6_1!$A:$Z,8,0)),0,VLOOKUP($U44,[1]BEx6_1!$A:$Z,8,0))</f>
        <v>865.17736620999995</v>
      </c>
      <c r="J44" s="24">
        <f>IF(ISERROR(VLOOKUP($U44,[1]BEx6_1!$A:$Z,9,0)),0,VLOOKUP($U44,[1]BEx6_1!$A:$Z,9,0))</f>
        <v>0</v>
      </c>
      <c r="K44" s="24">
        <f>IF(ISERROR(VLOOKUP($U44,[1]BEx6_1!$A:$Z,10,0)),0,VLOOKUP($U44,[1]BEx6_1!$A:$Z,10,0))</f>
        <v>518.65149776999999</v>
      </c>
      <c r="L44" s="25">
        <f t="shared" si="2"/>
        <v>518.65149776999999</v>
      </c>
      <c r="M44" s="26">
        <f>IF(ISERROR(VLOOKUP($U44,[1]BEx6_1!$A:$Z,11,0)),0,VLOOKUP($U44,[1]BEx6_1!$A:$Z,11,0))</f>
        <v>211.94841234</v>
      </c>
      <c r="N44" s="38">
        <f t="shared" si="3"/>
        <v>24.497683436687929</v>
      </c>
      <c r="O44" s="23">
        <f t="shared" si="7"/>
        <v>1258.34412303</v>
      </c>
      <c r="P44" s="24">
        <f t="shared" si="7"/>
        <v>0</v>
      </c>
      <c r="Q44" s="24">
        <f t="shared" si="7"/>
        <v>520.77477924000004</v>
      </c>
      <c r="R44" s="25">
        <f t="shared" si="7"/>
        <v>520.77477924000004</v>
      </c>
      <c r="S44" s="29">
        <f t="shared" si="7"/>
        <v>554.37010609999993</v>
      </c>
      <c r="T44" s="30">
        <f t="shared" si="5"/>
        <v>44.055524713312728</v>
      </c>
      <c r="U44" s="31" t="s">
        <v>50</v>
      </c>
      <c r="V44" s="32" t="str">
        <f t="shared" si="6"/>
        <v/>
      </c>
      <c r="W44" s="33"/>
    </row>
    <row r="45" spans="1:23" ht="21">
      <c r="A45" s="34">
        <v>40</v>
      </c>
      <c r="B45" s="35" t="str">
        <f>VLOOKUP($U45,[1]Name!$A:$B,2,0)</f>
        <v>ปทุมธานี</v>
      </c>
      <c r="C45" s="23">
        <f>IF(ISERROR(VLOOKUP($U45,[1]BEx6_1!$A:$Z,3,0)),0,VLOOKUP($U45,[1]BEx6_1!$A:$Z,3,0))</f>
        <v>2381.0438617499999</v>
      </c>
      <c r="D45" s="24">
        <f>IF(ISERROR(VLOOKUP($U45,[1]BEx6_1!$A:$Z,4,0)),0,VLOOKUP($U45,[1]BEx6_1!$A:$Z,4,0))</f>
        <v>0</v>
      </c>
      <c r="E45" s="24">
        <f>IF(ISERROR(VLOOKUP($U45,[1]BEx6_1!$A:$Z,5,0)),0,VLOOKUP($U45,[1]BEx6_1!$A:$Z,5,0))</f>
        <v>53.360891950000003</v>
      </c>
      <c r="F45" s="25">
        <f t="shared" si="0"/>
        <v>53.360891950000003</v>
      </c>
      <c r="G45" s="26">
        <f>IF(ISERROR(VLOOKUP($U45,[1]BEx6_1!$A:$Z,6,0)),0,VLOOKUP($U45,[1]BEx6_1!$A:$Z,6,0))</f>
        <v>1897.29081967</v>
      </c>
      <c r="H45" s="36">
        <f t="shared" si="1"/>
        <v>79.683152845220789</v>
      </c>
      <c r="I45" s="23">
        <f>IF(ISERROR(VLOOKUP($U45,[1]BEx6_1!$A:$Z,8,0)),0,VLOOKUP($U45,[1]BEx6_1!$A:$Z,8,0))</f>
        <v>2784.4233627499998</v>
      </c>
      <c r="J45" s="24">
        <f>IF(ISERROR(VLOOKUP($U45,[1]BEx6_1!$A:$Z,9,0)),0,VLOOKUP($U45,[1]BEx6_1!$A:$Z,9,0))</f>
        <v>0</v>
      </c>
      <c r="K45" s="24">
        <f>IF(ISERROR(VLOOKUP($U45,[1]BEx6_1!$A:$Z,10,0)),0,VLOOKUP($U45,[1]BEx6_1!$A:$Z,10,0))</f>
        <v>1428.4904854199999</v>
      </c>
      <c r="L45" s="25">
        <f t="shared" si="2"/>
        <v>1428.4904854199999</v>
      </c>
      <c r="M45" s="26">
        <f>IF(ISERROR(VLOOKUP($U45,[1]BEx6_1!$A:$Z,11,0)),0,VLOOKUP($U45,[1]BEx6_1!$A:$Z,11,0))</f>
        <v>383.0109812</v>
      </c>
      <c r="N45" s="38">
        <f t="shared" si="3"/>
        <v>13.755486551503582</v>
      </c>
      <c r="O45" s="23">
        <f t="shared" si="7"/>
        <v>5165.4672245000002</v>
      </c>
      <c r="P45" s="24">
        <f t="shared" si="7"/>
        <v>0</v>
      </c>
      <c r="Q45" s="24">
        <f t="shared" si="7"/>
        <v>1481.8513773699999</v>
      </c>
      <c r="R45" s="25">
        <f t="shared" si="7"/>
        <v>1481.8513773699999</v>
      </c>
      <c r="S45" s="29">
        <f t="shared" si="7"/>
        <v>2280.3018008700001</v>
      </c>
      <c r="T45" s="30">
        <f t="shared" si="5"/>
        <v>44.145121859537603</v>
      </c>
      <c r="U45" s="31" t="s">
        <v>51</v>
      </c>
      <c r="V45" s="32" t="str">
        <f t="shared" si="6"/>
        <v/>
      </c>
      <c r="W45" s="33"/>
    </row>
    <row r="46" spans="1:23" ht="21">
      <c r="A46" s="34">
        <v>41</v>
      </c>
      <c r="B46" s="35" t="str">
        <f>VLOOKUP($U46,[1]Name!$A:$B,2,0)</f>
        <v>น่าน</v>
      </c>
      <c r="C46" s="23">
        <f>IF(ISERROR(VLOOKUP($U46,[1]BEx6_1!$A:$Z,3,0)),0,VLOOKUP($U46,[1]BEx6_1!$A:$Z,3,0))</f>
        <v>1062.59642164</v>
      </c>
      <c r="D46" s="24">
        <f>IF(ISERROR(VLOOKUP($U46,[1]BEx6_1!$A:$Z,4,0)),0,VLOOKUP($U46,[1]BEx6_1!$A:$Z,4,0))</f>
        <v>0</v>
      </c>
      <c r="E46" s="24">
        <f>IF(ISERROR(VLOOKUP($U46,[1]BEx6_1!$A:$Z,5,0)),0,VLOOKUP($U46,[1]BEx6_1!$A:$Z,5,0))</f>
        <v>9.9889276900000006</v>
      </c>
      <c r="F46" s="25">
        <f t="shared" si="0"/>
        <v>9.9889276900000006</v>
      </c>
      <c r="G46" s="26">
        <f>IF(ISERROR(VLOOKUP($U46,[1]BEx6_1!$A:$Z,6,0)),0,VLOOKUP($U46,[1]BEx6_1!$A:$Z,6,0))</f>
        <v>926.68875952999997</v>
      </c>
      <c r="H46" s="36">
        <f t="shared" si="1"/>
        <v>87.209851328104264</v>
      </c>
      <c r="I46" s="23">
        <f>IF(ISERROR(VLOOKUP($U46,[1]BEx6_1!$A:$Z,8,0)),0,VLOOKUP($U46,[1]BEx6_1!$A:$Z,8,0))</f>
        <v>2314.7882815799999</v>
      </c>
      <c r="J46" s="24">
        <f>IF(ISERROR(VLOOKUP($U46,[1]BEx6_1!$A:$Z,9,0)),0,VLOOKUP($U46,[1]BEx6_1!$A:$Z,9,0))</f>
        <v>0</v>
      </c>
      <c r="K46" s="24">
        <f>IF(ISERROR(VLOOKUP($U46,[1]BEx6_1!$A:$Z,10,0)),0,VLOOKUP($U46,[1]BEx6_1!$A:$Z,10,0))</f>
        <v>571.58304638000004</v>
      </c>
      <c r="L46" s="25">
        <f t="shared" si="2"/>
        <v>571.58304638000004</v>
      </c>
      <c r="M46" s="26">
        <f>IF(ISERROR(VLOOKUP($U46,[1]BEx6_1!$A:$Z,11,0)),0,VLOOKUP($U46,[1]BEx6_1!$A:$Z,11,0))</f>
        <v>567.20724920999999</v>
      </c>
      <c r="N46" s="38">
        <f t="shared" si="3"/>
        <v>24.503634035283891</v>
      </c>
      <c r="O46" s="23">
        <f t="shared" si="7"/>
        <v>3377.3847032200001</v>
      </c>
      <c r="P46" s="24">
        <f t="shared" si="7"/>
        <v>0</v>
      </c>
      <c r="Q46" s="24">
        <f t="shared" si="7"/>
        <v>581.57197407000001</v>
      </c>
      <c r="R46" s="25">
        <f t="shared" si="7"/>
        <v>581.57197407000001</v>
      </c>
      <c r="S46" s="29">
        <f t="shared" si="7"/>
        <v>1493.8960087400001</v>
      </c>
      <c r="T46" s="30">
        <f t="shared" si="5"/>
        <v>44.23233181922447</v>
      </c>
      <c r="U46" s="31" t="s">
        <v>52</v>
      </c>
      <c r="V46" s="32" t="str">
        <f t="shared" si="6"/>
        <v/>
      </c>
      <c r="W46" s="33"/>
    </row>
    <row r="47" spans="1:23" ht="21">
      <c r="A47" s="34">
        <v>42</v>
      </c>
      <c r="B47" s="35" t="str">
        <f>VLOOKUP($U47,[1]Name!$A:$B,2,0)</f>
        <v>นครปฐม</v>
      </c>
      <c r="C47" s="23">
        <f>IF(ISERROR(VLOOKUP($U47,[1]BEx6_1!$A:$Z,3,0)),0,VLOOKUP($U47,[1]BEx6_1!$A:$Z,3,0))</f>
        <v>2148.9101656399998</v>
      </c>
      <c r="D47" s="24">
        <f>IF(ISERROR(VLOOKUP($U47,[1]BEx6_1!$A:$Z,4,0)),0,VLOOKUP($U47,[1]BEx6_1!$A:$Z,4,0))</f>
        <v>0</v>
      </c>
      <c r="E47" s="24">
        <f>IF(ISERROR(VLOOKUP($U47,[1]BEx6_1!$A:$Z,5,0)),0,VLOOKUP($U47,[1]BEx6_1!$A:$Z,5,0))</f>
        <v>110.45867761</v>
      </c>
      <c r="F47" s="25">
        <f t="shared" si="0"/>
        <v>110.45867761</v>
      </c>
      <c r="G47" s="26">
        <f>IF(ISERROR(VLOOKUP($U47,[1]BEx6_1!$A:$Z,6,0)),0,VLOOKUP($U47,[1]BEx6_1!$A:$Z,6,0))</f>
        <v>1659.66513482</v>
      </c>
      <c r="H47" s="36">
        <f t="shared" si="1"/>
        <v>77.232876523049526</v>
      </c>
      <c r="I47" s="23">
        <f>IF(ISERROR(VLOOKUP($U47,[1]BEx6_1!$A:$Z,8,0)),0,VLOOKUP($U47,[1]BEx6_1!$A:$Z,8,0))</f>
        <v>2210.00190724</v>
      </c>
      <c r="J47" s="24">
        <f>IF(ISERROR(VLOOKUP($U47,[1]BEx6_1!$A:$Z,9,0)),0,VLOOKUP($U47,[1]BEx6_1!$A:$Z,9,0))</f>
        <v>0</v>
      </c>
      <c r="K47" s="24">
        <f>IF(ISERROR(VLOOKUP($U47,[1]BEx6_1!$A:$Z,10,0)),0,VLOOKUP($U47,[1]BEx6_1!$A:$Z,10,0))</f>
        <v>804.94559491999996</v>
      </c>
      <c r="L47" s="25">
        <f t="shared" si="2"/>
        <v>804.94559491999996</v>
      </c>
      <c r="M47" s="26">
        <f>IF(ISERROR(VLOOKUP($U47,[1]BEx6_1!$A:$Z,11,0)),0,VLOOKUP($U47,[1]BEx6_1!$A:$Z,11,0))</f>
        <v>270.33045127000003</v>
      </c>
      <c r="N47" s="38">
        <f t="shared" si="3"/>
        <v>12.232136559900393</v>
      </c>
      <c r="O47" s="23">
        <f t="shared" si="7"/>
        <v>4358.9120728799999</v>
      </c>
      <c r="P47" s="24">
        <f t="shared" si="7"/>
        <v>0</v>
      </c>
      <c r="Q47" s="24">
        <f t="shared" si="7"/>
        <v>915.40427252999996</v>
      </c>
      <c r="R47" s="25">
        <f t="shared" si="7"/>
        <v>915.40427252999996</v>
      </c>
      <c r="S47" s="29">
        <f t="shared" si="7"/>
        <v>1929.99558609</v>
      </c>
      <c r="T47" s="30">
        <f t="shared" si="5"/>
        <v>44.27700200923811</v>
      </c>
      <c r="U47" s="31" t="s">
        <v>53</v>
      </c>
      <c r="V47" s="32" t="str">
        <f t="shared" si="6"/>
        <v/>
      </c>
      <c r="W47" s="33"/>
    </row>
    <row r="48" spans="1:23" ht="21">
      <c r="A48" s="34">
        <v>43</v>
      </c>
      <c r="B48" s="35" t="str">
        <f>VLOOKUP($U48,[1]Name!$A:$B,2,0)</f>
        <v>มหาสารคาม</v>
      </c>
      <c r="C48" s="23">
        <f>IF(ISERROR(VLOOKUP($U48,[1]BEx6_1!$A:$Z,3,0)),0,VLOOKUP($U48,[1]BEx6_1!$A:$Z,3,0))</f>
        <v>2451.79313783</v>
      </c>
      <c r="D48" s="24">
        <f>IF(ISERROR(VLOOKUP($U48,[1]BEx6_1!$A:$Z,4,0)),0,VLOOKUP($U48,[1]BEx6_1!$A:$Z,4,0))</f>
        <v>0</v>
      </c>
      <c r="E48" s="24">
        <f>IF(ISERROR(VLOOKUP($U48,[1]BEx6_1!$A:$Z,5,0)),0,VLOOKUP($U48,[1]BEx6_1!$A:$Z,5,0))</f>
        <v>3.3139146500000001</v>
      </c>
      <c r="F48" s="25">
        <f t="shared" si="0"/>
        <v>3.3139146500000001</v>
      </c>
      <c r="G48" s="26">
        <f>IF(ISERROR(VLOOKUP($U48,[1]BEx6_1!$A:$Z,6,0)),0,VLOOKUP($U48,[1]BEx6_1!$A:$Z,6,0))</f>
        <v>1960.4899316200001</v>
      </c>
      <c r="H48" s="36">
        <f t="shared" si="1"/>
        <v>79.96147396656653</v>
      </c>
      <c r="I48" s="23">
        <f>IF(ISERROR(VLOOKUP($U48,[1]BEx6_1!$A:$Z,8,0)),0,VLOOKUP($U48,[1]BEx6_1!$A:$Z,8,0))</f>
        <v>3373.1614354500002</v>
      </c>
      <c r="J48" s="24">
        <f>IF(ISERROR(VLOOKUP($U48,[1]BEx6_1!$A:$Z,9,0)),0,VLOOKUP($U48,[1]BEx6_1!$A:$Z,9,0))</f>
        <v>0</v>
      </c>
      <c r="K48" s="24">
        <f>IF(ISERROR(VLOOKUP($U48,[1]BEx6_1!$A:$Z,10,0)),0,VLOOKUP($U48,[1]BEx6_1!$A:$Z,10,0))</f>
        <v>1750.6815343200001</v>
      </c>
      <c r="L48" s="25">
        <f t="shared" si="2"/>
        <v>1750.6815343200001</v>
      </c>
      <c r="M48" s="26">
        <f>IF(ISERROR(VLOOKUP($U48,[1]BEx6_1!$A:$Z,11,0)),0,VLOOKUP($U48,[1]BEx6_1!$A:$Z,11,0))</f>
        <v>635.92735946000005</v>
      </c>
      <c r="N48" s="38">
        <f t="shared" si="3"/>
        <v>18.852562251446571</v>
      </c>
      <c r="O48" s="23">
        <f t="shared" si="7"/>
        <v>5824.9545732799997</v>
      </c>
      <c r="P48" s="24">
        <f t="shared" si="7"/>
        <v>0</v>
      </c>
      <c r="Q48" s="24">
        <f t="shared" si="7"/>
        <v>1753.9954489700001</v>
      </c>
      <c r="R48" s="25">
        <f t="shared" si="7"/>
        <v>1753.9954489700001</v>
      </c>
      <c r="S48" s="29">
        <f t="shared" si="7"/>
        <v>2596.4172910800003</v>
      </c>
      <c r="T48" s="30">
        <f t="shared" si="5"/>
        <v>44.574035014627967</v>
      </c>
      <c r="U48" s="31" t="s">
        <v>54</v>
      </c>
      <c r="V48" s="32" t="str">
        <f t="shared" si="6"/>
        <v/>
      </c>
      <c r="W48" s="33"/>
    </row>
    <row r="49" spans="1:23" ht="21">
      <c r="A49" s="34">
        <v>44</v>
      </c>
      <c r="B49" s="35" t="str">
        <f>VLOOKUP($U49,[1]Name!$A:$B,2,0)</f>
        <v>ร้อยเอ็ด</v>
      </c>
      <c r="C49" s="23">
        <f>IF(ISERROR(VLOOKUP($U49,[1]BEx6_1!$A:$Z,3,0)),0,VLOOKUP($U49,[1]BEx6_1!$A:$Z,3,0))</f>
        <v>1952.96669</v>
      </c>
      <c r="D49" s="24">
        <f>IF(ISERROR(VLOOKUP($U49,[1]BEx6_1!$A:$Z,4,0)),0,VLOOKUP($U49,[1]BEx6_1!$A:$Z,4,0))</f>
        <v>0</v>
      </c>
      <c r="E49" s="24">
        <f>IF(ISERROR(VLOOKUP($U49,[1]BEx6_1!$A:$Z,5,0)),0,VLOOKUP($U49,[1]BEx6_1!$A:$Z,5,0))</f>
        <v>16.45237646</v>
      </c>
      <c r="F49" s="25">
        <f t="shared" si="0"/>
        <v>16.45237646</v>
      </c>
      <c r="G49" s="26">
        <f>IF(ISERROR(VLOOKUP($U49,[1]BEx6_1!$A:$Z,6,0)),0,VLOOKUP($U49,[1]BEx6_1!$A:$Z,6,0))</f>
        <v>1673.1543305299999</v>
      </c>
      <c r="H49" s="36">
        <f t="shared" si="1"/>
        <v>85.672445879248457</v>
      </c>
      <c r="I49" s="23">
        <f>IF(ISERROR(VLOOKUP($U49,[1]BEx6_1!$A:$Z,8,0)),0,VLOOKUP($U49,[1]BEx6_1!$A:$Z,8,0))</f>
        <v>4110.7233128400003</v>
      </c>
      <c r="J49" s="24">
        <f>IF(ISERROR(VLOOKUP($U49,[1]BEx6_1!$A:$Z,9,0)),0,VLOOKUP($U49,[1]BEx6_1!$A:$Z,9,0))</f>
        <v>0</v>
      </c>
      <c r="K49" s="24">
        <f>IF(ISERROR(VLOOKUP($U49,[1]BEx6_1!$A:$Z,10,0)),0,VLOOKUP($U49,[1]BEx6_1!$A:$Z,10,0))</f>
        <v>1425.1906550399999</v>
      </c>
      <c r="L49" s="25">
        <f t="shared" si="2"/>
        <v>1425.1906550399999</v>
      </c>
      <c r="M49" s="26">
        <f>IF(ISERROR(VLOOKUP($U49,[1]BEx6_1!$A:$Z,11,0)),0,VLOOKUP($U49,[1]BEx6_1!$A:$Z,11,0))</f>
        <v>1038.01556938</v>
      </c>
      <c r="N49" s="38">
        <f t="shared" si="3"/>
        <v>25.251409311293681</v>
      </c>
      <c r="O49" s="23">
        <f t="shared" si="7"/>
        <v>6063.6900028400005</v>
      </c>
      <c r="P49" s="24">
        <f t="shared" si="7"/>
        <v>0</v>
      </c>
      <c r="Q49" s="24">
        <f t="shared" si="7"/>
        <v>1441.6430315</v>
      </c>
      <c r="R49" s="25">
        <f t="shared" si="7"/>
        <v>1441.6430315</v>
      </c>
      <c r="S49" s="29">
        <f t="shared" si="7"/>
        <v>2711.1698999099999</v>
      </c>
      <c r="T49" s="30">
        <f t="shared" si="5"/>
        <v>44.711551854402046</v>
      </c>
      <c r="U49" s="31" t="s">
        <v>55</v>
      </c>
      <c r="V49" s="32" t="str">
        <f t="shared" si="6"/>
        <v/>
      </c>
      <c r="W49" s="33"/>
    </row>
    <row r="50" spans="1:23" ht="21">
      <c r="A50" s="34">
        <v>45</v>
      </c>
      <c r="B50" s="35" t="str">
        <f>VLOOKUP($U50,[1]Name!$A:$B,2,0)</f>
        <v>ลพบุรี</v>
      </c>
      <c r="C50" s="23">
        <f>IF(ISERROR(VLOOKUP($U50,[1]BEx6_1!$A:$Z,3,0)),0,VLOOKUP($U50,[1]BEx6_1!$A:$Z,3,0))</f>
        <v>2147.20437971</v>
      </c>
      <c r="D50" s="24">
        <f>IF(ISERROR(VLOOKUP($U50,[1]BEx6_1!$A:$Z,4,0)),0,VLOOKUP($U50,[1]BEx6_1!$A:$Z,4,0))</f>
        <v>0</v>
      </c>
      <c r="E50" s="24">
        <f>IF(ISERROR(VLOOKUP($U50,[1]BEx6_1!$A:$Z,5,0)),0,VLOOKUP($U50,[1]BEx6_1!$A:$Z,5,0))</f>
        <v>33.433279929999998</v>
      </c>
      <c r="F50" s="25">
        <f t="shared" si="0"/>
        <v>33.433279929999998</v>
      </c>
      <c r="G50" s="26">
        <f>IF(ISERROR(VLOOKUP($U50,[1]BEx6_1!$A:$Z,6,0)),0,VLOOKUP($U50,[1]BEx6_1!$A:$Z,6,0))</f>
        <v>1750.3664256100001</v>
      </c>
      <c r="H50" s="36">
        <f t="shared" si="1"/>
        <v>81.518389313568903</v>
      </c>
      <c r="I50" s="23">
        <f>IF(ISERROR(VLOOKUP($U50,[1]BEx6_1!$A:$Z,8,0)),0,VLOOKUP($U50,[1]BEx6_1!$A:$Z,8,0))</f>
        <v>3793.27655392</v>
      </c>
      <c r="J50" s="24">
        <f>IF(ISERROR(VLOOKUP($U50,[1]BEx6_1!$A:$Z,9,0)),0,VLOOKUP($U50,[1]BEx6_1!$A:$Z,9,0))</f>
        <v>0</v>
      </c>
      <c r="K50" s="24">
        <f>IF(ISERROR(VLOOKUP($U50,[1]BEx6_1!$A:$Z,10,0)),0,VLOOKUP($U50,[1]BEx6_1!$A:$Z,10,0))</f>
        <v>1673.81764105</v>
      </c>
      <c r="L50" s="25">
        <f t="shared" si="2"/>
        <v>1673.81764105</v>
      </c>
      <c r="M50" s="26">
        <f>IF(ISERROR(VLOOKUP($U50,[1]BEx6_1!$A:$Z,11,0)),0,VLOOKUP($U50,[1]BEx6_1!$A:$Z,11,0))</f>
        <v>910.08196740999995</v>
      </c>
      <c r="N50" s="38">
        <f t="shared" si="3"/>
        <v>23.991975129509459</v>
      </c>
      <c r="O50" s="23">
        <f t="shared" si="7"/>
        <v>5940.4809336300004</v>
      </c>
      <c r="P50" s="24">
        <f t="shared" si="7"/>
        <v>0</v>
      </c>
      <c r="Q50" s="24">
        <f t="shared" si="7"/>
        <v>1707.25092098</v>
      </c>
      <c r="R50" s="25">
        <f t="shared" si="7"/>
        <v>1707.25092098</v>
      </c>
      <c r="S50" s="29">
        <f t="shared" si="7"/>
        <v>2660.4483930199999</v>
      </c>
      <c r="T50" s="30">
        <f t="shared" si="5"/>
        <v>44.78506745066349</v>
      </c>
      <c r="U50" s="31" t="s">
        <v>56</v>
      </c>
      <c r="V50" s="32" t="str">
        <f t="shared" si="6"/>
        <v/>
      </c>
      <c r="W50" s="33"/>
    </row>
    <row r="51" spans="1:23" ht="21">
      <c r="A51" s="34">
        <v>46</v>
      </c>
      <c r="B51" s="35" t="str">
        <f>VLOOKUP($U51,[1]Name!$A:$B,2,0)</f>
        <v>แม่ฮ่องสอน</v>
      </c>
      <c r="C51" s="23">
        <f>IF(ISERROR(VLOOKUP($U51,[1]BEx6_1!$A:$Z,3,0)),0,VLOOKUP($U51,[1]BEx6_1!$A:$Z,3,0))</f>
        <v>785.58065237999995</v>
      </c>
      <c r="D51" s="24">
        <f>IF(ISERROR(VLOOKUP($U51,[1]BEx6_1!$A:$Z,4,0)),0,VLOOKUP($U51,[1]BEx6_1!$A:$Z,4,0))</f>
        <v>0</v>
      </c>
      <c r="E51" s="24">
        <f>IF(ISERROR(VLOOKUP($U51,[1]BEx6_1!$A:$Z,5,0)),0,VLOOKUP($U51,[1]BEx6_1!$A:$Z,5,0))</f>
        <v>2.8334581399999998</v>
      </c>
      <c r="F51" s="25">
        <f t="shared" si="0"/>
        <v>2.8334581399999998</v>
      </c>
      <c r="G51" s="26">
        <f>IF(ISERROR(VLOOKUP($U51,[1]BEx6_1!$A:$Z,6,0)),0,VLOOKUP($U51,[1]BEx6_1!$A:$Z,6,0))</f>
        <v>679.88529575999996</v>
      </c>
      <c r="H51" s="36">
        <f t="shared" si="1"/>
        <v>86.545575390663615</v>
      </c>
      <c r="I51" s="23">
        <f>IF(ISERROR(VLOOKUP($U51,[1]BEx6_1!$A:$Z,8,0)),0,VLOOKUP($U51,[1]BEx6_1!$A:$Z,8,0))</f>
        <v>1412.2515677399999</v>
      </c>
      <c r="J51" s="24">
        <f>IF(ISERROR(VLOOKUP($U51,[1]BEx6_1!$A:$Z,9,0)),0,VLOOKUP($U51,[1]BEx6_1!$A:$Z,9,0))</f>
        <v>0</v>
      </c>
      <c r="K51" s="24">
        <f>IF(ISERROR(VLOOKUP($U51,[1]BEx6_1!$A:$Z,10,0)),0,VLOOKUP($U51,[1]BEx6_1!$A:$Z,10,0))</f>
        <v>656.23961523000003</v>
      </c>
      <c r="L51" s="25">
        <f t="shared" si="2"/>
        <v>656.23961523000003</v>
      </c>
      <c r="M51" s="26">
        <f>IF(ISERROR(VLOOKUP($U51,[1]BEx6_1!$A:$Z,11,0)),0,VLOOKUP($U51,[1]BEx6_1!$A:$Z,11,0))</f>
        <v>312.66238146000001</v>
      </c>
      <c r="N51" s="38">
        <f t="shared" si="3"/>
        <v>22.139283722683192</v>
      </c>
      <c r="O51" s="23">
        <f t="shared" si="7"/>
        <v>2197.8322201199999</v>
      </c>
      <c r="P51" s="24">
        <f t="shared" si="7"/>
        <v>0</v>
      </c>
      <c r="Q51" s="24">
        <f t="shared" si="7"/>
        <v>659.07307336999997</v>
      </c>
      <c r="R51" s="25">
        <f t="shared" si="7"/>
        <v>659.07307336999997</v>
      </c>
      <c r="S51" s="29">
        <f t="shared" si="7"/>
        <v>992.54767721999997</v>
      </c>
      <c r="T51" s="30">
        <f t="shared" si="5"/>
        <v>45.160302416797208</v>
      </c>
      <c r="U51" s="31" t="s">
        <v>57</v>
      </c>
      <c r="V51" s="32" t="str">
        <f t="shared" si="6"/>
        <v/>
      </c>
      <c r="W51" s="33"/>
    </row>
    <row r="52" spans="1:23" ht="21">
      <c r="A52" s="34">
        <v>47</v>
      </c>
      <c r="B52" s="35" t="str">
        <f>VLOOKUP($U52,[1]Name!$A:$B,2,0)</f>
        <v>ชลบุรี</v>
      </c>
      <c r="C52" s="23">
        <f>IF(ISERROR(VLOOKUP($U52,[1]BEx6_1!$A:$Z,3,0)),0,VLOOKUP($U52,[1]BEx6_1!$A:$Z,3,0))</f>
        <v>5005.0820334700002</v>
      </c>
      <c r="D52" s="24">
        <f>IF(ISERROR(VLOOKUP($U52,[1]BEx6_1!$A:$Z,4,0)),0,VLOOKUP($U52,[1]BEx6_1!$A:$Z,4,0))</f>
        <v>0</v>
      </c>
      <c r="E52" s="24">
        <f>IF(ISERROR(VLOOKUP($U52,[1]BEx6_1!$A:$Z,5,0)),0,VLOOKUP($U52,[1]BEx6_1!$A:$Z,5,0))</f>
        <v>32.213403229999997</v>
      </c>
      <c r="F52" s="25">
        <f t="shared" si="0"/>
        <v>32.213403229999997</v>
      </c>
      <c r="G52" s="26">
        <f>IF(ISERROR(VLOOKUP($U52,[1]BEx6_1!$A:$Z,6,0)),0,VLOOKUP($U52,[1]BEx6_1!$A:$Z,6,0))</f>
        <v>4019.8124732299998</v>
      </c>
      <c r="H52" s="36">
        <f t="shared" si="1"/>
        <v>80.314617150102592</v>
      </c>
      <c r="I52" s="23">
        <f>IF(ISERROR(VLOOKUP($U52,[1]BEx6_1!$A:$Z,8,0)),0,VLOOKUP($U52,[1]BEx6_1!$A:$Z,8,0))</f>
        <v>7144.60983889</v>
      </c>
      <c r="J52" s="24">
        <f>IF(ISERROR(VLOOKUP($U52,[1]BEx6_1!$A:$Z,9,0)),0,VLOOKUP($U52,[1]BEx6_1!$A:$Z,9,0))</f>
        <v>0</v>
      </c>
      <c r="K52" s="24">
        <f>IF(ISERROR(VLOOKUP($U52,[1]BEx6_1!$A:$Z,10,0)),0,VLOOKUP($U52,[1]BEx6_1!$A:$Z,10,0))</f>
        <v>2467.6505430000002</v>
      </c>
      <c r="L52" s="25">
        <f t="shared" si="2"/>
        <v>2467.6505430000002</v>
      </c>
      <c r="M52" s="26">
        <f>IF(ISERROR(VLOOKUP($U52,[1]BEx6_1!$A:$Z,11,0)),0,VLOOKUP($U52,[1]BEx6_1!$A:$Z,11,0))</f>
        <v>1474.14281966</v>
      </c>
      <c r="N52" s="38">
        <f t="shared" si="3"/>
        <v>20.632936617978086</v>
      </c>
      <c r="O52" s="23">
        <f t="shared" si="7"/>
        <v>12149.691872359999</v>
      </c>
      <c r="P52" s="24">
        <f t="shared" si="7"/>
        <v>0</v>
      </c>
      <c r="Q52" s="24">
        <f t="shared" si="7"/>
        <v>2499.8639462300002</v>
      </c>
      <c r="R52" s="25">
        <f t="shared" si="7"/>
        <v>2499.8639462300002</v>
      </c>
      <c r="S52" s="29">
        <f t="shared" si="7"/>
        <v>5493.9552928899993</v>
      </c>
      <c r="T52" s="30">
        <f t="shared" si="5"/>
        <v>45.218885800622644</v>
      </c>
      <c r="U52" s="31" t="s">
        <v>58</v>
      </c>
      <c r="V52" s="32" t="str">
        <f t="shared" si="6"/>
        <v/>
      </c>
      <c r="W52" s="33"/>
    </row>
    <row r="53" spans="1:23" ht="21">
      <c r="A53" s="34">
        <v>48</v>
      </c>
      <c r="B53" s="35" t="str">
        <f>VLOOKUP($U53,[1]Name!$A:$B,2,0)</f>
        <v>ระยอง</v>
      </c>
      <c r="C53" s="23">
        <f>IF(ISERROR(VLOOKUP($U53,[1]BEx6_1!$A:$Z,3,0)),0,VLOOKUP($U53,[1]BEx6_1!$A:$Z,3,0))</f>
        <v>3922.4901347700002</v>
      </c>
      <c r="D53" s="24">
        <f>IF(ISERROR(VLOOKUP($U53,[1]BEx6_1!$A:$Z,4,0)),0,VLOOKUP($U53,[1]BEx6_1!$A:$Z,4,0))</f>
        <v>0</v>
      </c>
      <c r="E53" s="24">
        <f>IF(ISERROR(VLOOKUP($U53,[1]BEx6_1!$A:$Z,5,0)),0,VLOOKUP($U53,[1]BEx6_1!$A:$Z,5,0))</f>
        <v>685.32928975000004</v>
      </c>
      <c r="F53" s="25">
        <f t="shared" si="0"/>
        <v>685.32928975000004</v>
      </c>
      <c r="G53" s="26">
        <f>IF(ISERROR(VLOOKUP($U53,[1]BEx6_1!$A:$Z,6,0)),0,VLOOKUP($U53,[1]BEx6_1!$A:$Z,6,0))</f>
        <v>2714.56617121</v>
      </c>
      <c r="H53" s="36">
        <f t="shared" si="1"/>
        <v>69.205175231605054</v>
      </c>
      <c r="I53" s="23">
        <f>IF(ISERROR(VLOOKUP($U53,[1]BEx6_1!$A:$Z,8,0)),0,VLOOKUP($U53,[1]BEx6_1!$A:$Z,8,0))</f>
        <v>3237.4457579599998</v>
      </c>
      <c r="J53" s="24">
        <f>IF(ISERROR(VLOOKUP($U53,[1]BEx6_1!$A:$Z,9,0)),0,VLOOKUP($U53,[1]BEx6_1!$A:$Z,9,0))</f>
        <v>0</v>
      </c>
      <c r="K53" s="24">
        <f>IF(ISERROR(VLOOKUP($U53,[1]BEx6_1!$A:$Z,10,0)),0,VLOOKUP($U53,[1]BEx6_1!$A:$Z,10,0))</f>
        <v>1367.10894401</v>
      </c>
      <c r="L53" s="25">
        <f t="shared" si="2"/>
        <v>1367.10894401</v>
      </c>
      <c r="M53" s="26">
        <f>IF(ISERROR(VLOOKUP($U53,[1]BEx6_1!$A:$Z,11,0)),0,VLOOKUP($U53,[1]BEx6_1!$A:$Z,11,0))</f>
        <v>529.08084205</v>
      </c>
      <c r="N53" s="38">
        <f t="shared" si="3"/>
        <v>16.34253919927875</v>
      </c>
      <c r="O53" s="23">
        <f t="shared" si="7"/>
        <v>7159.93589273</v>
      </c>
      <c r="P53" s="24">
        <f t="shared" si="7"/>
        <v>0</v>
      </c>
      <c r="Q53" s="24">
        <f t="shared" si="7"/>
        <v>2052.43823376</v>
      </c>
      <c r="R53" s="25">
        <f t="shared" si="7"/>
        <v>2052.43823376</v>
      </c>
      <c r="S53" s="29">
        <f t="shared" si="7"/>
        <v>3243.6470132599998</v>
      </c>
      <c r="T53" s="30">
        <f t="shared" si="5"/>
        <v>45.30273820682541</v>
      </c>
      <c r="U53" s="31" t="s">
        <v>59</v>
      </c>
      <c r="V53" s="32" t="str">
        <f t="shared" si="6"/>
        <v/>
      </c>
      <c r="W53" s="33"/>
    </row>
    <row r="54" spans="1:23" ht="21">
      <c r="A54" s="34">
        <v>49</v>
      </c>
      <c r="B54" s="35" t="str">
        <f>VLOOKUP($U54,[1]Name!$A:$B,2,0)</f>
        <v>ฉะเชิงเทรา</v>
      </c>
      <c r="C54" s="23">
        <f>IF(ISERROR(VLOOKUP($U54,[1]BEx6_1!$A:$Z,3,0)),0,VLOOKUP($U54,[1]BEx6_1!$A:$Z,3,0))</f>
        <v>1477.60348043</v>
      </c>
      <c r="D54" s="24">
        <f>IF(ISERROR(VLOOKUP($U54,[1]BEx6_1!$A:$Z,4,0)),0,VLOOKUP($U54,[1]BEx6_1!$A:$Z,4,0))</f>
        <v>0</v>
      </c>
      <c r="E54" s="24">
        <f>IF(ISERROR(VLOOKUP($U54,[1]BEx6_1!$A:$Z,5,0)),0,VLOOKUP($U54,[1]BEx6_1!$A:$Z,5,0))</f>
        <v>9.6338057900000003</v>
      </c>
      <c r="F54" s="25">
        <f t="shared" si="0"/>
        <v>9.6338057900000003</v>
      </c>
      <c r="G54" s="26">
        <f>IF(ISERROR(VLOOKUP($U54,[1]BEx6_1!$A:$Z,6,0)),0,VLOOKUP($U54,[1]BEx6_1!$A:$Z,6,0))</f>
        <v>1159.1339323100001</v>
      </c>
      <c r="H54" s="36">
        <f t="shared" si="1"/>
        <v>78.446886980306687</v>
      </c>
      <c r="I54" s="23">
        <f>IF(ISERROR(VLOOKUP($U54,[1]BEx6_1!$A:$Z,8,0)),0,VLOOKUP($U54,[1]BEx6_1!$A:$Z,8,0))</f>
        <v>2872.5204659800002</v>
      </c>
      <c r="J54" s="24">
        <f>IF(ISERROR(VLOOKUP($U54,[1]BEx6_1!$A:$Z,9,0)),0,VLOOKUP($U54,[1]BEx6_1!$A:$Z,9,0))</f>
        <v>0</v>
      </c>
      <c r="K54" s="24">
        <f>IF(ISERROR(VLOOKUP($U54,[1]BEx6_1!$A:$Z,10,0)),0,VLOOKUP($U54,[1]BEx6_1!$A:$Z,10,0))</f>
        <v>1371.40445776</v>
      </c>
      <c r="L54" s="25">
        <f t="shared" si="2"/>
        <v>1371.40445776</v>
      </c>
      <c r="M54" s="26">
        <f>IF(ISERROR(VLOOKUP($U54,[1]BEx6_1!$A:$Z,11,0)),0,VLOOKUP($U54,[1]BEx6_1!$A:$Z,11,0))</f>
        <v>817.46741308000003</v>
      </c>
      <c r="N54" s="38">
        <f t="shared" si="3"/>
        <v>28.458192822696205</v>
      </c>
      <c r="O54" s="23">
        <f t="shared" si="7"/>
        <v>4350.1239464099999</v>
      </c>
      <c r="P54" s="24">
        <f t="shared" si="7"/>
        <v>0</v>
      </c>
      <c r="Q54" s="24">
        <f t="shared" si="7"/>
        <v>1381.03826355</v>
      </c>
      <c r="R54" s="25">
        <f t="shared" si="7"/>
        <v>1381.03826355</v>
      </c>
      <c r="S54" s="29">
        <f t="shared" si="7"/>
        <v>1976.60134539</v>
      </c>
      <c r="T54" s="30">
        <f t="shared" si="5"/>
        <v>45.437816709135788</v>
      </c>
      <c r="U54" s="31" t="s">
        <v>60</v>
      </c>
      <c r="V54" s="32" t="str">
        <f t="shared" si="6"/>
        <v/>
      </c>
      <c r="W54" s="33"/>
    </row>
    <row r="55" spans="1:23" ht="21">
      <c r="A55" s="34">
        <v>50</v>
      </c>
      <c r="B55" s="35" t="str">
        <f>VLOOKUP($U55,[1]Name!$A:$B,2,0)</f>
        <v>ลำพูน</v>
      </c>
      <c r="C55" s="23">
        <f>IF(ISERROR(VLOOKUP($U55,[1]BEx6_1!$A:$Z,3,0)),0,VLOOKUP($U55,[1]BEx6_1!$A:$Z,3,0))</f>
        <v>643.93244375999996</v>
      </c>
      <c r="D55" s="24">
        <f>IF(ISERROR(VLOOKUP($U55,[1]BEx6_1!$A:$Z,4,0)),0,VLOOKUP($U55,[1]BEx6_1!$A:$Z,4,0))</f>
        <v>0</v>
      </c>
      <c r="E55" s="24">
        <f>IF(ISERROR(VLOOKUP($U55,[1]BEx6_1!$A:$Z,5,0)),0,VLOOKUP($U55,[1]BEx6_1!$A:$Z,5,0))</f>
        <v>8.9150197299999991</v>
      </c>
      <c r="F55" s="25">
        <f t="shared" si="0"/>
        <v>8.9150197299999991</v>
      </c>
      <c r="G55" s="26">
        <f>IF(ISERROR(VLOOKUP($U55,[1]BEx6_1!$A:$Z,6,0)),0,VLOOKUP($U55,[1]BEx6_1!$A:$Z,6,0))</f>
        <v>550.92575169999998</v>
      </c>
      <c r="H55" s="36">
        <f t="shared" si="1"/>
        <v>85.556451928882083</v>
      </c>
      <c r="I55" s="23">
        <f>IF(ISERROR(VLOOKUP($U55,[1]BEx6_1!$A:$Z,8,0)),0,VLOOKUP($U55,[1]BEx6_1!$A:$Z,8,0))</f>
        <v>1475.9687619399999</v>
      </c>
      <c r="J55" s="24">
        <f>IF(ISERROR(VLOOKUP($U55,[1]BEx6_1!$A:$Z,9,0)),0,VLOOKUP($U55,[1]BEx6_1!$A:$Z,9,0))</f>
        <v>0</v>
      </c>
      <c r="K55" s="24">
        <f>IF(ISERROR(VLOOKUP($U55,[1]BEx6_1!$A:$Z,10,0)),0,VLOOKUP($U55,[1]BEx6_1!$A:$Z,10,0))</f>
        <v>594.77805146000003</v>
      </c>
      <c r="L55" s="25">
        <f t="shared" si="2"/>
        <v>594.77805146000003</v>
      </c>
      <c r="M55" s="26">
        <f>IF(ISERROR(VLOOKUP($U55,[1]BEx6_1!$A:$Z,11,0)),0,VLOOKUP($U55,[1]BEx6_1!$A:$Z,11,0))</f>
        <v>414.02902519999998</v>
      </c>
      <c r="N55" s="38">
        <f t="shared" si="3"/>
        <v>28.051340643267004</v>
      </c>
      <c r="O55" s="23">
        <f t="shared" si="7"/>
        <v>2119.9012057</v>
      </c>
      <c r="P55" s="24">
        <f t="shared" si="7"/>
        <v>0</v>
      </c>
      <c r="Q55" s="24">
        <f t="shared" si="7"/>
        <v>603.69307119000007</v>
      </c>
      <c r="R55" s="25">
        <f t="shared" si="7"/>
        <v>603.69307119000007</v>
      </c>
      <c r="S55" s="29">
        <f t="shared" si="7"/>
        <v>964.95477689999996</v>
      </c>
      <c r="T55" s="30">
        <f t="shared" si="5"/>
        <v>45.51885598750664</v>
      </c>
      <c r="U55" s="31" t="s">
        <v>61</v>
      </c>
      <c r="V55" s="32" t="str">
        <f t="shared" si="6"/>
        <v/>
      </c>
      <c r="W55" s="33"/>
    </row>
    <row r="56" spans="1:23" ht="21">
      <c r="A56" s="34">
        <v>51</v>
      </c>
      <c r="B56" s="35" t="str">
        <f>VLOOKUP($U56,[1]Name!$A:$B,2,0)</f>
        <v>ภูเก็ต</v>
      </c>
      <c r="C56" s="23">
        <f>IF(ISERROR(VLOOKUP($U56,[1]BEx6_1!$A:$Z,3,0)),0,VLOOKUP($U56,[1]BEx6_1!$A:$Z,3,0))</f>
        <v>1216.3656508900001</v>
      </c>
      <c r="D56" s="24">
        <f>IF(ISERROR(VLOOKUP($U56,[1]BEx6_1!$A:$Z,4,0)),0,VLOOKUP($U56,[1]BEx6_1!$A:$Z,4,0))</f>
        <v>0</v>
      </c>
      <c r="E56" s="24">
        <f>IF(ISERROR(VLOOKUP($U56,[1]BEx6_1!$A:$Z,5,0)),0,VLOOKUP($U56,[1]BEx6_1!$A:$Z,5,0))</f>
        <v>24.12115266</v>
      </c>
      <c r="F56" s="25">
        <f t="shared" si="0"/>
        <v>24.12115266</v>
      </c>
      <c r="G56" s="26">
        <f>IF(ISERROR(VLOOKUP($U56,[1]BEx6_1!$A:$Z,6,0)),0,VLOOKUP($U56,[1]BEx6_1!$A:$Z,6,0))</f>
        <v>994.56295240999998</v>
      </c>
      <c r="H56" s="36">
        <f t="shared" si="1"/>
        <v>81.765129727421211</v>
      </c>
      <c r="I56" s="23">
        <f>IF(ISERROR(VLOOKUP($U56,[1]BEx6_1!$A:$Z,8,0)),0,VLOOKUP($U56,[1]BEx6_1!$A:$Z,8,0))</f>
        <v>1424.03900574</v>
      </c>
      <c r="J56" s="24">
        <f>IF(ISERROR(VLOOKUP($U56,[1]BEx6_1!$A:$Z,9,0)),0,VLOOKUP($U56,[1]BEx6_1!$A:$Z,9,0))</f>
        <v>0</v>
      </c>
      <c r="K56" s="24">
        <f>IF(ISERROR(VLOOKUP($U56,[1]BEx6_1!$A:$Z,10,0)),0,VLOOKUP($U56,[1]BEx6_1!$A:$Z,10,0))</f>
        <v>869.34627232000003</v>
      </c>
      <c r="L56" s="25">
        <f t="shared" si="2"/>
        <v>869.34627232000003</v>
      </c>
      <c r="M56" s="26">
        <f>IF(ISERROR(VLOOKUP($U56,[1]BEx6_1!$A:$Z,11,0)),0,VLOOKUP($U56,[1]BEx6_1!$A:$Z,11,0))</f>
        <v>210.29947512999999</v>
      </c>
      <c r="N56" s="38">
        <f t="shared" si="3"/>
        <v>14.767817052926732</v>
      </c>
      <c r="O56" s="23">
        <f t="shared" si="7"/>
        <v>2640.4046566300003</v>
      </c>
      <c r="P56" s="24">
        <f t="shared" si="7"/>
        <v>0</v>
      </c>
      <c r="Q56" s="24">
        <f t="shared" si="7"/>
        <v>893.46742498000003</v>
      </c>
      <c r="R56" s="25">
        <f t="shared" si="7"/>
        <v>893.46742498000003</v>
      </c>
      <c r="S56" s="29">
        <f t="shared" si="7"/>
        <v>1204.86242754</v>
      </c>
      <c r="T56" s="30">
        <f t="shared" si="5"/>
        <v>45.631733928154375</v>
      </c>
      <c r="U56" s="31" t="s">
        <v>62</v>
      </c>
      <c r="V56" s="32" t="str">
        <f t="shared" si="6"/>
        <v/>
      </c>
      <c r="W56" s="33"/>
    </row>
    <row r="57" spans="1:23" ht="21">
      <c r="A57" s="34">
        <v>52</v>
      </c>
      <c r="B57" s="35" t="str">
        <f>VLOOKUP($U57,[1]Name!$A:$B,2,0)</f>
        <v>ศรีษะเกษ</v>
      </c>
      <c r="C57" s="23">
        <f>IF(ISERROR(VLOOKUP($U57,[1]BEx6_1!$A:$Z,3,0)),0,VLOOKUP($U57,[1]BEx6_1!$A:$Z,3,0))</f>
        <v>2445.1350651299999</v>
      </c>
      <c r="D57" s="24">
        <f>IF(ISERROR(VLOOKUP($U57,[1]BEx6_1!$A:$Z,4,0)),0,VLOOKUP($U57,[1]BEx6_1!$A:$Z,4,0))</f>
        <v>0</v>
      </c>
      <c r="E57" s="24">
        <f>IF(ISERROR(VLOOKUP($U57,[1]BEx6_1!$A:$Z,5,0)),0,VLOOKUP($U57,[1]BEx6_1!$A:$Z,5,0))</f>
        <v>8.1477668199999993</v>
      </c>
      <c r="F57" s="25">
        <f t="shared" si="0"/>
        <v>8.1477668199999993</v>
      </c>
      <c r="G57" s="26">
        <f>IF(ISERROR(VLOOKUP($U57,[1]BEx6_1!$A:$Z,6,0)),0,VLOOKUP($U57,[1]BEx6_1!$A:$Z,6,0))</f>
        <v>2137.2198245499999</v>
      </c>
      <c r="H57" s="36">
        <f t="shared" si="1"/>
        <v>87.407025281704463</v>
      </c>
      <c r="I57" s="23">
        <f>IF(ISERROR(VLOOKUP($U57,[1]BEx6_1!$A:$Z,8,0)),0,VLOOKUP($U57,[1]BEx6_1!$A:$Z,8,0))</f>
        <v>4046.8481594499999</v>
      </c>
      <c r="J57" s="24">
        <f>IF(ISERROR(VLOOKUP($U57,[1]BEx6_1!$A:$Z,9,0)),0,VLOOKUP($U57,[1]BEx6_1!$A:$Z,9,0))</f>
        <v>0</v>
      </c>
      <c r="K57" s="24">
        <f>IF(ISERROR(VLOOKUP($U57,[1]BEx6_1!$A:$Z,10,0)),0,VLOOKUP($U57,[1]BEx6_1!$A:$Z,10,0))</f>
        <v>1824.5639879</v>
      </c>
      <c r="L57" s="25">
        <f t="shared" si="2"/>
        <v>1824.5639879</v>
      </c>
      <c r="M57" s="26">
        <f>IF(ISERROR(VLOOKUP($U57,[1]BEx6_1!$A:$Z,11,0)),0,VLOOKUP($U57,[1]BEx6_1!$A:$Z,11,0))</f>
        <v>835.30936140999995</v>
      </c>
      <c r="N57" s="38">
        <f t="shared" si="3"/>
        <v>20.640985984597094</v>
      </c>
      <c r="O57" s="23">
        <f t="shared" si="7"/>
        <v>6491.9832245799998</v>
      </c>
      <c r="P57" s="24">
        <f t="shared" si="7"/>
        <v>0</v>
      </c>
      <c r="Q57" s="24">
        <f t="shared" si="7"/>
        <v>1832.71175472</v>
      </c>
      <c r="R57" s="25">
        <f t="shared" si="7"/>
        <v>1832.71175472</v>
      </c>
      <c r="S57" s="29">
        <f t="shared" si="7"/>
        <v>2972.5291859599997</v>
      </c>
      <c r="T57" s="30">
        <f t="shared" si="5"/>
        <v>45.787690496570995</v>
      </c>
      <c r="U57" s="31" t="s">
        <v>63</v>
      </c>
      <c r="V57" s="32" t="str">
        <f t="shared" si="6"/>
        <v/>
      </c>
      <c r="W57" s="33"/>
    </row>
    <row r="58" spans="1:23" ht="21">
      <c r="A58" s="34">
        <v>53</v>
      </c>
      <c r="B58" s="35" t="str">
        <f>VLOOKUP($U58,[1]Name!$A:$B,2,0)</f>
        <v>สมุทรสาคร</v>
      </c>
      <c r="C58" s="23">
        <f>IF(ISERROR(VLOOKUP($U58,[1]BEx6_1!$A:$Z,3,0)),0,VLOOKUP($U58,[1]BEx6_1!$A:$Z,3,0))</f>
        <v>856.14676551000002</v>
      </c>
      <c r="D58" s="24">
        <f>IF(ISERROR(VLOOKUP($U58,[1]BEx6_1!$A:$Z,4,0)),0,VLOOKUP($U58,[1]BEx6_1!$A:$Z,4,0))</f>
        <v>0</v>
      </c>
      <c r="E58" s="24">
        <f>IF(ISERROR(VLOOKUP($U58,[1]BEx6_1!$A:$Z,5,0)),0,VLOOKUP($U58,[1]BEx6_1!$A:$Z,5,0))</f>
        <v>4.7916391799999998</v>
      </c>
      <c r="F58" s="25">
        <f t="shared" si="0"/>
        <v>4.7916391799999998</v>
      </c>
      <c r="G58" s="26">
        <f>IF(ISERROR(VLOOKUP($U58,[1]BEx6_1!$A:$Z,6,0)),0,VLOOKUP($U58,[1]BEx6_1!$A:$Z,6,0))</f>
        <v>779.38252230000001</v>
      </c>
      <c r="H58" s="36">
        <f t="shared" si="1"/>
        <v>91.033751886655537</v>
      </c>
      <c r="I58" s="23">
        <f>IF(ISERROR(VLOOKUP($U58,[1]BEx6_1!$A:$Z,8,0)),0,VLOOKUP($U58,[1]BEx6_1!$A:$Z,8,0))</f>
        <v>1184.5772404500001</v>
      </c>
      <c r="J58" s="24">
        <f>IF(ISERROR(VLOOKUP($U58,[1]BEx6_1!$A:$Z,9,0)),0,VLOOKUP($U58,[1]BEx6_1!$A:$Z,9,0))</f>
        <v>0</v>
      </c>
      <c r="K58" s="24">
        <f>IF(ISERROR(VLOOKUP($U58,[1]BEx6_1!$A:$Z,10,0)),0,VLOOKUP($U58,[1]BEx6_1!$A:$Z,10,0))</f>
        <v>737.17995709000002</v>
      </c>
      <c r="L58" s="25">
        <f t="shared" si="2"/>
        <v>737.17995709000002</v>
      </c>
      <c r="M58" s="26">
        <f>IF(ISERROR(VLOOKUP($U58,[1]BEx6_1!$A:$Z,11,0)),0,VLOOKUP($U58,[1]BEx6_1!$A:$Z,11,0))</f>
        <v>156.61057722999999</v>
      </c>
      <c r="N58" s="38">
        <f t="shared" si="3"/>
        <v>13.220799107241533</v>
      </c>
      <c r="O58" s="23">
        <f t="shared" si="7"/>
        <v>2040.7240059600001</v>
      </c>
      <c r="P58" s="24">
        <f t="shared" si="7"/>
        <v>0</v>
      </c>
      <c r="Q58" s="24">
        <f t="shared" si="7"/>
        <v>741.97159626999996</v>
      </c>
      <c r="R58" s="25">
        <f t="shared" si="7"/>
        <v>741.97159626999996</v>
      </c>
      <c r="S58" s="29">
        <f t="shared" si="7"/>
        <v>935.99309952999999</v>
      </c>
      <c r="T58" s="30">
        <f t="shared" si="5"/>
        <v>45.865736708952412</v>
      </c>
      <c r="U58" s="31" t="s">
        <v>64</v>
      </c>
      <c r="V58" s="32" t="str">
        <f t="shared" si="6"/>
        <v/>
      </c>
      <c r="W58" s="33"/>
    </row>
    <row r="59" spans="1:23" ht="21">
      <c r="A59" s="34">
        <v>54</v>
      </c>
      <c r="B59" s="35" t="str">
        <f>VLOOKUP($U59,[1]Name!$A:$B,2,0)</f>
        <v>สมุทรปราการ</v>
      </c>
      <c r="C59" s="23">
        <f>IF(ISERROR(VLOOKUP($U59,[1]BEx6_1!$A:$Z,3,0)),0,VLOOKUP($U59,[1]BEx6_1!$A:$Z,3,0))</f>
        <v>1332.93981841</v>
      </c>
      <c r="D59" s="24">
        <f>IF(ISERROR(VLOOKUP($U59,[1]BEx6_1!$A:$Z,4,0)),0,VLOOKUP($U59,[1]BEx6_1!$A:$Z,4,0))</f>
        <v>0</v>
      </c>
      <c r="E59" s="24">
        <f>IF(ISERROR(VLOOKUP($U59,[1]BEx6_1!$A:$Z,5,0)),0,VLOOKUP($U59,[1]BEx6_1!$A:$Z,5,0))</f>
        <v>9.4570977099999993</v>
      </c>
      <c r="F59" s="25">
        <f t="shared" si="0"/>
        <v>9.4570977099999993</v>
      </c>
      <c r="G59" s="26">
        <f>IF(ISERROR(VLOOKUP($U59,[1]BEx6_1!$A:$Z,6,0)),0,VLOOKUP($U59,[1]BEx6_1!$A:$Z,6,0))</f>
        <v>1199.0685946200001</v>
      </c>
      <c r="H59" s="36">
        <f t="shared" si="1"/>
        <v>89.956694072678502</v>
      </c>
      <c r="I59" s="23">
        <f>IF(ISERROR(VLOOKUP($U59,[1]BEx6_1!$A:$Z,8,0)),0,VLOOKUP($U59,[1]BEx6_1!$A:$Z,8,0))</f>
        <v>1631.1992298499999</v>
      </c>
      <c r="J59" s="24">
        <f>IF(ISERROR(VLOOKUP($U59,[1]BEx6_1!$A:$Z,9,0)),0,VLOOKUP($U59,[1]BEx6_1!$A:$Z,9,0))</f>
        <v>0</v>
      </c>
      <c r="K59" s="24">
        <f>IF(ISERROR(VLOOKUP($U59,[1]BEx6_1!$A:$Z,10,0)),0,VLOOKUP($U59,[1]BEx6_1!$A:$Z,10,0))</f>
        <v>735.78034881999997</v>
      </c>
      <c r="L59" s="25">
        <f t="shared" si="2"/>
        <v>735.78034881999997</v>
      </c>
      <c r="M59" s="26">
        <f>IF(ISERROR(VLOOKUP($U59,[1]BEx6_1!$A:$Z,11,0)),0,VLOOKUP($U59,[1]BEx6_1!$A:$Z,11,0))</f>
        <v>160.97185116</v>
      </c>
      <c r="N59" s="38">
        <f t="shared" si="3"/>
        <v>9.8683133374702781</v>
      </c>
      <c r="O59" s="23">
        <f t="shared" si="7"/>
        <v>2964.13904826</v>
      </c>
      <c r="P59" s="24">
        <f t="shared" si="7"/>
        <v>0</v>
      </c>
      <c r="Q59" s="24">
        <f t="shared" si="7"/>
        <v>745.23744652999994</v>
      </c>
      <c r="R59" s="25">
        <f t="shared" si="7"/>
        <v>745.23744652999994</v>
      </c>
      <c r="S59" s="29">
        <f t="shared" si="7"/>
        <v>1360.04044578</v>
      </c>
      <c r="T59" s="30">
        <f t="shared" si="5"/>
        <v>45.883152700895288</v>
      </c>
      <c r="U59" s="31" t="s">
        <v>65</v>
      </c>
      <c r="V59" s="32" t="str">
        <f t="shared" si="6"/>
        <v/>
      </c>
      <c r="W59" s="33"/>
    </row>
    <row r="60" spans="1:23" ht="21">
      <c r="A60" s="34">
        <v>55</v>
      </c>
      <c r="B60" s="35" t="str">
        <f>VLOOKUP($U60,[1]Name!$A:$B,2,0)</f>
        <v>พิษณุโลก</v>
      </c>
      <c r="C60" s="23">
        <f>IF(ISERROR(VLOOKUP($U60,[1]BEx6_1!$A:$Z,3,0)),0,VLOOKUP($U60,[1]BEx6_1!$A:$Z,3,0))</f>
        <v>4112.1579858599998</v>
      </c>
      <c r="D60" s="24">
        <f>IF(ISERROR(VLOOKUP($U60,[1]BEx6_1!$A:$Z,4,0)),0,VLOOKUP($U60,[1]BEx6_1!$A:$Z,4,0))</f>
        <v>0</v>
      </c>
      <c r="E60" s="24">
        <f>IF(ISERROR(VLOOKUP($U60,[1]BEx6_1!$A:$Z,5,0)),0,VLOOKUP($U60,[1]BEx6_1!$A:$Z,5,0))</f>
        <v>56.209489490000003</v>
      </c>
      <c r="F60" s="25">
        <f t="shared" si="0"/>
        <v>56.209489490000003</v>
      </c>
      <c r="G60" s="26">
        <f>IF(ISERROR(VLOOKUP($U60,[1]BEx6_1!$A:$Z,6,0)),0,VLOOKUP($U60,[1]BEx6_1!$A:$Z,6,0))</f>
        <v>3032.81073814</v>
      </c>
      <c r="H60" s="36">
        <f t="shared" si="1"/>
        <v>73.752291341154063</v>
      </c>
      <c r="I60" s="23">
        <f>IF(ISERROR(VLOOKUP($U60,[1]BEx6_1!$A:$Z,8,0)),0,VLOOKUP($U60,[1]BEx6_1!$A:$Z,8,0))</f>
        <v>4765.6960266699998</v>
      </c>
      <c r="J60" s="24">
        <f>IF(ISERROR(VLOOKUP($U60,[1]BEx6_1!$A:$Z,9,0)),0,VLOOKUP($U60,[1]BEx6_1!$A:$Z,9,0))</f>
        <v>0</v>
      </c>
      <c r="K60" s="24">
        <f>IF(ISERROR(VLOOKUP($U60,[1]BEx6_1!$A:$Z,10,0)),0,VLOOKUP($U60,[1]BEx6_1!$A:$Z,10,0))</f>
        <v>2497.6172122600001</v>
      </c>
      <c r="L60" s="25">
        <f t="shared" si="2"/>
        <v>2497.6172122600001</v>
      </c>
      <c r="M60" s="26">
        <f>IF(ISERROR(VLOOKUP($U60,[1]BEx6_1!$A:$Z,11,0)),0,VLOOKUP($U60,[1]BEx6_1!$A:$Z,11,0))</f>
        <v>1042.14909175</v>
      </c>
      <c r="N60" s="38">
        <f t="shared" si="3"/>
        <v>21.867720599842688</v>
      </c>
      <c r="O60" s="23">
        <f t="shared" si="7"/>
        <v>8877.8540125299987</v>
      </c>
      <c r="P60" s="24">
        <f t="shared" si="7"/>
        <v>0</v>
      </c>
      <c r="Q60" s="24">
        <f t="shared" si="7"/>
        <v>2553.8267017500002</v>
      </c>
      <c r="R60" s="25">
        <f t="shared" si="7"/>
        <v>2553.8267017500002</v>
      </c>
      <c r="S60" s="29">
        <f t="shared" si="7"/>
        <v>4074.95982989</v>
      </c>
      <c r="T60" s="30">
        <f t="shared" si="5"/>
        <v>45.900279776381723</v>
      </c>
      <c r="U60" s="31" t="s">
        <v>66</v>
      </c>
      <c r="V60" s="32" t="str">
        <f t="shared" si="6"/>
        <v/>
      </c>
      <c r="W60" s="33"/>
    </row>
    <row r="61" spans="1:23" ht="21">
      <c r="A61" s="34">
        <v>56</v>
      </c>
      <c r="B61" s="35" t="str">
        <f>VLOOKUP($U61,[1]Name!$A:$B,2,0)</f>
        <v>นครราชสีมา</v>
      </c>
      <c r="C61" s="23">
        <f>IF(ISERROR(VLOOKUP($U61,[1]BEx6_1!$A:$Z,3,0)),0,VLOOKUP($U61,[1]BEx6_1!$A:$Z,3,0))</f>
        <v>6962.7174308000003</v>
      </c>
      <c r="D61" s="24">
        <f>IF(ISERROR(VLOOKUP($U61,[1]BEx6_1!$A:$Z,4,0)),0,VLOOKUP($U61,[1]BEx6_1!$A:$Z,4,0))</f>
        <v>0</v>
      </c>
      <c r="E61" s="24">
        <f>IF(ISERROR(VLOOKUP($U61,[1]BEx6_1!$A:$Z,5,0)),0,VLOOKUP($U61,[1]BEx6_1!$A:$Z,5,0))</f>
        <v>46.366544240000003</v>
      </c>
      <c r="F61" s="25">
        <f t="shared" si="0"/>
        <v>46.366544240000003</v>
      </c>
      <c r="G61" s="26">
        <f>IF(ISERROR(VLOOKUP($U61,[1]BEx6_1!$A:$Z,6,0)),0,VLOOKUP($U61,[1]BEx6_1!$A:$Z,6,0))</f>
        <v>5577.8518779599999</v>
      </c>
      <c r="H61" s="36">
        <f t="shared" si="1"/>
        <v>80.110272079777872</v>
      </c>
      <c r="I61" s="23">
        <f>IF(ISERROR(VLOOKUP($U61,[1]BEx6_1!$A:$Z,8,0)),0,VLOOKUP($U61,[1]BEx6_1!$A:$Z,8,0))</f>
        <v>11955.16346238</v>
      </c>
      <c r="J61" s="24">
        <f>IF(ISERROR(VLOOKUP($U61,[1]BEx6_1!$A:$Z,9,0)),0,VLOOKUP($U61,[1]BEx6_1!$A:$Z,9,0))</f>
        <v>0</v>
      </c>
      <c r="K61" s="24">
        <f>IF(ISERROR(VLOOKUP($U61,[1]BEx6_1!$A:$Z,10,0)),0,VLOOKUP($U61,[1]BEx6_1!$A:$Z,10,0))</f>
        <v>4796.3581657900004</v>
      </c>
      <c r="L61" s="25">
        <f t="shared" si="2"/>
        <v>4796.3581657900004</v>
      </c>
      <c r="M61" s="26">
        <f>IF(ISERROR(VLOOKUP($U61,[1]BEx6_1!$A:$Z,11,0)),0,VLOOKUP($U61,[1]BEx6_1!$A:$Z,11,0))</f>
        <v>3216.8055230999998</v>
      </c>
      <c r="N61" s="38">
        <f t="shared" si="3"/>
        <v>26.907248346896356</v>
      </c>
      <c r="O61" s="23">
        <f t="shared" si="7"/>
        <v>18917.880893180001</v>
      </c>
      <c r="P61" s="24">
        <f t="shared" si="7"/>
        <v>0</v>
      </c>
      <c r="Q61" s="24">
        <f t="shared" si="7"/>
        <v>4842.7247100300001</v>
      </c>
      <c r="R61" s="25">
        <f t="shared" si="7"/>
        <v>4842.7247100300001</v>
      </c>
      <c r="S61" s="29">
        <f t="shared" si="7"/>
        <v>8794.6574010599998</v>
      </c>
      <c r="T61" s="30">
        <f t="shared" si="5"/>
        <v>46.488596956070914</v>
      </c>
      <c r="U61" s="31" t="s">
        <v>67</v>
      </c>
      <c r="V61" s="32" t="str">
        <f t="shared" si="6"/>
        <v/>
      </c>
      <c r="W61" s="33"/>
    </row>
    <row r="62" spans="1:23" ht="21">
      <c r="A62" s="34">
        <v>57</v>
      </c>
      <c r="B62" s="35" t="str">
        <f>VLOOKUP($U62,[1]Name!$A:$B,2,0)</f>
        <v>นราธิวาส</v>
      </c>
      <c r="C62" s="23">
        <f>IF(ISERROR(VLOOKUP($U62,[1]BEx6_1!$A:$Z,3,0)),0,VLOOKUP($U62,[1]BEx6_1!$A:$Z,3,0))</f>
        <v>2977.4994135500001</v>
      </c>
      <c r="D62" s="24">
        <f>IF(ISERROR(VLOOKUP($U62,[1]BEx6_1!$A:$Z,4,0)),0,VLOOKUP($U62,[1]BEx6_1!$A:$Z,4,0))</f>
        <v>0</v>
      </c>
      <c r="E62" s="24">
        <f>IF(ISERROR(VLOOKUP($U62,[1]BEx6_1!$A:$Z,5,0)),0,VLOOKUP($U62,[1]BEx6_1!$A:$Z,5,0))</f>
        <v>9.9059630900000002</v>
      </c>
      <c r="F62" s="25">
        <f t="shared" si="0"/>
        <v>9.9059630900000002</v>
      </c>
      <c r="G62" s="26">
        <f>IF(ISERROR(VLOOKUP($U62,[1]BEx6_1!$A:$Z,6,0)),0,VLOOKUP($U62,[1]BEx6_1!$A:$Z,6,0))</f>
        <v>2500.3957846600001</v>
      </c>
      <c r="H62" s="36">
        <f t="shared" si="1"/>
        <v>83.976365311146751</v>
      </c>
      <c r="I62" s="23">
        <f>IF(ISERROR(VLOOKUP($U62,[1]BEx6_1!$A:$Z,8,0)),0,VLOOKUP($U62,[1]BEx6_1!$A:$Z,8,0))</f>
        <v>3805.5295709900001</v>
      </c>
      <c r="J62" s="24">
        <f>IF(ISERROR(VLOOKUP($U62,[1]BEx6_1!$A:$Z,9,0)),0,VLOOKUP($U62,[1]BEx6_1!$A:$Z,9,0))</f>
        <v>0</v>
      </c>
      <c r="K62" s="24">
        <f>IF(ISERROR(VLOOKUP($U62,[1]BEx6_1!$A:$Z,10,0)),0,VLOOKUP($U62,[1]BEx6_1!$A:$Z,10,0))</f>
        <v>2038.6870850099999</v>
      </c>
      <c r="L62" s="25">
        <f t="shared" si="2"/>
        <v>2038.6870850099999</v>
      </c>
      <c r="M62" s="26">
        <f>IF(ISERROR(VLOOKUP($U62,[1]BEx6_1!$A:$Z,11,0)),0,VLOOKUP($U62,[1]BEx6_1!$A:$Z,11,0))</f>
        <v>660.55315213999995</v>
      </c>
      <c r="N62" s="38">
        <f t="shared" si="3"/>
        <v>17.357719597700001</v>
      </c>
      <c r="O62" s="23">
        <f t="shared" si="7"/>
        <v>6783.0289845400002</v>
      </c>
      <c r="P62" s="24">
        <f t="shared" si="7"/>
        <v>0</v>
      </c>
      <c r="Q62" s="24">
        <f t="shared" si="7"/>
        <v>2048.5930481</v>
      </c>
      <c r="R62" s="25">
        <f t="shared" si="7"/>
        <v>2048.5930481</v>
      </c>
      <c r="S62" s="29">
        <f t="shared" si="7"/>
        <v>3160.9489368</v>
      </c>
      <c r="T62" s="30">
        <f t="shared" si="5"/>
        <v>46.600846671958656</v>
      </c>
      <c r="U62" s="31" t="s">
        <v>68</v>
      </c>
      <c r="V62" s="32" t="str">
        <f t="shared" si="6"/>
        <v/>
      </c>
      <c r="W62" s="33"/>
    </row>
    <row r="63" spans="1:23" ht="21">
      <c r="A63" s="34">
        <v>58</v>
      </c>
      <c r="B63" s="35" t="str">
        <f>VLOOKUP($U63,[1]Name!$A:$B,2,0)</f>
        <v>ราชบุรี</v>
      </c>
      <c r="C63" s="23">
        <f>IF(ISERROR(VLOOKUP($U63,[1]BEx6_1!$A:$Z,3,0)),0,VLOOKUP($U63,[1]BEx6_1!$A:$Z,3,0))</f>
        <v>2032.9543208800001</v>
      </c>
      <c r="D63" s="24">
        <f>IF(ISERROR(VLOOKUP($U63,[1]BEx6_1!$A:$Z,4,0)),0,VLOOKUP($U63,[1]BEx6_1!$A:$Z,4,0))</f>
        <v>0</v>
      </c>
      <c r="E63" s="24">
        <f>IF(ISERROR(VLOOKUP($U63,[1]BEx6_1!$A:$Z,5,0)),0,VLOOKUP($U63,[1]BEx6_1!$A:$Z,5,0))</f>
        <v>74.397962730000003</v>
      </c>
      <c r="F63" s="25">
        <f t="shared" si="0"/>
        <v>74.397962730000003</v>
      </c>
      <c r="G63" s="26">
        <f>IF(ISERROR(VLOOKUP($U63,[1]BEx6_1!$A:$Z,6,0)),0,VLOOKUP($U63,[1]BEx6_1!$A:$Z,6,0))</f>
        <v>1714.16127577</v>
      </c>
      <c r="H63" s="36">
        <f t="shared" si="1"/>
        <v>84.318730537339121</v>
      </c>
      <c r="I63" s="23">
        <f>IF(ISERROR(VLOOKUP($U63,[1]BEx6_1!$A:$Z,8,0)),0,VLOOKUP($U63,[1]BEx6_1!$A:$Z,8,0))</f>
        <v>3985.4822234100002</v>
      </c>
      <c r="J63" s="24">
        <f>IF(ISERROR(VLOOKUP($U63,[1]BEx6_1!$A:$Z,9,0)),0,VLOOKUP($U63,[1]BEx6_1!$A:$Z,9,0))</f>
        <v>0</v>
      </c>
      <c r="K63" s="24">
        <f>IF(ISERROR(VLOOKUP($U63,[1]BEx6_1!$A:$Z,10,0)),0,VLOOKUP($U63,[1]BEx6_1!$A:$Z,10,0))</f>
        <v>1550.84501903</v>
      </c>
      <c r="L63" s="25">
        <f t="shared" si="2"/>
        <v>1550.84501903</v>
      </c>
      <c r="M63" s="26">
        <f>IF(ISERROR(VLOOKUP($U63,[1]BEx6_1!$A:$Z,11,0)),0,VLOOKUP($U63,[1]BEx6_1!$A:$Z,11,0))</f>
        <v>1107.5274760499999</v>
      </c>
      <c r="N63" s="38">
        <f t="shared" si="3"/>
        <v>27.789045690495978</v>
      </c>
      <c r="O63" s="23">
        <f t="shared" si="7"/>
        <v>6018.4365442899998</v>
      </c>
      <c r="P63" s="24">
        <f t="shared" si="7"/>
        <v>0</v>
      </c>
      <c r="Q63" s="24">
        <f t="shared" si="7"/>
        <v>1625.24298176</v>
      </c>
      <c r="R63" s="25">
        <f t="shared" si="7"/>
        <v>1625.24298176</v>
      </c>
      <c r="S63" s="29">
        <f t="shared" si="7"/>
        <v>2821.6887518200001</v>
      </c>
      <c r="T63" s="30">
        <f t="shared" si="5"/>
        <v>46.884082453225851</v>
      </c>
      <c r="U63" s="31" t="s">
        <v>69</v>
      </c>
      <c r="V63" s="32" t="str">
        <f t="shared" si="6"/>
        <v/>
      </c>
      <c r="W63" s="33"/>
    </row>
    <row r="64" spans="1:23" ht="21">
      <c r="A64" s="34">
        <v>59</v>
      </c>
      <c r="B64" s="35" t="str">
        <f>VLOOKUP($U64,[1]Name!$A:$B,2,0)</f>
        <v>แพร่</v>
      </c>
      <c r="C64" s="23">
        <f>IF(ISERROR(VLOOKUP($U64,[1]BEx6_1!$A:$Z,3,0)),0,VLOOKUP($U64,[1]BEx6_1!$A:$Z,3,0))</f>
        <v>1081.20250151</v>
      </c>
      <c r="D64" s="24">
        <f>IF(ISERROR(VLOOKUP($U64,[1]BEx6_1!$A:$Z,4,0)),0,VLOOKUP($U64,[1]BEx6_1!$A:$Z,4,0))</f>
        <v>0</v>
      </c>
      <c r="E64" s="24">
        <f>IF(ISERROR(VLOOKUP($U64,[1]BEx6_1!$A:$Z,5,0)),0,VLOOKUP($U64,[1]BEx6_1!$A:$Z,5,0))</f>
        <v>4.6969692500000004</v>
      </c>
      <c r="F64" s="25">
        <f t="shared" si="0"/>
        <v>4.6969692500000004</v>
      </c>
      <c r="G64" s="26">
        <f>IF(ISERROR(VLOOKUP($U64,[1]BEx6_1!$A:$Z,6,0)),0,VLOOKUP($U64,[1]BEx6_1!$A:$Z,6,0))</f>
        <v>920.26478917999998</v>
      </c>
      <c r="H64" s="36">
        <f t="shared" si="1"/>
        <v>85.114933409307184</v>
      </c>
      <c r="I64" s="23">
        <f>IF(ISERROR(VLOOKUP($U64,[1]BEx6_1!$A:$Z,8,0)),0,VLOOKUP($U64,[1]BEx6_1!$A:$Z,8,0))</f>
        <v>2264.5325980799998</v>
      </c>
      <c r="J64" s="24">
        <f>IF(ISERROR(VLOOKUP($U64,[1]BEx6_1!$A:$Z,9,0)),0,VLOOKUP($U64,[1]BEx6_1!$A:$Z,9,0))</f>
        <v>0</v>
      </c>
      <c r="K64" s="24">
        <f>IF(ISERROR(VLOOKUP($U64,[1]BEx6_1!$A:$Z,10,0)),0,VLOOKUP($U64,[1]BEx6_1!$A:$Z,10,0))</f>
        <v>878.76450213999999</v>
      </c>
      <c r="L64" s="25">
        <f t="shared" si="2"/>
        <v>878.76450213999999</v>
      </c>
      <c r="M64" s="26">
        <f>IF(ISERROR(VLOOKUP($U64,[1]BEx6_1!$A:$Z,11,0)),0,VLOOKUP($U64,[1]BEx6_1!$A:$Z,11,0))</f>
        <v>655.79508709000004</v>
      </c>
      <c r="N64" s="38">
        <f t="shared" si="3"/>
        <v>28.95940149618604</v>
      </c>
      <c r="O64" s="23">
        <f t="shared" si="7"/>
        <v>3345.7350995899997</v>
      </c>
      <c r="P64" s="24">
        <f t="shared" si="7"/>
        <v>0</v>
      </c>
      <c r="Q64" s="24">
        <f t="shared" si="7"/>
        <v>883.46147139000004</v>
      </c>
      <c r="R64" s="25">
        <f t="shared" si="7"/>
        <v>883.46147139000004</v>
      </c>
      <c r="S64" s="29">
        <f t="shared" si="7"/>
        <v>1576.0598762700001</v>
      </c>
      <c r="T64" s="30">
        <f t="shared" si="5"/>
        <v>47.106535017166692</v>
      </c>
      <c r="U64" s="31" t="s">
        <v>70</v>
      </c>
      <c r="V64" s="32" t="str">
        <f t="shared" si="6"/>
        <v/>
      </c>
      <c r="W64" s="33"/>
    </row>
    <row r="65" spans="1:23" ht="21">
      <c r="A65" s="34">
        <v>60</v>
      </c>
      <c r="B65" s="35" t="str">
        <f>VLOOKUP($U65,[1]Name!$A:$B,2,0)</f>
        <v>สุโขทัย</v>
      </c>
      <c r="C65" s="23">
        <f>IF(ISERROR(VLOOKUP($U65,[1]BEx6_1!$A:$Z,3,0)),0,VLOOKUP($U65,[1]BEx6_1!$A:$Z,3,0))</f>
        <v>1009.95934218</v>
      </c>
      <c r="D65" s="24">
        <f>IF(ISERROR(VLOOKUP($U65,[1]BEx6_1!$A:$Z,4,0)),0,VLOOKUP($U65,[1]BEx6_1!$A:$Z,4,0))</f>
        <v>0</v>
      </c>
      <c r="E65" s="24">
        <f>IF(ISERROR(VLOOKUP($U65,[1]BEx6_1!$A:$Z,5,0)),0,VLOOKUP($U65,[1]BEx6_1!$A:$Z,5,0))</f>
        <v>3.0184808599999999</v>
      </c>
      <c r="F65" s="25">
        <f t="shared" si="0"/>
        <v>3.0184808599999999</v>
      </c>
      <c r="G65" s="26">
        <f>IF(ISERROR(VLOOKUP($U65,[1]BEx6_1!$A:$Z,6,0)),0,VLOOKUP($U65,[1]BEx6_1!$A:$Z,6,0))</f>
        <v>915.49574663999999</v>
      </c>
      <c r="H65" s="36">
        <f t="shared" si="1"/>
        <v>90.646792242537202</v>
      </c>
      <c r="I65" s="23">
        <f>IF(ISERROR(VLOOKUP($U65,[1]BEx6_1!$A:$Z,8,0)),0,VLOOKUP($U65,[1]BEx6_1!$A:$Z,8,0))</f>
        <v>2768.3631755900001</v>
      </c>
      <c r="J65" s="24">
        <f>IF(ISERROR(VLOOKUP($U65,[1]BEx6_1!$A:$Z,9,0)),0,VLOOKUP($U65,[1]BEx6_1!$A:$Z,9,0))</f>
        <v>0</v>
      </c>
      <c r="K65" s="24">
        <f>IF(ISERROR(VLOOKUP($U65,[1]BEx6_1!$A:$Z,10,0)),0,VLOOKUP($U65,[1]BEx6_1!$A:$Z,10,0))</f>
        <v>1084.6123711800001</v>
      </c>
      <c r="L65" s="25">
        <f t="shared" si="2"/>
        <v>1084.6123711800001</v>
      </c>
      <c r="M65" s="26">
        <f>IF(ISERROR(VLOOKUP($U65,[1]BEx6_1!$A:$Z,11,0)),0,VLOOKUP($U65,[1]BEx6_1!$A:$Z,11,0))</f>
        <v>866.33569334000003</v>
      </c>
      <c r="N65" s="38">
        <f t="shared" si="3"/>
        <v>31.294148866698624</v>
      </c>
      <c r="O65" s="23">
        <f t="shared" si="7"/>
        <v>3778.3225177700001</v>
      </c>
      <c r="P65" s="24">
        <f t="shared" si="7"/>
        <v>0</v>
      </c>
      <c r="Q65" s="24">
        <f t="shared" si="7"/>
        <v>1087.63085204</v>
      </c>
      <c r="R65" s="25">
        <f t="shared" si="7"/>
        <v>1087.63085204</v>
      </c>
      <c r="S65" s="29">
        <f t="shared" si="7"/>
        <v>1781.8314399800001</v>
      </c>
      <c r="T65" s="30">
        <f t="shared" si="5"/>
        <v>47.159326171860336</v>
      </c>
      <c r="U65" s="31" t="s">
        <v>71</v>
      </c>
      <c r="V65" s="32" t="str">
        <f t="shared" si="6"/>
        <v/>
      </c>
      <c r="W65" s="33"/>
    </row>
    <row r="66" spans="1:23" ht="21">
      <c r="A66" s="34">
        <v>61</v>
      </c>
      <c r="B66" s="35" t="str">
        <f>VLOOKUP($U66,[1]Name!$A:$B,2,0)</f>
        <v>ยโสธร</v>
      </c>
      <c r="C66" s="23">
        <f>IF(ISERROR(VLOOKUP($U66,[1]BEx6_1!$A:$Z,3,0)),0,VLOOKUP($U66,[1]BEx6_1!$A:$Z,3,0))</f>
        <v>825.20203862999995</v>
      </c>
      <c r="D66" s="24">
        <f>IF(ISERROR(VLOOKUP($U66,[1]BEx6_1!$A:$Z,4,0)),0,VLOOKUP($U66,[1]BEx6_1!$A:$Z,4,0))</f>
        <v>0</v>
      </c>
      <c r="E66" s="24">
        <f>IF(ISERROR(VLOOKUP($U66,[1]BEx6_1!$A:$Z,5,0)),0,VLOOKUP($U66,[1]BEx6_1!$A:$Z,5,0))</f>
        <v>6.6649659999999997</v>
      </c>
      <c r="F66" s="25">
        <f t="shared" si="0"/>
        <v>6.6649659999999997</v>
      </c>
      <c r="G66" s="26">
        <f>IF(ISERROR(VLOOKUP($U66,[1]BEx6_1!$A:$Z,6,0)),0,VLOOKUP($U66,[1]BEx6_1!$A:$Z,6,0))</f>
        <v>687.31771569</v>
      </c>
      <c r="H66" s="36">
        <f t="shared" si="1"/>
        <v>83.290840729269718</v>
      </c>
      <c r="I66" s="23">
        <f>IF(ISERROR(VLOOKUP($U66,[1]BEx6_1!$A:$Z,8,0)),0,VLOOKUP($U66,[1]BEx6_1!$A:$Z,8,0))</f>
        <v>2077.4460812900002</v>
      </c>
      <c r="J66" s="24">
        <f>IF(ISERROR(VLOOKUP($U66,[1]BEx6_1!$A:$Z,9,0)),0,VLOOKUP($U66,[1]BEx6_1!$A:$Z,9,0))</f>
        <v>0</v>
      </c>
      <c r="K66" s="24">
        <f>IF(ISERROR(VLOOKUP($U66,[1]BEx6_1!$A:$Z,10,0)),0,VLOOKUP($U66,[1]BEx6_1!$A:$Z,10,0))</f>
        <v>683.49202300000002</v>
      </c>
      <c r="L66" s="25">
        <f t="shared" si="2"/>
        <v>683.49202300000002</v>
      </c>
      <c r="M66" s="26">
        <f>IF(ISERROR(VLOOKUP($U66,[1]BEx6_1!$A:$Z,11,0)),0,VLOOKUP($U66,[1]BEx6_1!$A:$Z,11,0))</f>
        <v>685.19080538000003</v>
      </c>
      <c r="N66" s="38">
        <f t="shared" si="3"/>
        <v>32.982362890233354</v>
      </c>
      <c r="O66" s="23">
        <f t="shared" si="7"/>
        <v>2902.6481199200002</v>
      </c>
      <c r="P66" s="24">
        <f t="shared" si="7"/>
        <v>0</v>
      </c>
      <c r="Q66" s="24">
        <f t="shared" si="7"/>
        <v>690.15698900000007</v>
      </c>
      <c r="R66" s="25">
        <f t="shared" si="7"/>
        <v>690.15698900000007</v>
      </c>
      <c r="S66" s="29">
        <f t="shared" si="7"/>
        <v>1372.5085210699999</v>
      </c>
      <c r="T66" s="30">
        <f t="shared" si="5"/>
        <v>47.284702256911096</v>
      </c>
      <c r="U66" s="31" t="s">
        <v>72</v>
      </c>
      <c r="V66" s="32" t="str">
        <f t="shared" si="6"/>
        <v/>
      </c>
      <c r="W66" s="33"/>
    </row>
    <row r="67" spans="1:23" ht="21">
      <c r="A67" s="34">
        <v>62</v>
      </c>
      <c r="B67" s="35" t="str">
        <f>VLOOKUP($U67,[1]Name!$A:$B,2,0)</f>
        <v>กาฬสินธุ์</v>
      </c>
      <c r="C67" s="23">
        <f>IF(ISERROR(VLOOKUP($U67,[1]BEx6_1!$A:$Z,3,0)),0,VLOOKUP($U67,[1]BEx6_1!$A:$Z,3,0))</f>
        <v>1716.6543998699999</v>
      </c>
      <c r="D67" s="24">
        <f>IF(ISERROR(VLOOKUP($U67,[1]BEx6_1!$A:$Z,4,0)),0,VLOOKUP($U67,[1]BEx6_1!$A:$Z,4,0))</f>
        <v>0</v>
      </c>
      <c r="E67" s="24">
        <f>IF(ISERROR(VLOOKUP($U67,[1]BEx6_1!$A:$Z,5,0)),0,VLOOKUP($U67,[1]BEx6_1!$A:$Z,5,0))</f>
        <v>2.77401959</v>
      </c>
      <c r="F67" s="25">
        <f t="shared" si="0"/>
        <v>2.77401959</v>
      </c>
      <c r="G67" s="26">
        <f>IF(ISERROR(VLOOKUP($U67,[1]BEx6_1!$A:$Z,6,0)),0,VLOOKUP($U67,[1]BEx6_1!$A:$Z,6,0))</f>
        <v>1464.9344124199999</v>
      </c>
      <c r="H67" s="36">
        <f t="shared" si="1"/>
        <v>85.336594979801276</v>
      </c>
      <c r="I67" s="23">
        <f>IF(ISERROR(VLOOKUP($U67,[1]BEx6_1!$A:$Z,8,0)),0,VLOOKUP($U67,[1]BEx6_1!$A:$Z,8,0))</f>
        <v>3324.1353697499999</v>
      </c>
      <c r="J67" s="24">
        <f>IF(ISERROR(VLOOKUP($U67,[1]BEx6_1!$A:$Z,9,0)),0,VLOOKUP($U67,[1]BEx6_1!$A:$Z,9,0))</f>
        <v>0</v>
      </c>
      <c r="K67" s="24">
        <f>IF(ISERROR(VLOOKUP($U67,[1]BEx6_1!$A:$Z,10,0)),0,VLOOKUP($U67,[1]BEx6_1!$A:$Z,10,0))</f>
        <v>1296.1993105700001</v>
      </c>
      <c r="L67" s="25">
        <f t="shared" si="2"/>
        <v>1296.1993105700001</v>
      </c>
      <c r="M67" s="26">
        <f>IF(ISERROR(VLOOKUP($U67,[1]BEx6_1!$A:$Z,11,0)),0,VLOOKUP($U67,[1]BEx6_1!$A:$Z,11,0))</f>
        <v>939.90512047000004</v>
      </c>
      <c r="N67" s="38">
        <f t="shared" si="3"/>
        <v>28.275175825366222</v>
      </c>
      <c r="O67" s="23">
        <f t="shared" si="7"/>
        <v>5040.7897696199998</v>
      </c>
      <c r="P67" s="24">
        <f t="shared" si="7"/>
        <v>0</v>
      </c>
      <c r="Q67" s="24">
        <f t="shared" si="7"/>
        <v>1298.9733301600002</v>
      </c>
      <c r="R67" s="25">
        <f t="shared" si="7"/>
        <v>1298.9733301600002</v>
      </c>
      <c r="S67" s="29">
        <f t="shared" si="7"/>
        <v>2404.8395328900001</v>
      </c>
      <c r="T67" s="30">
        <f t="shared" si="5"/>
        <v>47.707594301662162</v>
      </c>
      <c r="U67" s="31" t="s">
        <v>73</v>
      </c>
      <c r="V67" s="32" t="str">
        <f t="shared" si="6"/>
        <v/>
      </c>
      <c r="W67" s="33"/>
    </row>
    <row r="68" spans="1:23" ht="21">
      <c r="A68" s="34">
        <v>63</v>
      </c>
      <c r="B68" s="35" t="str">
        <f>VLOOKUP($U68,[1]Name!$A:$B,2,0)</f>
        <v>สกลนคร</v>
      </c>
      <c r="C68" s="23">
        <f>IF(ISERROR(VLOOKUP($U68,[1]BEx6_1!$A:$Z,3,0)),0,VLOOKUP($U68,[1]BEx6_1!$A:$Z,3,0))</f>
        <v>2065.56644237</v>
      </c>
      <c r="D68" s="24">
        <f>IF(ISERROR(VLOOKUP($U68,[1]BEx6_1!$A:$Z,4,0)),0,VLOOKUP($U68,[1]BEx6_1!$A:$Z,4,0))</f>
        <v>0</v>
      </c>
      <c r="E68" s="24">
        <f>IF(ISERROR(VLOOKUP($U68,[1]BEx6_1!$A:$Z,5,0)),0,VLOOKUP($U68,[1]BEx6_1!$A:$Z,5,0))</f>
        <v>13.18344593</v>
      </c>
      <c r="F68" s="25">
        <f t="shared" si="0"/>
        <v>13.18344593</v>
      </c>
      <c r="G68" s="26">
        <f>IF(ISERROR(VLOOKUP($U68,[1]BEx6_1!$A:$Z,6,0)),0,VLOOKUP($U68,[1]BEx6_1!$A:$Z,6,0))</f>
        <v>1714.0485102299999</v>
      </c>
      <c r="H68" s="36">
        <f t="shared" si="1"/>
        <v>82.982007989214139</v>
      </c>
      <c r="I68" s="23">
        <f>IF(ISERROR(VLOOKUP($U68,[1]BEx6_1!$A:$Z,8,0)),0,VLOOKUP($U68,[1]BEx6_1!$A:$Z,8,0))</f>
        <v>5650.9091303599998</v>
      </c>
      <c r="J68" s="24">
        <f>IF(ISERROR(VLOOKUP($U68,[1]BEx6_1!$A:$Z,9,0)),0,VLOOKUP($U68,[1]BEx6_1!$A:$Z,9,0))</f>
        <v>0</v>
      </c>
      <c r="K68" s="24">
        <f>IF(ISERROR(VLOOKUP($U68,[1]BEx6_1!$A:$Z,10,0)),0,VLOOKUP($U68,[1]BEx6_1!$A:$Z,10,0))</f>
        <v>1554.1521812000001</v>
      </c>
      <c r="L68" s="25">
        <f t="shared" si="2"/>
        <v>1554.1521812000001</v>
      </c>
      <c r="M68" s="26">
        <f>IF(ISERROR(VLOOKUP($U68,[1]BEx6_1!$A:$Z,11,0)),0,VLOOKUP($U68,[1]BEx6_1!$A:$Z,11,0))</f>
        <v>1968.6962490999999</v>
      </c>
      <c r="N68" s="38">
        <f t="shared" si="3"/>
        <v>34.838575593491825</v>
      </c>
      <c r="O68" s="23">
        <f t="shared" si="7"/>
        <v>7716.4755727299998</v>
      </c>
      <c r="P68" s="24">
        <f t="shared" si="7"/>
        <v>0</v>
      </c>
      <c r="Q68" s="24">
        <f t="shared" si="7"/>
        <v>1567.3356271300001</v>
      </c>
      <c r="R68" s="25">
        <f t="shared" si="7"/>
        <v>1567.3356271300001</v>
      </c>
      <c r="S68" s="29">
        <f t="shared" si="7"/>
        <v>3682.7447593299999</v>
      </c>
      <c r="T68" s="30">
        <f t="shared" si="5"/>
        <v>47.725735986838444</v>
      </c>
      <c r="U68" s="31" t="s">
        <v>74</v>
      </c>
      <c r="V68" s="32" t="str">
        <f t="shared" si="6"/>
        <v/>
      </c>
      <c r="W68" s="33"/>
    </row>
    <row r="69" spans="1:23" ht="21">
      <c r="A69" s="34">
        <v>64</v>
      </c>
      <c r="B69" s="35" t="str">
        <f>VLOOKUP($U69,[1]Name!$A:$B,2,0)</f>
        <v>พังงา</v>
      </c>
      <c r="C69" s="23">
        <f>IF(ISERROR(VLOOKUP($U69,[1]BEx6_1!$A:$Z,3,0)),0,VLOOKUP($U69,[1]BEx6_1!$A:$Z,3,0))</f>
        <v>698.95040584000003</v>
      </c>
      <c r="D69" s="24">
        <f>IF(ISERROR(VLOOKUP($U69,[1]BEx6_1!$A:$Z,4,0)),0,VLOOKUP($U69,[1]BEx6_1!$A:$Z,4,0))</f>
        <v>0</v>
      </c>
      <c r="E69" s="24">
        <f>IF(ISERROR(VLOOKUP($U69,[1]BEx6_1!$A:$Z,5,0)),0,VLOOKUP($U69,[1]BEx6_1!$A:$Z,5,0))</f>
        <v>6.4442218499999999</v>
      </c>
      <c r="F69" s="25">
        <f t="shared" si="0"/>
        <v>6.4442218499999999</v>
      </c>
      <c r="G69" s="26">
        <f>IF(ISERROR(VLOOKUP($U69,[1]BEx6_1!$A:$Z,6,0)),0,VLOOKUP($U69,[1]BEx6_1!$A:$Z,6,0))</f>
        <v>611.04246002000002</v>
      </c>
      <c r="H69" s="36">
        <f t="shared" si="1"/>
        <v>87.422863612998114</v>
      </c>
      <c r="I69" s="23">
        <f>IF(ISERROR(VLOOKUP($U69,[1]BEx6_1!$A:$Z,8,0)),0,VLOOKUP($U69,[1]BEx6_1!$A:$Z,8,0))</f>
        <v>1103.4048841900001</v>
      </c>
      <c r="J69" s="24">
        <f>IF(ISERROR(VLOOKUP($U69,[1]BEx6_1!$A:$Z,9,0)),0,VLOOKUP($U69,[1]BEx6_1!$A:$Z,9,0))</f>
        <v>0</v>
      </c>
      <c r="K69" s="24">
        <f>IF(ISERROR(VLOOKUP($U69,[1]BEx6_1!$A:$Z,10,0)),0,VLOOKUP($U69,[1]BEx6_1!$A:$Z,10,0))</f>
        <v>561.75782938999998</v>
      </c>
      <c r="L69" s="25">
        <f t="shared" si="2"/>
        <v>561.75782938999998</v>
      </c>
      <c r="M69" s="26">
        <f>IF(ISERROR(VLOOKUP($U69,[1]BEx6_1!$A:$Z,11,0)),0,VLOOKUP($U69,[1]BEx6_1!$A:$Z,11,0))</f>
        <v>256.49253349999998</v>
      </c>
      <c r="N69" s="38">
        <f t="shared" si="3"/>
        <v>23.245549949535423</v>
      </c>
      <c r="O69" s="23">
        <f t="shared" si="7"/>
        <v>1802.3552900300001</v>
      </c>
      <c r="P69" s="24">
        <f t="shared" si="7"/>
        <v>0</v>
      </c>
      <c r="Q69" s="24">
        <f t="shared" si="7"/>
        <v>568.20205123999995</v>
      </c>
      <c r="R69" s="25">
        <f t="shared" si="7"/>
        <v>568.20205123999995</v>
      </c>
      <c r="S69" s="29">
        <f t="shared" si="7"/>
        <v>867.53499351999994</v>
      </c>
      <c r="T69" s="30">
        <f t="shared" si="5"/>
        <v>48.133406233438016</v>
      </c>
      <c r="U69" s="31" t="s">
        <v>75</v>
      </c>
      <c r="V69" s="32" t="str">
        <f t="shared" si="6"/>
        <v/>
      </c>
      <c r="W69" s="33"/>
    </row>
    <row r="70" spans="1:23" ht="21">
      <c r="A70" s="34">
        <v>65</v>
      </c>
      <c r="B70" s="35" t="str">
        <f>VLOOKUP($U70,[1]Name!$A:$B,2,0)</f>
        <v>มุกดาหาร</v>
      </c>
      <c r="C70" s="23">
        <f>IF(ISERROR(VLOOKUP($U70,[1]BEx6_1!$A:$Z,3,0)),0,VLOOKUP($U70,[1]BEx6_1!$A:$Z,3,0))</f>
        <v>614.68130091</v>
      </c>
      <c r="D70" s="24">
        <f>IF(ISERROR(VLOOKUP($U70,[1]BEx6_1!$A:$Z,4,0)),0,VLOOKUP($U70,[1]BEx6_1!$A:$Z,4,0))</f>
        <v>0</v>
      </c>
      <c r="E70" s="24">
        <f>IF(ISERROR(VLOOKUP($U70,[1]BEx6_1!$A:$Z,5,0)),0,VLOOKUP($U70,[1]BEx6_1!$A:$Z,5,0))</f>
        <v>3.2198821199999998</v>
      </c>
      <c r="F70" s="25">
        <f t="shared" ref="F70:F81" si="8">D70+E70</f>
        <v>3.2198821199999998</v>
      </c>
      <c r="G70" s="26">
        <f>IF(ISERROR(VLOOKUP($U70,[1]BEx6_1!$A:$Z,6,0)),0,VLOOKUP($U70,[1]BEx6_1!$A:$Z,6,0))</f>
        <v>518.89364703000001</v>
      </c>
      <c r="H70" s="36">
        <f t="shared" ref="H70:H82" si="9">IF(ISERROR(G70/C70*100),0,G70/C70*100)</f>
        <v>84.416696304541574</v>
      </c>
      <c r="I70" s="23">
        <f>IF(ISERROR(VLOOKUP($U70,[1]BEx6_1!$A:$Z,8,0)),0,VLOOKUP($U70,[1]BEx6_1!$A:$Z,8,0))</f>
        <v>1824.9736318299999</v>
      </c>
      <c r="J70" s="24">
        <f>IF(ISERROR(VLOOKUP($U70,[1]BEx6_1!$A:$Z,9,0)),0,VLOOKUP($U70,[1]BEx6_1!$A:$Z,9,0))</f>
        <v>0</v>
      </c>
      <c r="K70" s="24">
        <f>IF(ISERROR(VLOOKUP($U70,[1]BEx6_1!$A:$Z,10,0)),0,VLOOKUP($U70,[1]BEx6_1!$A:$Z,10,0))</f>
        <v>651.09296812000002</v>
      </c>
      <c r="L70" s="25">
        <f t="shared" ref="L70:L81" si="10">J70+K70</f>
        <v>651.09296812000002</v>
      </c>
      <c r="M70" s="26">
        <f>IF(ISERROR(VLOOKUP($U70,[1]BEx6_1!$A:$Z,11,0)),0,VLOOKUP($U70,[1]BEx6_1!$A:$Z,11,0))</f>
        <v>658.09477399000002</v>
      </c>
      <c r="N70" s="38">
        <f t="shared" ref="N70:N82" si="11">IF(ISERROR(M70/I70*100),0,M70/I70*100)</f>
        <v>36.060508629381829</v>
      </c>
      <c r="O70" s="23">
        <f t="shared" ref="O70:S81" si="12">C70+I70</f>
        <v>2439.6549327399998</v>
      </c>
      <c r="P70" s="24">
        <f t="shared" si="12"/>
        <v>0</v>
      </c>
      <c r="Q70" s="24">
        <f t="shared" si="12"/>
        <v>654.31285023999999</v>
      </c>
      <c r="R70" s="25">
        <f t="shared" si="12"/>
        <v>654.31285023999999</v>
      </c>
      <c r="S70" s="29">
        <f t="shared" si="12"/>
        <v>1176.98842102</v>
      </c>
      <c r="T70" s="30">
        <f t="shared" ref="T70:T82" si="13">IF(ISERROR(S70/O70*100),0,S70/O70*100)</f>
        <v>48.244053092299943</v>
      </c>
      <c r="U70" s="31" t="s">
        <v>76</v>
      </c>
      <c r="V70" s="32" t="str">
        <f t="shared" si="6"/>
        <v/>
      </c>
      <c r="W70" s="33"/>
    </row>
    <row r="71" spans="1:23" ht="21">
      <c r="A71" s="34">
        <v>66</v>
      </c>
      <c r="B71" s="35" t="str">
        <f>VLOOKUP($U71,[1]Name!$A:$B,2,0)</f>
        <v>เชียงราย</v>
      </c>
      <c r="C71" s="23">
        <f>IF(ISERROR(VLOOKUP($U71,[1]BEx6_1!$A:$Z,3,0)),0,VLOOKUP($U71,[1]BEx6_1!$A:$Z,3,0))</f>
        <v>3492.1303377200002</v>
      </c>
      <c r="D71" s="24">
        <f>IF(ISERROR(VLOOKUP($U71,[1]BEx6_1!$A:$Z,4,0)),0,VLOOKUP($U71,[1]BEx6_1!$A:$Z,4,0))</f>
        <v>0</v>
      </c>
      <c r="E71" s="24">
        <f>IF(ISERROR(VLOOKUP($U71,[1]BEx6_1!$A:$Z,5,0)),0,VLOOKUP($U71,[1]BEx6_1!$A:$Z,5,0))</f>
        <v>15.280514220000001</v>
      </c>
      <c r="F71" s="25">
        <f t="shared" si="8"/>
        <v>15.280514220000001</v>
      </c>
      <c r="G71" s="26">
        <f>IF(ISERROR(VLOOKUP($U71,[1]BEx6_1!$A:$Z,6,0)),0,VLOOKUP($U71,[1]BEx6_1!$A:$Z,6,0))</f>
        <v>2706.9434744700002</v>
      </c>
      <c r="H71" s="36">
        <f t="shared" si="9"/>
        <v>77.515533862844137</v>
      </c>
      <c r="I71" s="23">
        <f>IF(ISERROR(VLOOKUP($U71,[1]BEx6_1!$A:$Z,8,0)),0,VLOOKUP($U71,[1]BEx6_1!$A:$Z,8,0))</f>
        <v>5007.2125235100002</v>
      </c>
      <c r="J71" s="24">
        <f>IF(ISERROR(VLOOKUP($U71,[1]BEx6_1!$A:$Z,9,0)),0,VLOOKUP($U71,[1]BEx6_1!$A:$Z,9,0))</f>
        <v>0</v>
      </c>
      <c r="K71" s="24">
        <f>IF(ISERROR(VLOOKUP($U71,[1]BEx6_1!$A:$Z,10,0)),0,VLOOKUP($U71,[1]BEx6_1!$A:$Z,10,0))</f>
        <v>1724.0541869399999</v>
      </c>
      <c r="L71" s="25">
        <f t="shared" si="10"/>
        <v>1724.0541869399999</v>
      </c>
      <c r="M71" s="26">
        <f>IF(ISERROR(VLOOKUP($U71,[1]BEx6_1!$A:$Z,11,0)),0,VLOOKUP($U71,[1]BEx6_1!$A:$Z,11,0))</f>
        <v>1481.29351619</v>
      </c>
      <c r="N71" s="38">
        <f t="shared" si="11"/>
        <v>29.583196423858393</v>
      </c>
      <c r="O71" s="23">
        <f t="shared" si="12"/>
        <v>8499.3428612300013</v>
      </c>
      <c r="P71" s="24">
        <f t="shared" si="12"/>
        <v>0</v>
      </c>
      <c r="Q71" s="24">
        <f t="shared" si="12"/>
        <v>1739.3347011599999</v>
      </c>
      <c r="R71" s="25">
        <f t="shared" si="12"/>
        <v>1739.3347011599999</v>
      </c>
      <c r="S71" s="29">
        <f t="shared" si="12"/>
        <v>4188.2369906599997</v>
      </c>
      <c r="T71" s="30">
        <f t="shared" si="13"/>
        <v>49.27718600181155</v>
      </c>
      <c r="U71" s="31" t="s">
        <v>77</v>
      </c>
      <c r="V71" s="32" t="str">
        <f t="shared" si="6"/>
        <v/>
      </c>
      <c r="W71" s="33"/>
    </row>
    <row r="72" spans="1:23" ht="21">
      <c r="A72" s="34">
        <v>67</v>
      </c>
      <c r="B72" s="35" t="str">
        <f>VLOOKUP($U72,[1]Name!$A:$B,2,0)</f>
        <v>อุดรธานี</v>
      </c>
      <c r="C72" s="23">
        <f>IF(ISERROR(VLOOKUP($U72,[1]BEx6_1!$A:$Z,3,0)),0,VLOOKUP($U72,[1]BEx6_1!$A:$Z,3,0))</f>
        <v>2977.7516199900001</v>
      </c>
      <c r="D72" s="24">
        <f>IF(ISERROR(VLOOKUP($U72,[1]BEx6_1!$A:$Z,4,0)),0,VLOOKUP($U72,[1]BEx6_1!$A:$Z,4,0))</f>
        <v>0</v>
      </c>
      <c r="E72" s="24">
        <f>IF(ISERROR(VLOOKUP($U72,[1]BEx6_1!$A:$Z,5,0)),0,VLOOKUP($U72,[1]BEx6_1!$A:$Z,5,0))</f>
        <v>15.33766908</v>
      </c>
      <c r="F72" s="25">
        <f t="shared" si="8"/>
        <v>15.33766908</v>
      </c>
      <c r="G72" s="26">
        <f>IF(ISERROR(VLOOKUP($U72,[1]BEx6_1!$A:$Z,6,0)),0,VLOOKUP($U72,[1]BEx6_1!$A:$Z,6,0))</f>
        <v>2540.7515154100001</v>
      </c>
      <c r="H72" s="36">
        <f t="shared" si="9"/>
        <v>85.32449443914777</v>
      </c>
      <c r="I72" s="23">
        <f>IF(ISERROR(VLOOKUP($U72,[1]BEx6_1!$A:$Z,8,0)),0,VLOOKUP($U72,[1]BEx6_1!$A:$Z,8,0))</f>
        <v>5182.2133397600001</v>
      </c>
      <c r="J72" s="24">
        <f>IF(ISERROR(VLOOKUP($U72,[1]BEx6_1!$A:$Z,9,0)),0,VLOOKUP($U72,[1]BEx6_1!$A:$Z,9,0))</f>
        <v>0</v>
      </c>
      <c r="K72" s="24">
        <f>IF(ISERROR(VLOOKUP($U72,[1]BEx6_1!$A:$Z,10,0)),0,VLOOKUP($U72,[1]BEx6_1!$A:$Z,10,0))</f>
        <v>1713.8917682900001</v>
      </c>
      <c r="L72" s="25">
        <f t="shared" si="10"/>
        <v>1713.8917682900001</v>
      </c>
      <c r="M72" s="26">
        <f>IF(ISERROR(VLOOKUP($U72,[1]BEx6_1!$A:$Z,11,0)),0,VLOOKUP($U72,[1]BEx6_1!$A:$Z,11,0))</f>
        <v>1568.6287137500001</v>
      </c>
      <c r="N72" s="38">
        <f t="shared" si="11"/>
        <v>30.269473888982091</v>
      </c>
      <c r="O72" s="23">
        <f t="shared" si="12"/>
        <v>8159.9649597500002</v>
      </c>
      <c r="P72" s="24">
        <f t="shared" si="12"/>
        <v>0</v>
      </c>
      <c r="Q72" s="24">
        <f t="shared" si="12"/>
        <v>1729.2294373700001</v>
      </c>
      <c r="R72" s="25">
        <f t="shared" si="12"/>
        <v>1729.2294373700001</v>
      </c>
      <c r="S72" s="29">
        <f t="shared" si="12"/>
        <v>4109.3802291600005</v>
      </c>
      <c r="T72" s="30">
        <f t="shared" si="13"/>
        <v>50.360268082399962</v>
      </c>
      <c r="U72" s="31" t="s">
        <v>78</v>
      </c>
      <c r="V72" s="32" t="str">
        <f t="shared" ref="V72:V81" si="14">IF(T72&lt;T71,"check","")</f>
        <v/>
      </c>
      <c r="W72" s="33"/>
    </row>
    <row r="73" spans="1:23" ht="21">
      <c r="A73" s="34">
        <v>68</v>
      </c>
      <c r="B73" s="35" t="str">
        <f>VLOOKUP($U73,[1]Name!$A:$B,2,0)</f>
        <v>พะเยา</v>
      </c>
      <c r="C73" s="23">
        <f>IF(ISERROR(VLOOKUP($U73,[1]BEx6_1!$A:$Z,3,0)),0,VLOOKUP($U73,[1]BEx6_1!$A:$Z,3,0))</f>
        <v>1575.6758595700001</v>
      </c>
      <c r="D73" s="24">
        <f>IF(ISERROR(VLOOKUP($U73,[1]BEx6_1!$A:$Z,4,0)),0,VLOOKUP($U73,[1]BEx6_1!$A:$Z,4,0))</f>
        <v>0</v>
      </c>
      <c r="E73" s="24">
        <f>IF(ISERROR(VLOOKUP($U73,[1]BEx6_1!$A:$Z,5,0)),0,VLOOKUP($U73,[1]BEx6_1!$A:$Z,5,0))</f>
        <v>8.1466079300000001</v>
      </c>
      <c r="F73" s="25">
        <f t="shared" si="8"/>
        <v>8.1466079300000001</v>
      </c>
      <c r="G73" s="26">
        <f>IF(ISERROR(VLOOKUP($U73,[1]BEx6_1!$A:$Z,6,0)),0,VLOOKUP($U73,[1]BEx6_1!$A:$Z,6,0))</f>
        <v>1237.86575298</v>
      </c>
      <c r="H73" s="36">
        <f t="shared" si="9"/>
        <v>78.560939133624359</v>
      </c>
      <c r="I73" s="23">
        <f>IF(ISERROR(VLOOKUP($U73,[1]BEx6_1!$A:$Z,8,0)),0,VLOOKUP($U73,[1]BEx6_1!$A:$Z,8,0))</f>
        <v>2110.0575381899998</v>
      </c>
      <c r="J73" s="24">
        <f>IF(ISERROR(VLOOKUP($U73,[1]BEx6_1!$A:$Z,9,0)),0,VLOOKUP($U73,[1]BEx6_1!$A:$Z,9,0))</f>
        <v>0</v>
      </c>
      <c r="K73" s="24">
        <f>IF(ISERROR(VLOOKUP($U73,[1]BEx6_1!$A:$Z,10,0)),0,VLOOKUP($U73,[1]BEx6_1!$A:$Z,10,0))</f>
        <v>622.4434301</v>
      </c>
      <c r="L73" s="25">
        <f t="shared" si="10"/>
        <v>622.4434301</v>
      </c>
      <c r="M73" s="26">
        <f>IF(ISERROR(VLOOKUP($U73,[1]BEx6_1!$A:$Z,11,0)),0,VLOOKUP($U73,[1]BEx6_1!$A:$Z,11,0))</f>
        <v>623.61493977999999</v>
      </c>
      <c r="N73" s="38">
        <f t="shared" si="11"/>
        <v>29.554404488653645</v>
      </c>
      <c r="O73" s="23">
        <f t="shared" si="12"/>
        <v>3685.7333977600001</v>
      </c>
      <c r="P73" s="24">
        <f t="shared" si="12"/>
        <v>0</v>
      </c>
      <c r="Q73" s="24">
        <f t="shared" si="12"/>
        <v>630.59003802999996</v>
      </c>
      <c r="R73" s="25">
        <f t="shared" si="12"/>
        <v>630.59003802999996</v>
      </c>
      <c r="S73" s="29">
        <f t="shared" si="12"/>
        <v>1861.48069276</v>
      </c>
      <c r="T73" s="30">
        <f t="shared" si="13"/>
        <v>50.505028222912507</v>
      </c>
      <c r="U73" s="31" t="s">
        <v>79</v>
      </c>
      <c r="V73" s="32" t="str">
        <f t="shared" si="14"/>
        <v/>
      </c>
      <c r="W73" s="33"/>
    </row>
    <row r="74" spans="1:23" ht="21">
      <c r="A74" s="34">
        <v>69</v>
      </c>
      <c r="B74" s="35" t="str">
        <f>VLOOKUP($U74,[1]Name!$A:$B,2,0)</f>
        <v>ปัตตานี</v>
      </c>
      <c r="C74" s="23">
        <f>IF(ISERROR(VLOOKUP($U74,[1]BEx6_1!$A:$Z,3,0)),0,VLOOKUP($U74,[1]BEx6_1!$A:$Z,3,0))</f>
        <v>2940.8751148599999</v>
      </c>
      <c r="D74" s="24">
        <f>IF(ISERROR(VLOOKUP($U74,[1]BEx6_1!$A:$Z,4,0)),0,VLOOKUP($U74,[1]BEx6_1!$A:$Z,4,0))</f>
        <v>0</v>
      </c>
      <c r="E74" s="24">
        <f>IF(ISERROR(VLOOKUP($U74,[1]BEx6_1!$A:$Z,5,0)),0,VLOOKUP($U74,[1]BEx6_1!$A:$Z,5,0))</f>
        <v>8.7571430200000009</v>
      </c>
      <c r="F74" s="25">
        <f t="shared" si="8"/>
        <v>8.7571430200000009</v>
      </c>
      <c r="G74" s="26">
        <f>IF(ISERROR(VLOOKUP($U74,[1]BEx6_1!$A:$Z,6,0)),0,VLOOKUP($U74,[1]BEx6_1!$A:$Z,6,0))</f>
        <v>2547.9556991899999</v>
      </c>
      <c r="H74" s="36">
        <f t="shared" si="9"/>
        <v>86.639370924504391</v>
      </c>
      <c r="I74" s="23">
        <f>IF(ISERROR(VLOOKUP($U74,[1]BEx6_1!$A:$Z,8,0)),0,VLOOKUP($U74,[1]BEx6_1!$A:$Z,8,0))</f>
        <v>3021.7084864799999</v>
      </c>
      <c r="J74" s="24">
        <f>IF(ISERROR(VLOOKUP($U74,[1]BEx6_1!$A:$Z,9,0)),0,VLOOKUP($U74,[1]BEx6_1!$A:$Z,9,0))</f>
        <v>0</v>
      </c>
      <c r="K74" s="24">
        <f>IF(ISERROR(VLOOKUP($U74,[1]BEx6_1!$A:$Z,10,0)),0,VLOOKUP($U74,[1]BEx6_1!$A:$Z,10,0))</f>
        <v>1575.5513846900001</v>
      </c>
      <c r="L74" s="25">
        <f t="shared" si="10"/>
        <v>1575.5513846900001</v>
      </c>
      <c r="M74" s="26">
        <f>IF(ISERROR(VLOOKUP($U74,[1]BEx6_1!$A:$Z,11,0)),0,VLOOKUP($U74,[1]BEx6_1!$A:$Z,11,0))</f>
        <v>514.39199544999997</v>
      </c>
      <c r="N74" s="38">
        <f t="shared" si="11"/>
        <v>17.023217088992499</v>
      </c>
      <c r="O74" s="23">
        <f t="shared" si="12"/>
        <v>5962.5836013400003</v>
      </c>
      <c r="P74" s="24">
        <f t="shared" si="12"/>
        <v>0</v>
      </c>
      <c r="Q74" s="24">
        <f t="shared" si="12"/>
        <v>1584.3085277100001</v>
      </c>
      <c r="R74" s="25">
        <f t="shared" si="12"/>
        <v>1584.3085277100001</v>
      </c>
      <c r="S74" s="29">
        <f t="shared" si="12"/>
        <v>3062.3476946399996</v>
      </c>
      <c r="T74" s="30">
        <f t="shared" si="13"/>
        <v>51.359408930581431</v>
      </c>
      <c r="U74" s="31" t="s">
        <v>80</v>
      </c>
      <c r="V74" s="32" t="str">
        <f t="shared" si="14"/>
        <v/>
      </c>
      <c r="W74" s="33"/>
    </row>
    <row r="75" spans="1:23" ht="21">
      <c r="A75" s="34">
        <v>70</v>
      </c>
      <c r="B75" s="35" t="str">
        <f>VLOOKUP($U75,[1]Name!$A:$B,2,0)</f>
        <v>นนทบุรี</v>
      </c>
      <c r="C75" s="23">
        <f>IF(ISERROR(VLOOKUP($U75,[1]BEx6_1!$A:$Z,3,0)),0,VLOOKUP($U75,[1]BEx6_1!$A:$Z,3,0))</f>
        <v>2211.7970341499999</v>
      </c>
      <c r="D75" s="24">
        <f>IF(ISERROR(VLOOKUP($U75,[1]BEx6_1!$A:$Z,4,0)),0,VLOOKUP($U75,[1]BEx6_1!$A:$Z,4,0))</f>
        <v>0</v>
      </c>
      <c r="E75" s="24">
        <f>IF(ISERROR(VLOOKUP($U75,[1]BEx6_1!$A:$Z,5,0)),0,VLOOKUP($U75,[1]BEx6_1!$A:$Z,5,0))</f>
        <v>12.313135620000001</v>
      </c>
      <c r="F75" s="25">
        <f t="shared" si="8"/>
        <v>12.313135620000001</v>
      </c>
      <c r="G75" s="26">
        <f>IF(ISERROR(VLOOKUP($U75,[1]BEx6_1!$A:$Z,6,0)),0,VLOOKUP($U75,[1]BEx6_1!$A:$Z,6,0))</f>
        <v>1980.89508217</v>
      </c>
      <c r="H75" s="36">
        <f t="shared" si="9"/>
        <v>89.560436675929608</v>
      </c>
      <c r="I75" s="23">
        <f>IF(ISERROR(VLOOKUP($U75,[1]BEx6_1!$A:$Z,8,0)),0,VLOOKUP($U75,[1]BEx6_1!$A:$Z,8,0))</f>
        <v>3972.5886245900001</v>
      </c>
      <c r="J75" s="24">
        <f>IF(ISERROR(VLOOKUP($U75,[1]BEx6_1!$A:$Z,9,0)),0,VLOOKUP($U75,[1]BEx6_1!$A:$Z,9,0))</f>
        <v>0</v>
      </c>
      <c r="K75" s="24">
        <f>IF(ISERROR(VLOOKUP($U75,[1]BEx6_1!$A:$Z,10,0)),0,VLOOKUP($U75,[1]BEx6_1!$A:$Z,10,0))</f>
        <v>1756.28136847</v>
      </c>
      <c r="L75" s="25">
        <f t="shared" si="10"/>
        <v>1756.28136847</v>
      </c>
      <c r="M75" s="26">
        <f>IF(ISERROR(VLOOKUP($U75,[1]BEx6_1!$A:$Z,11,0)),0,VLOOKUP($U75,[1]BEx6_1!$A:$Z,11,0))</f>
        <v>1208.48823356</v>
      </c>
      <c r="N75" s="38">
        <f t="shared" si="11"/>
        <v>30.420673967587692</v>
      </c>
      <c r="O75" s="23">
        <f t="shared" si="12"/>
        <v>6184.3856587400005</v>
      </c>
      <c r="P75" s="24">
        <f t="shared" si="12"/>
        <v>0</v>
      </c>
      <c r="Q75" s="24">
        <f t="shared" si="12"/>
        <v>1768.5945040899999</v>
      </c>
      <c r="R75" s="25">
        <f t="shared" si="12"/>
        <v>1768.5945040899999</v>
      </c>
      <c r="S75" s="29">
        <f t="shared" si="12"/>
        <v>3189.38331573</v>
      </c>
      <c r="T75" s="30">
        <f t="shared" si="13"/>
        <v>51.571546338198473</v>
      </c>
      <c r="U75" s="31" t="s">
        <v>81</v>
      </c>
      <c r="V75" s="32" t="str">
        <f t="shared" si="14"/>
        <v/>
      </c>
      <c r="W75" s="33"/>
    </row>
    <row r="76" spans="1:23" ht="21">
      <c r="A76" s="34">
        <v>71</v>
      </c>
      <c r="B76" s="35" t="str">
        <f>VLOOKUP($U76,[1]Name!$A:$B,2,0)</f>
        <v>สงขลา</v>
      </c>
      <c r="C76" s="23">
        <f>IF(ISERROR(VLOOKUP($U76,[1]BEx6_1!$A:$Z,3,0)),0,VLOOKUP($U76,[1]BEx6_1!$A:$Z,3,0))</f>
        <v>9395.5052914400003</v>
      </c>
      <c r="D76" s="24">
        <f>IF(ISERROR(VLOOKUP($U76,[1]BEx6_1!$A:$Z,4,0)),0,VLOOKUP($U76,[1]BEx6_1!$A:$Z,4,0))</f>
        <v>0</v>
      </c>
      <c r="E76" s="24">
        <f>IF(ISERROR(VLOOKUP($U76,[1]BEx6_1!$A:$Z,5,0)),0,VLOOKUP($U76,[1]BEx6_1!$A:$Z,5,0))</f>
        <v>37.911255799999999</v>
      </c>
      <c r="F76" s="25">
        <f t="shared" si="8"/>
        <v>37.911255799999999</v>
      </c>
      <c r="G76" s="26">
        <f>IF(ISERROR(VLOOKUP($U76,[1]BEx6_1!$A:$Z,6,0)),0,VLOOKUP($U76,[1]BEx6_1!$A:$Z,6,0))</f>
        <v>7163.3269282199999</v>
      </c>
      <c r="H76" s="36">
        <f t="shared" si="9"/>
        <v>76.242061560502989</v>
      </c>
      <c r="I76" s="23">
        <f>IF(ISERROR(VLOOKUP($U76,[1]BEx6_1!$A:$Z,8,0)),0,VLOOKUP($U76,[1]BEx6_1!$A:$Z,8,0))</f>
        <v>10901.324213960001</v>
      </c>
      <c r="J76" s="24">
        <f>IF(ISERROR(VLOOKUP($U76,[1]BEx6_1!$A:$Z,9,0)),0,VLOOKUP($U76,[1]BEx6_1!$A:$Z,9,0))</f>
        <v>0</v>
      </c>
      <c r="K76" s="24">
        <f>IF(ISERROR(VLOOKUP($U76,[1]BEx6_1!$A:$Z,10,0)),0,VLOOKUP($U76,[1]BEx6_1!$A:$Z,10,0))</f>
        <v>4163.6787168199999</v>
      </c>
      <c r="L76" s="25">
        <f t="shared" si="10"/>
        <v>4163.6787168199999</v>
      </c>
      <c r="M76" s="26">
        <f>IF(ISERROR(VLOOKUP($U76,[1]BEx6_1!$A:$Z,11,0)),0,VLOOKUP($U76,[1]BEx6_1!$A:$Z,11,0))</f>
        <v>3356.0171741600002</v>
      </c>
      <c r="N76" s="39">
        <f t="shared" si="11"/>
        <v>30.7854083438997</v>
      </c>
      <c r="O76" s="23">
        <f t="shared" si="12"/>
        <v>20296.829505400001</v>
      </c>
      <c r="P76" s="24">
        <f t="shared" si="12"/>
        <v>0</v>
      </c>
      <c r="Q76" s="24">
        <f t="shared" si="12"/>
        <v>4201.5899726199996</v>
      </c>
      <c r="R76" s="25">
        <f t="shared" si="12"/>
        <v>4201.5899726199996</v>
      </c>
      <c r="S76" s="26">
        <f t="shared" si="12"/>
        <v>10519.344102380001</v>
      </c>
      <c r="T76" s="30">
        <f t="shared" si="13"/>
        <v>51.827523602054761</v>
      </c>
      <c r="U76" s="31" t="s">
        <v>82</v>
      </c>
      <c r="V76" s="32" t="str">
        <f t="shared" si="14"/>
        <v/>
      </c>
      <c r="W76" s="33"/>
    </row>
    <row r="77" spans="1:23" ht="21">
      <c r="A77" s="34">
        <v>72</v>
      </c>
      <c r="B77" s="35" t="str">
        <f>VLOOKUP($U77,[1]Name!$A:$B,2,0)</f>
        <v>ขอนแก่น</v>
      </c>
      <c r="C77" s="23">
        <f>IF(ISERROR(VLOOKUP($U77,[1]BEx6_1!$A:$Z,3,0)),0,VLOOKUP($U77,[1]BEx6_1!$A:$Z,3,0))</f>
        <v>7542.8767373000001</v>
      </c>
      <c r="D77" s="24">
        <f>IF(ISERROR(VLOOKUP($U77,[1]BEx6_1!$A:$Z,4,0)),0,VLOOKUP($U77,[1]BEx6_1!$A:$Z,4,0))</f>
        <v>0</v>
      </c>
      <c r="E77" s="24">
        <f>IF(ISERROR(VLOOKUP($U77,[1]BEx6_1!$A:$Z,5,0)),0,VLOOKUP($U77,[1]BEx6_1!$A:$Z,5,0))</f>
        <v>34.246589780000001</v>
      </c>
      <c r="F77" s="25">
        <f t="shared" si="8"/>
        <v>34.246589780000001</v>
      </c>
      <c r="G77" s="26">
        <f>IF(ISERROR(VLOOKUP($U77,[1]BEx6_1!$A:$Z,6,0)),0,VLOOKUP($U77,[1]BEx6_1!$A:$Z,6,0))</f>
        <v>5999.0781190300004</v>
      </c>
      <c r="H77" s="36">
        <f t="shared" si="9"/>
        <v>79.533026031887573</v>
      </c>
      <c r="I77" s="23">
        <f>IF(ISERROR(VLOOKUP($U77,[1]BEx6_1!$A:$Z,8,0)),0,VLOOKUP($U77,[1]BEx6_1!$A:$Z,8,0))</f>
        <v>9320.4869806799998</v>
      </c>
      <c r="J77" s="24">
        <f>IF(ISERROR(VLOOKUP($U77,[1]BEx6_1!$A:$Z,9,0)),0,VLOOKUP($U77,[1]BEx6_1!$A:$Z,9,0))</f>
        <v>0</v>
      </c>
      <c r="K77" s="24">
        <f>IF(ISERROR(VLOOKUP($U77,[1]BEx6_1!$A:$Z,10,0)),0,VLOOKUP($U77,[1]BEx6_1!$A:$Z,10,0))</f>
        <v>4662.5004976399996</v>
      </c>
      <c r="L77" s="25">
        <f t="shared" si="10"/>
        <v>4662.5004976399996</v>
      </c>
      <c r="M77" s="26">
        <f>IF(ISERROR(VLOOKUP($U77,[1]BEx6_1!$A:$Z,11,0)),0,VLOOKUP($U77,[1]BEx6_1!$A:$Z,11,0))</f>
        <v>2798.2763197499999</v>
      </c>
      <c r="N77" s="38">
        <f t="shared" si="11"/>
        <v>30.022855303058904</v>
      </c>
      <c r="O77" s="23">
        <f t="shared" si="12"/>
        <v>16863.363717979999</v>
      </c>
      <c r="P77" s="24">
        <f t="shared" si="12"/>
        <v>0</v>
      </c>
      <c r="Q77" s="24">
        <f t="shared" si="12"/>
        <v>4696.7470874199998</v>
      </c>
      <c r="R77" s="25">
        <f t="shared" si="12"/>
        <v>4696.7470874199998</v>
      </c>
      <c r="S77" s="29">
        <f t="shared" si="12"/>
        <v>8797.3544387799993</v>
      </c>
      <c r="T77" s="30">
        <f t="shared" si="13"/>
        <v>52.168443887621983</v>
      </c>
      <c r="U77" s="31" t="s">
        <v>83</v>
      </c>
      <c r="V77" s="32" t="str">
        <f t="shared" si="14"/>
        <v/>
      </c>
      <c r="W77" s="33"/>
    </row>
    <row r="78" spans="1:23" ht="21">
      <c r="A78" s="34">
        <v>73</v>
      </c>
      <c r="B78" s="35" t="str">
        <f>VLOOKUP($U78,[1]Name!$A:$B,2,0)</f>
        <v>อุบลราชธานี</v>
      </c>
      <c r="C78" s="23">
        <f>IF(ISERROR(VLOOKUP($U78,[1]BEx6_1!$A:$Z,3,0)),0,VLOOKUP($U78,[1]BEx6_1!$A:$Z,3,0))</f>
        <v>4328.4455343199998</v>
      </c>
      <c r="D78" s="24">
        <f>IF(ISERROR(VLOOKUP($U78,[1]BEx6_1!$A:$Z,4,0)),0,VLOOKUP($U78,[1]BEx6_1!$A:$Z,4,0))</f>
        <v>0</v>
      </c>
      <c r="E78" s="24">
        <f>IF(ISERROR(VLOOKUP($U78,[1]BEx6_1!$A:$Z,5,0)),0,VLOOKUP($U78,[1]BEx6_1!$A:$Z,5,0))</f>
        <v>20.73786647</v>
      </c>
      <c r="F78" s="25">
        <f t="shared" si="8"/>
        <v>20.73786647</v>
      </c>
      <c r="G78" s="26">
        <f>IF(ISERROR(VLOOKUP($U78,[1]BEx6_1!$A:$Z,6,0)),0,VLOOKUP($U78,[1]BEx6_1!$A:$Z,6,0))</f>
        <v>3577.07998223</v>
      </c>
      <c r="H78" s="36">
        <f t="shared" si="9"/>
        <v>82.641215047469927</v>
      </c>
      <c r="I78" s="23">
        <f>IF(ISERROR(VLOOKUP($U78,[1]BEx6_1!$A:$Z,8,0)),0,VLOOKUP($U78,[1]BEx6_1!$A:$Z,8,0))</f>
        <v>6544.6643106299998</v>
      </c>
      <c r="J78" s="24">
        <f>IF(ISERROR(VLOOKUP($U78,[1]BEx6_1!$A:$Z,9,0)),0,VLOOKUP($U78,[1]BEx6_1!$A:$Z,9,0))</f>
        <v>0</v>
      </c>
      <c r="K78" s="24">
        <f>IF(ISERROR(VLOOKUP($U78,[1]BEx6_1!$A:$Z,10,0)),0,VLOOKUP($U78,[1]BEx6_1!$A:$Z,10,0))</f>
        <v>2287.7113779299998</v>
      </c>
      <c r="L78" s="25">
        <f t="shared" si="10"/>
        <v>2287.7113779299998</v>
      </c>
      <c r="M78" s="26">
        <f>IF(ISERROR(VLOOKUP($U78,[1]BEx6_1!$A:$Z,11,0)),0,VLOOKUP($U78,[1]BEx6_1!$A:$Z,11,0))</f>
        <v>2141.8714607799998</v>
      </c>
      <c r="N78" s="38">
        <f t="shared" si="11"/>
        <v>32.726987346029667</v>
      </c>
      <c r="O78" s="23">
        <f t="shared" si="12"/>
        <v>10873.109844949999</v>
      </c>
      <c r="P78" s="24">
        <f t="shared" si="12"/>
        <v>0</v>
      </c>
      <c r="Q78" s="24">
        <f t="shared" si="12"/>
        <v>2308.4492443999998</v>
      </c>
      <c r="R78" s="25">
        <f t="shared" si="12"/>
        <v>2308.4492443999998</v>
      </c>
      <c r="S78" s="29">
        <f t="shared" si="12"/>
        <v>5718.9514430099998</v>
      </c>
      <c r="T78" s="30">
        <f t="shared" si="13"/>
        <v>52.597201026771188</v>
      </c>
      <c r="U78" s="31" t="s">
        <v>84</v>
      </c>
      <c r="V78" s="32" t="str">
        <f t="shared" si="14"/>
        <v/>
      </c>
      <c r="W78" s="33"/>
    </row>
    <row r="79" spans="1:23" ht="21">
      <c r="A79" s="34">
        <v>74</v>
      </c>
      <c r="B79" s="35" t="str">
        <f>VLOOKUP($U79,[1]Name!$A:$B,2,0)</f>
        <v>ชัยภูมิ</v>
      </c>
      <c r="C79" s="23">
        <f>IF(ISERROR(VLOOKUP($U79,[1]BEx6_1!$A:$Z,3,0)),0,VLOOKUP($U79,[1]BEx6_1!$A:$Z,3,0))</f>
        <v>1673.82852254</v>
      </c>
      <c r="D79" s="24">
        <f>IF(ISERROR(VLOOKUP($U79,[1]BEx6_1!$A:$Z,4,0)),0,VLOOKUP($U79,[1]BEx6_1!$A:$Z,4,0))</f>
        <v>0</v>
      </c>
      <c r="E79" s="24">
        <f>IF(ISERROR(VLOOKUP($U79,[1]BEx6_1!$A:$Z,5,0)),0,VLOOKUP($U79,[1]BEx6_1!$A:$Z,5,0))</f>
        <v>3.5346090499999998</v>
      </c>
      <c r="F79" s="25">
        <f t="shared" si="8"/>
        <v>3.5346090499999998</v>
      </c>
      <c r="G79" s="26">
        <f>IF(ISERROR(VLOOKUP($U79,[1]BEx6_1!$A:$Z,6,0)),0,VLOOKUP($U79,[1]BEx6_1!$A:$Z,6,0))</f>
        <v>1448.47470694</v>
      </c>
      <c r="H79" s="36">
        <f t="shared" si="9"/>
        <v>86.536624716011517</v>
      </c>
      <c r="I79" s="23">
        <f>IF(ISERROR(VLOOKUP($U79,[1]BEx6_1!$A:$Z,8,0)),0,VLOOKUP($U79,[1]BEx6_1!$A:$Z,8,0))</f>
        <v>3979.9280202</v>
      </c>
      <c r="J79" s="24">
        <f>IF(ISERROR(VLOOKUP($U79,[1]BEx6_1!$A:$Z,9,0)),0,VLOOKUP($U79,[1]BEx6_1!$A:$Z,9,0))</f>
        <v>0</v>
      </c>
      <c r="K79" s="24">
        <f>IF(ISERROR(VLOOKUP($U79,[1]BEx6_1!$A:$Z,10,0)),0,VLOOKUP($U79,[1]BEx6_1!$A:$Z,10,0))</f>
        <v>1394.4099409</v>
      </c>
      <c r="L79" s="25">
        <f t="shared" si="10"/>
        <v>1394.4099409</v>
      </c>
      <c r="M79" s="26">
        <f>IF(ISERROR(VLOOKUP($U79,[1]BEx6_1!$A:$Z,11,0)),0,VLOOKUP($U79,[1]BEx6_1!$A:$Z,11,0))</f>
        <v>1723.6640629799999</v>
      </c>
      <c r="N79" s="38">
        <f t="shared" si="11"/>
        <v>43.30892554417057</v>
      </c>
      <c r="O79" s="23">
        <f t="shared" si="12"/>
        <v>5653.7565427400004</v>
      </c>
      <c r="P79" s="24">
        <f t="shared" si="12"/>
        <v>0</v>
      </c>
      <c r="Q79" s="24">
        <f t="shared" si="12"/>
        <v>1397.94454995</v>
      </c>
      <c r="R79" s="25">
        <f t="shared" si="12"/>
        <v>1397.94454995</v>
      </c>
      <c r="S79" s="29">
        <f t="shared" si="12"/>
        <v>3172.13876992</v>
      </c>
      <c r="T79" s="30">
        <f t="shared" si="13"/>
        <v>56.106745063038652</v>
      </c>
      <c r="U79" s="31" t="s">
        <v>85</v>
      </c>
      <c r="V79" s="32" t="str">
        <f t="shared" si="14"/>
        <v/>
      </c>
      <c r="W79" s="33"/>
    </row>
    <row r="80" spans="1:23" ht="21">
      <c r="A80" s="34">
        <v>75</v>
      </c>
      <c r="B80" s="35" t="str">
        <f>VLOOKUP($U80,[1]Name!$A:$B,2,0)</f>
        <v>นครศรีธรรมราช</v>
      </c>
      <c r="C80" s="23">
        <f>IF(ISERROR(VLOOKUP($U80,[1]BEx6_1!$A:$Z,3,0)),0,VLOOKUP($U80,[1]BEx6_1!$A:$Z,3,0))</f>
        <v>6242.2940088799996</v>
      </c>
      <c r="D80" s="24">
        <f>IF(ISERROR(VLOOKUP($U80,[1]BEx6_1!$A:$Z,4,0)),0,VLOOKUP($U80,[1]BEx6_1!$A:$Z,4,0))</f>
        <v>0</v>
      </c>
      <c r="E80" s="24">
        <f>IF(ISERROR(VLOOKUP($U80,[1]BEx6_1!$A:$Z,5,0)),0,VLOOKUP($U80,[1]BEx6_1!$A:$Z,5,0))</f>
        <v>16.348087400000001</v>
      </c>
      <c r="F80" s="25">
        <f t="shared" si="8"/>
        <v>16.348087400000001</v>
      </c>
      <c r="G80" s="26">
        <f>IF(ISERROR(VLOOKUP($U80,[1]BEx6_1!$A:$Z,6,0)),0,VLOOKUP($U80,[1]BEx6_1!$A:$Z,6,0))</f>
        <v>5520.0574918299999</v>
      </c>
      <c r="H80" s="36">
        <f t="shared" si="9"/>
        <v>88.429950335204026</v>
      </c>
      <c r="I80" s="23">
        <f>IF(ISERROR(VLOOKUP($U80,[1]BEx6_1!$A:$Z,8,0)),0,VLOOKUP($U80,[1]BEx6_1!$A:$Z,8,0))</f>
        <v>6241.55859315</v>
      </c>
      <c r="J80" s="24">
        <f>IF(ISERROR(VLOOKUP($U80,[1]BEx6_1!$A:$Z,9,0)),0,VLOOKUP($U80,[1]BEx6_1!$A:$Z,9,0))</f>
        <v>0</v>
      </c>
      <c r="K80" s="24">
        <f>IF(ISERROR(VLOOKUP($U80,[1]BEx6_1!$A:$Z,10,0)),0,VLOOKUP($U80,[1]BEx6_1!$A:$Z,10,0))</f>
        <v>2084.5455775999999</v>
      </c>
      <c r="L80" s="25">
        <f t="shared" si="10"/>
        <v>2084.5455775999999</v>
      </c>
      <c r="M80" s="26">
        <f>IF(ISERROR(VLOOKUP($U80,[1]BEx6_1!$A:$Z,11,0)),0,VLOOKUP($U80,[1]BEx6_1!$A:$Z,11,0))</f>
        <v>1912.0530441000001</v>
      </c>
      <c r="N80" s="38">
        <f t="shared" si="11"/>
        <v>30.634224057408428</v>
      </c>
      <c r="O80" s="23">
        <f t="shared" si="12"/>
        <v>12483.85260203</v>
      </c>
      <c r="P80" s="24">
        <f t="shared" si="12"/>
        <v>0</v>
      </c>
      <c r="Q80" s="24">
        <f t="shared" si="12"/>
        <v>2100.8936650000001</v>
      </c>
      <c r="R80" s="25">
        <f t="shared" si="12"/>
        <v>2100.8936650000001</v>
      </c>
      <c r="S80" s="29">
        <f t="shared" si="12"/>
        <v>7432.11053593</v>
      </c>
      <c r="T80" s="30">
        <f t="shared" si="13"/>
        <v>59.533789550843174</v>
      </c>
      <c r="U80" s="31" t="s">
        <v>86</v>
      </c>
      <c r="V80" s="32" t="str">
        <f t="shared" si="14"/>
        <v/>
      </c>
      <c r="W80" s="33"/>
    </row>
    <row r="81" spans="1:23" ht="21">
      <c r="A81" s="34">
        <v>76</v>
      </c>
      <c r="B81" s="35" t="str">
        <f>VLOOKUP($U81,[1]Name!$A:$B,2,0)</f>
        <v>เชียงใหม่</v>
      </c>
      <c r="C81" s="23">
        <f>IF(ISERROR(VLOOKUP($U81,[1]BEx6_1!$A:$Z,3,0)),0,VLOOKUP($U81,[1]BEx6_1!$A:$Z,3,0))</f>
        <v>9738.4470669999992</v>
      </c>
      <c r="D81" s="24">
        <f>IF(ISERROR(VLOOKUP($U81,[1]BEx6_1!$A:$Z,4,0)),0,VLOOKUP($U81,[1]BEx6_1!$A:$Z,4,0))</f>
        <v>0</v>
      </c>
      <c r="E81" s="24">
        <f>IF(ISERROR(VLOOKUP($U81,[1]BEx6_1!$A:$Z,5,0)),0,VLOOKUP($U81,[1]BEx6_1!$A:$Z,5,0))</f>
        <v>40.884179039999999</v>
      </c>
      <c r="F81" s="25">
        <f t="shared" si="8"/>
        <v>40.884179039999999</v>
      </c>
      <c r="G81" s="26">
        <f>IF(ISERROR(VLOOKUP($U81,[1]BEx6_1!$A:$Z,6,0)),0,VLOOKUP($U81,[1]BEx6_1!$A:$Z,6,0))</f>
        <v>8207.5758100300009</v>
      </c>
      <c r="H81" s="36">
        <f t="shared" si="9"/>
        <v>84.280129609601147</v>
      </c>
      <c r="I81" s="26">
        <f>IF(ISERROR(VLOOKUP($U81,[1]BEx6_1!$A:$Z,8,0)),0,VLOOKUP($U81,[1]BEx6_1!$A:$Z,8,0))</f>
        <v>9157.5248043299998</v>
      </c>
      <c r="J81" s="40">
        <f>IF(ISERROR(VLOOKUP($U81,[1]BEx6_1!$A:$Z,9,0)),0,VLOOKUP($U81,[1]BEx6_1!$A:$Z,9,0))</f>
        <v>0</v>
      </c>
      <c r="K81" s="40">
        <f>IF(ISERROR(VLOOKUP($U81,[1]BEx6_1!$A:$Z,10,0)),0,VLOOKUP($U81,[1]BEx6_1!$A:$Z,10,0))</f>
        <v>2726.3002543500002</v>
      </c>
      <c r="L81" s="26">
        <f t="shared" si="10"/>
        <v>2726.3002543500002</v>
      </c>
      <c r="M81" s="26">
        <f>IF(ISERROR(VLOOKUP($U81,[1]BEx6_1!$A:$Z,11,0)),0,VLOOKUP($U81,[1]BEx6_1!$A:$Z,11,0))</f>
        <v>4111.2020338599996</v>
      </c>
      <c r="N81" s="38">
        <f t="shared" si="11"/>
        <v>44.894249501962349</v>
      </c>
      <c r="O81" s="23">
        <f t="shared" si="12"/>
        <v>18895.971871329999</v>
      </c>
      <c r="P81" s="24">
        <f t="shared" si="12"/>
        <v>0</v>
      </c>
      <c r="Q81" s="24">
        <f t="shared" si="12"/>
        <v>2767.1844333900003</v>
      </c>
      <c r="R81" s="25">
        <f t="shared" si="12"/>
        <v>2767.1844333900003</v>
      </c>
      <c r="S81" s="29">
        <f t="shared" si="12"/>
        <v>12318.77784389</v>
      </c>
      <c r="T81" s="30">
        <f t="shared" si="13"/>
        <v>65.192613154662467</v>
      </c>
      <c r="U81" s="31" t="s">
        <v>87</v>
      </c>
      <c r="V81" s="32" t="str">
        <f t="shared" si="14"/>
        <v/>
      </c>
      <c r="W81" s="33"/>
    </row>
    <row r="82" spans="1:23" ht="21.75" thickBot="1">
      <c r="A82" s="41" t="s">
        <v>5</v>
      </c>
      <c r="B82" s="42"/>
      <c r="C82" s="43">
        <f>SUM(C6:C81)</f>
        <v>154857.48455068996</v>
      </c>
      <c r="D82" s="44">
        <f t="shared" ref="D82:G82" si="15">SUM(D6:D81)</f>
        <v>0</v>
      </c>
      <c r="E82" s="44">
        <f t="shared" si="15"/>
        <v>1786.6928697799999</v>
      </c>
      <c r="F82" s="45">
        <f t="shared" si="15"/>
        <v>1786.6928697799999</v>
      </c>
      <c r="G82" s="46">
        <f t="shared" si="15"/>
        <v>127747.80402271003</v>
      </c>
      <c r="H82" s="47">
        <f t="shared" si="9"/>
        <v>82.493787364145106</v>
      </c>
      <c r="I82" s="48">
        <f>SUM(I6:I81)</f>
        <v>273016.40663394006</v>
      </c>
      <c r="J82" s="44">
        <f t="shared" ref="J82:M82" si="16">SUM(J6:J81)</f>
        <v>0</v>
      </c>
      <c r="K82" s="44">
        <f t="shared" si="16"/>
        <v>118026.24885015</v>
      </c>
      <c r="L82" s="45">
        <f t="shared" si="16"/>
        <v>118026.24885015</v>
      </c>
      <c r="M82" s="46">
        <f t="shared" si="16"/>
        <v>67048.640267720009</v>
      </c>
      <c r="N82" s="49">
        <f t="shared" si="11"/>
        <v>24.558465586142855</v>
      </c>
      <c r="O82" s="48">
        <f>SUM(O6:O81)</f>
        <v>427873.89118463005</v>
      </c>
      <c r="P82" s="50">
        <f t="shared" ref="P82:S82" si="17">SUM(P6:P81)</f>
        <v>0</v>
      </c>
      <c r="Q82" s="50">
        <f t="shared" si="17"/>
        <v>119812.94171993004</v>
      </c>
      <c r="R82" s="45">
        <f t="shared" si="17"/>
        <v>119812.94171993004</v>
      </c>
      <c r="S82" s="46">
        <f t="shared" si="17"/>
        <v>194796.44429043002</v>
      </c>
      <c r="T82" s="49">
        <f t="shared" si="13"/>
        <v>45.526602184374518</v>
      </c>
      <c r="U82" s="51"/>
    </row>
    <row r="83" spans="1:23" ht="21">
      <c r="A83" s="52"/>
      <c r="B83" s="53" t="str">
        <f>'[1]2. กระทรวง'!B31</f>
        <v>หมายเหตุ : 1. ข้อมูลเบื้องต้น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5"/>
      <c r="N83" s="54"/>
      <c r="O83" s="54"/>
      <c r="P83" s="54"/>
      <c r="Q83" s="54"/>
      <c r="R83" s="54"/>
      <c r="S83" s="54"/>
      <c r="T83" s="54"/>
      <c r="U83" s="51"/>
    </row>
    <row r="84" spans="1:23" ht="21">
      <c r="A84" s="56"/>
      <c r="B84" s="53" t="str">
        <f>'[1]2. กระทรวง'!B33</f>
        <v>ที่มา : ระบบการบริหารการเงินการคลังภาครัฐแบบอิเล็กทรอนิกส์ (GFMIS)</v>
      </c>
      <c r="C84" s="57"/>
      <c r="D84" s="57"/>
      <c r="E84" s="57"/>
      <c r="F84" s="57"/>
      <c r="G84" s="58"/>
      <c r="H84" s="57"/>
      <c r="I84" s="58"/>
      <c r="J84" s="58"/>
      <c r="K84" s="58"/>
      <c r="L84" s="58"/>
      <c r="M84" s="58"/>
      <c r="N84" s="58"/>
      <c r="O84" s="59"/>
      <c r="P84" s="59"/>
      <c r="Q84" s="59"/>
      <c r="R84" s="59"/>
      <c r="S84" s="60"/>
      <c r="T84" s="61"/>
      <c r="U84" s="51"/>
    </row>
    <row r="85" spans="1:23" ht="21">
      <c r="A85" s="56"/>
      <c r="B85" s="53" t="str">
        <f>'[1]2. กระทรวง'!B34</f>
        <v>รวบรวม : กรมบัญชีกลาง</v>
      </c>
      <c r="C85" s="57"/>
      <c r="D85" s="57"/>
      <c r="E85" s="57"/>
      <c r="F85" s="57"/>
      <c r="G85" s="58"/>
      <c r="H85" s="57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62"/>
      <c r="T85" s="62"/>
    </row>
    <row r="86" spans="1:23" ht="21">
      <c r="A86" s="56"/>
      <c r="B86" s="53" t="str">
        <f>'[1]2. กระทรวง'!B35</f>
        <v>ข้อมูล ณ วันที่ 11 มีนาคม 2565</v>
      </c>
      <c r="C86" s="62"/>
      <c r="D86" s="62"/>
      <c r="E86" s="62"/>
      <c r="F86" s="62"/>
      <c r="G86" s="63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</row>
    <row r="87" spans="1:23" ht="21">
      <c r="B87" s="53"/>
      <c r="C87" s="3"/>
      <c r="D87" s="3"/>
      <c r="E87" s="3"/>
      <c r="F87" s="3"/>
      <c r="G87" s="6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23" ht="21">
      <c r="B88" s="3"/>
      <c r="C88" s="66" t="s">
        <v>88</v>
      </c>
      <c r="D88" s="66"/>
      <c r="E88" s="66"/>
      <c r="F88" s="66"/>
      <c r="G88" s="65"/>
      <c r="H88" s="3"/>
      <c r="I88" s="3"/>
      <c r="J88" s="3"/>
      <c r="K88" s="3"/>
      <c r="L88" s="3"/>
      <c r="M88" s="3"/>
      <c r="N88" s="66" t="s">
        <v>89</v>
      </c>
      <c r="O88" s="67">
        <f>O82-[1]BEx6_1!M64</f>
        <v>0</v>
      </c>
      <c r="P88" s="67"/>
      <c r="Q88" s="67">
        <f>Q82-[1]BEx6_1!O64</f>
        <v>0</v>
      </c>
      <c r="R88" s="67"/>
      <c r="S88" s="67">
        <f>S82-[1]BEx6_1!P64</f>
        <v>0</v>
      </c>
      <c r="T88" s="67"/>
    </row>
    <row r="89" spans="1:23" ht="21">
      <c r="B89" s="3"/>
      <c r="C89" s="3"/>
      <c r="D89" s="3"/>
      <c r="E89" s="3"/>
      <c r="F89" s="3"/>
      <c r="G89" s="65"/>
      <c r="H89" s="3"/>
      <c r="I89" s="68" t="s">
        <v>88</v>
      </c>
      <c r="J89" s="68"/>
      <c r="K89" s="68"/>
      <c r="L89" s="68"/>
      <c r="M89" s="3"/>
      <c r="N89" s="3"/>
      <c r="O89" s="67"/>
      <c r="P89" s="67"/>
      <c r="Q89" s="67"/>
      <c r="R89" s="67"/>
      <c r="S89" s="67"/>
    </row>
    <row r="90" spans="1:23" ht="21">
      <c r="B90" s="3"/>
      <c r="C90" s="3"/>
      <c r="D90" s="3"/>
      <c r="E90" s="3"/>
      <c r="F90" s="3"/>
      <c r="G90" s="6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69"/>
    </row>
    <row r="91" spans="1:23" ht="21">
      <c r="B91" s="3"/>
      <c r="C91" s="3"/>
      <c r="D91" s="3"/>
      <c r="E91" s="3"/>
      <c r="F91" s="3"/>
      <c r="G91" s="6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23" ht="21">
      <c r="B92" s="3"/>
      <c r="C92" s="3"/>
      <c r="D92" s="3"/>
      <c r="E92" s="3"/>
      <c r="F92" s="3"/>
      <c r="G92" s="6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23" ht="21">
      <c r="B93" s="3"/>
      <c r="C93" s="3"/>
      <c r="D93" s="3"/>
      <c r="E93" s="3"/>
      <c r="F93" s="3"/>
      <c r="G93" s="6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23" ht="21">
      <c r="B94" s="3"/>
      <c r="C94" s="3"/>
      <c r="D94" s="3"/>
      <c r="E94" s="3"/>
      <c r="F94" s="3"/>
      <c r="G94" s="6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3" ht="21">
      <c r="B95" s="3"/>
      <c r="C95" s="3"/>
      <c r="D95" s="3"/>
      <c r="E95" s="3"/>
      <c r="F95" s="3"/>
      <c r="G95" s="6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23" ht="21">
      <c r="B96" s="3"/>
      <c r="C96" s="3"/>
      <c r="D96" s="3"/>
      <c r="E96" s="3"/>
      <c r="F96" s="3"/>
      <c r="G96" s="6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21">
      <c r="B97" s="3"/>
      <c r="C97" s="3"/>
      <c r="D97" s="3"/>
      <c r="E97" s="3"/>
      <c r="F97" s="3"/>
      <c r="G97" s="6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21">
      <c r="B98" s="3"/>
      <c r="C98" s="3"/>
      <c r="D98" s="3"/>
      <c r="E98" s="3"/>
      <c r="F98" s="3"/>
      <c r="G98" s="6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21">
      <c r="B99" s="3"/>
      <c r="C99" s="3"/>
      <c r="D99" s="3"/>
      <c r="E99" s="3"/>
      <c r="F99" s="3"/>
      <c r="G99" s="6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21">
      <c r="B100" s="3"/>
      <c r="C100" s="3"/>
      <c r="D100" s="3"/>
      <c r="E100" s="3"/>
      <c r="F100" s="3"/>
      <c r="G100" s="6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21">
      <c r="B101" s="3"/>
      <c r="C101" s="3"/>
      <c r="D101" s="3"/>
      <c r="E101" s="3"/>
      <c r="F101" s="3"/>
      <c r="G101" s="6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21">
      <c r="B102" s="3"/>
      <c r="C102" s="3"/>
      <c r="D102" s="3"/>
      <c r="E102" s="3"/>
      <c r="F102" s="3"/>
      <c r="G102" s="6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21">
      <c r="G103" s="6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ht="21">
      <c r="G104" s="6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21">
      <c r="G105" s="6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21">
      <c r="G106" s="6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21">
      <c r="G107" s="6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21">
      <c r="G108" s="6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21">
      <c r="G109" s="6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21">
      <c r="G110" s="6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ht="21">
      <c r="G111" s="6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ht="21">
      <c r="G112" s="6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7:18" ht="21">
      <c r="G113" s="6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7:18" ht="21">
      <c r="G114" s="6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7:18" ht="21">
      <c r="G115" s="6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7:18" ht="21">
      <c r="G116" s="6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7:18" ht="21">
      <c r="G117" s="6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7:18" ht="21">
      <c r="G118" s="6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7:18" ht="21">
      <c r="G119" s="6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7:18" ht="21">
      <c r="G120" s="6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7:18" ht="21">
      <c r="G121" s="6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7:18" ht="21">
      <c r="G122" s="6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7:18" ht="21">
      <c r="G123" s="6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7:18" ht="21">
      <c r="G124" s="6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7:18" ht="21">
      <c r="G125" s="6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7:18" ht="21">
      <c r="G126" s="6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7:18" ht="21">
      <c r="G127" s="6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7:18" ht="21">
      <c r="G128" s="6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7:18" ht="21">
      <c r="G129" s="6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7:18" ht="21">
      <c r="G130" s="6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7:18" ht="21">
      <c r="G131" s="6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7:18" ht="21">
      <c r="G132" s="6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7:18" ht="21">
      <c r="G133" s="6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7:18" ht="21">
      <c r="G134" s="6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</sheetData>
  <mergeCells count="9">
    <mergeCell ref="A82:B82"/>
    <mergeCell ref="A1:T1"/>
    <mergeCell ref="A2:T2"/>
    <mergeCell ref="S3:T3"/>
    <mergeCell ref="A4:A5"/>
    <mergeCell ref="B4:B5"/>
    <mergeCell ref="C4:H4"/>
    <mergeCell ref="I4:N4"/>
    <mergeCell ref="O4:T4"/>
  </mergeCells>
  <conditionalFormatting sqref="A6:A81">
    <cfRule type="expression" dxfId="5" priority="2">
      <formula>$T6=100</formula>
    </cfRule>
  </conditionalFormatting>
  <conditionalFormatting sqref="T6:T81">
    <cfRule type="dataBar" priority="3">
      <dataBar>
        <cfvo type="num" val="0"/>
        <cfvo type="num" val="100"/>
        <color rgb="FF008AEF"/>
      </dataBar>
    </cfRule>
    <cfRule type="top10" dxfId="4" priority="4" rank="3"/>
    <cfRule type="top10" dxfId="3" priority="5" bottom="1" rank="3"/>
  </conditionalFormatting>
  <conditionalFormatting sqref="A6:A81">
    <cfRule type="top10" dxfId="2" priority="6" rank="3"/>
    <cfRule type="top10" dxfId="1" priority="7" bottom="1" rank="3"/>
  </conditionalFormatting>
  <conditionalFormatting sqref="B6:B81">
    <cfRule type="expression" dxfId="0" priority="1">
      <formula>OR($A6=1,$A6=2,$A6=3)</formula>
    </cfRule>
  </conditionalFormatting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13.ส่วนกลางจัดสรรให้จังหวัด</vt:lpstr>
      <vt:lpstr>'13.ส่วนกลางจัดสรรให้จังหวัด'!Print_Area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2022-03-15T02:52:29Z</dcterms:created>
  <dcterms:modified xsi:type="dcterms:W3CDTF">2022-03-15T02:52:38Z</dcterms:modified>
</cp:coreProperties>
</file>