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5.02.04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O29" i="1"/>
  <c r="N29" i="1"/>
  <c r="P29" i="1" s="1"/>
  <c r="M29" i="1"/>
  <c r="L29" i="1"/>
  <c r="K29" i="1"/>
  <c r="I29" i="1"/>
  <c r="J29" i="1" s="1"/>
  <c r="G29" i="1"/>
  <c r="W29" i="1" s="1"/>
  <c r="F29" i="1"/>
  <c r="H29" i="1" s="1"/>
  <c r="X29" i="1" s="1"/>
  <c r="E29" i="1"/>
  <c r="U29" i="1" s="1"/>
  <c r="D29" i="1"/>
  <c r="T29" i="1" s="1"/>
  <c r="C29" i="1"/>
  <c r="S29" i="1" s="1"/>
  <c r="B29" i="1"/>
  <c r="R28" i="1"/>
  <c r="Q28" i="1"/>
  <c r="O28" i="1"/>
  <c r="N28" i="1"/>
  <c r="P28" i="1" s="1"/>
  <c r="M28" i="1"/>
  <c r="L28" i="1"/>
  <c r="K28" i="1"/>
  <c r="I28" i="1"/>
  <c r="J28" i="1" s="1"/>
  <c r="G28" i="1"/>
  <c r="W28" i="1" s="1"/>
  <c r="F28" i="1"/>
  <c r="H28" i="1" s="1"/>
  <c r="E28" i="1"/>
  <c r="U28" i="1" s="1"/>
  <c r="D28" i="1"/>
  <c r="T28" i="1" s="1"/>
  <c r="C28" i="1"/>
  <c r="S28" i="1" s="1"/>
  <c r="B28" i="1"/>
  <c r="Q27" i="1"/>
  <c r="R27" i="1" s="1"/>
  <c r="O27" i="1"/>
  <c r="P27" i="1" s="1"/>
  <c r="N27" i="1"/>
  <c r="M27" i="1"/>
  <c r="L27" i="1"/>
  <c r="K27" i="1"/>
  <c r="I27" i="1"/>
  <c r="J27" i="1" s="1"/>
  <c r="G27" i="1"/>
  <c r="H27" i="1" s="1"/>
  <c r="F27" i="1"/>
  <c r="V27" i="1" s="1"/>
  <c r="E27" i="1"/>
  <c r="U27" i="1" s="1"/>
  <c r="D27" i="1"/>
  <c r="T27" i="1" s="1"/>
  <c r="C27" i="1"/>
  <c r="S27" i="1" s="1"/>
  <c r="B27" i="1"/>
  <c r="Q26" i="1"/>
  <c r="R26" i="1" s="1"/>
  <c r="P26" i="1"/>
  <c r="O26" i="1"/>
  <c r="N26" i="1"/>
  <c r="M26" i="1"/>
  <c r="L26" i="1"/>
  <c r="K26" i="1"/>
  <c r="I26" i="1"/>
  <c r="J26" i="1" s="1"/>
  <c r="H26" i="1"/>
  <c r="X26" i="1" s="1"/>
  <c r="G26" i="1"/>
  <c r="W26" i="1" s="1"/>
  <c r="F26" i="1"/>
  <c r="V26" i="1" s="1"/>
  <c r="E26" i="1"/>
  <c r="U26" i="1" s="1"/>
  <c r="D26" i="1"/>
  <c r="T26" i="1" s="1"/>
  <c r="C26" i="1"/>
  <c r="S26" i="1" s="1"/>
  <c r="B26" i="1"/>
  <c r="Q25" i="1"/>
  <c r="R25" i="1" s="1"/>
  <c r="O25" i="1"/>
  <c r="P25" i="1" s="1"/>
  <c r="N25" i="1"/>
  <c r="M25" i="1"/>
  <c r="L25" i="1"/>
  <c r="K25" i="1"/>
  <c r="I25" i="1"/>
  <c r="J25" i="1" s="1"/>
  <c r="G25" i="1"/>
  <c r="H25" i="1" s="1"/>
  <c r="F25" i="1"/>
  <c r="V25" i="1" s="1"/>
  <c r="E25" i="1"/>
  <c r="U25" i="1" s="1"/>
  <c r="D25" i="1"/>
  <c r="T25" i="1" s="1"/>
  <c r="C25" i="1"/>
  <c r="S25" i="1" s="1"/>
  <c r="B25" i="1"/>
  <c r="R24" i="1"/>
  <c r="Q24" i="1"/>
  <c r="P24" i="1"/>
  <c r="O24" i="1"/>
  <c r="N24" i="1"/>
  <c r="M24" i="1"/>
  <c r="L24" i="1"/>
  <c r="K24" i="1"/>
  <c r="J24" i="1"/>
  <c r="I24" i="1"/>
  <c r="Y24" i="1" s="1"/>
  <c r="Z24" i="1" s="1"/>
  <c r="G24" i="1"/>
  <c r="W24" i="1" s="1"/>
  <c r="F24" i="1"/>
  <c r="H24" i="1" s="1"/>
  <c r="X24" i="1" s="1"/>
  <c r="E24" i="1"/>
  <c r="U24" i="1" s="1"/>
  <c r="D24" i="1"/>
  <c r="T24" i="1" s="1"/>
  <c r="C24" i="1"/>
  <c r="S24" i="1" s="1"/>
  <c r="B24" i="1"/>
  <c r="Q23" i="1"/>
  <c r="R23" i="1" s="1"/>
  <c r="O23" i="1"/>
  <c r="P23" i="1" s="1"/>
  <c r="N23" i="1"/>
  <c r="M23" i="1"/>
  <c r="L23" i="1"/>
  <c r="K23" i="1"/>
  <c r="I23" i="1"/>
  <c r="J23" i="1" s="1"/>
  <c r="G23" i="1"/>
  <c r="W23" i="1" s="1"/>
  <c r="F23" i="1"/>
  <c r="H23" i="1" s="1"/>
  <c r="E23" i="1"/>
  <c r="U23" i="1" s="1"/>
  <c r="D23" i="1"/>
  <c r="T23" i="1" s="1"/>
  <c r="C23" i="1"/>
  <c r="S23" i="1" s="1"/>
  <c r="B23" i="1"/>
  <c r="R22" i="1"/>
  <c r="Q22" i="1"/>
  <c r="P22" i="1"/>
  <c r="O22" i="1"/>
  <c r="N22" i="1"/>
  <c r="M22" i="1"/>
  <c r="L22" i="1"/>
  <c r="K22" i="1"/>
  <c r="I22" i="1"/>
  <c r="Y22" i="1" s="1"/>
  <c r="Z22" i="1" s="1"/>
  <c r="H22" i="1"/>
  <c r="X22" i="1" s="1"/>
  <c r="G22" i="1"/>
  <c r="W22" i="1" s="1"/>
  <c r="F22" i="1"/>
  <c r="V22" i="1" s="1"/>
  <c r="E22" i="1"/>
  <c r="U22" i="1" s="1"/>
  <c r="D22" i="1"/>
  <c r="T22" i="1" s="1"/>
  <c r="C22" i="1"/>
  <c r="S22" i="1" s="1"/>
  <c r="B22" i="1"/>
  <c r="Q21" i="1"/>
  <c r="R21" i="1" s="1"/>
  <c r="O21" i="1"/>
  <c r="N21" i="1"/>
  <c r="P21" i="1" s="1"/>
  <c r="M21" i="1"/>
  <c r="L21" i="1"/>
  <c r="K21" i="1"/>
  <c r="I21" i="1"/>
  <c r="J21" i="1" s="1"/>
  <c r="G21" i="1"/>
  <c r="W21" i="1" s="1"/>
  <c r="F21" i="1"/>
  <c r="H21" i="1" s="1"/>
  <c r="E21" i="1"/>
  <c r="U21" i="1" s="1"/>
  <c r="D21" i="1"/>
  <c r="T21" i="1" s="1"/>
  <c r="C21" i="1"/>
  <c r="S21" i="1" s="1"/>
  <c r="B21" i="1"/>
  <c r="R20" i="1"/>
  <c r="Q20" i="1"/>
  <c r="O20" i="1"/>
  <c r="N20" i="1"/>
  <c r="P20" i="1" s="1"/>
  <c r="M20" i="1"/>
  <c r="L20" i="1"/>
  <c r="K20" i="1"/>
  <c r="J20" i="1"/>
  <c r="I20" i="1"/>
  <c r="Y20" i="1" s="1"/>
  <c r="G20" i="1"/>
  <c r="W20" i="1" s="1"/>
  <c r="F20" i="1"/>
  <c r="H20" i="1" s="1"/>
  <c r="X20" i="1" s="1"/>
  <c r="E20" i="1"/>
  <c r="U20" i="1" s="1"/>
  <c r="D20" i="1"/>
  <c r="T20" i="1" s="1"/>
  <c r="C20" i="1"/>
  <c r="S20" i="1" s="1"/>
  <c r="B20" i="1"/>
  <c r="Q19" i="1"/>
  <c r="R19" i="1" s="1"/>
  <c r="O19" i="1"/>
  <c r="N19" i="1"/>
  <c r="P19" i="1" s="1"/>
  <c r="M19" i="1"/>
  <c r="L19" i="1"/>
  <c r="K19" i="1"/>
  <c r="I19" i="1"/>
  <c r="J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R18" i="1" s="1"/>
  <c r="P18" i="1"/>
  <c r="O18" i="1"/>
  <c r="N18" i="1"/>
  <c r="M18" i="1"/>
  <c r="L18" i="1"/>
  <c r="K18" i="1"/>
  <c r="I18" i="1"/>
  <c r="J18" i="1" s="1"/>
  <c r="H18" i="1"/>
  <c r="X18" i="1" s="1"/>
  <c r="G18" i="1"/>
  <c r="W18" i="1" s="1"/>
  <c r="F18" i="1"/>
  <c r="V18" i="1" s="1"/>
  <c r="E18" i="1"/>
  <c r="U18" i="1" s="1"/>
  <c r="D18" i="1"/>
  <c r="T18" i="1" s="1"/>
  <c r="C18" i="1"/>
  <c r="S18" i="1" s="1"/>
  <c r="B18" i="1"/>
  <c r="Q17" i="1"/>
  <c r="R17" i="1" s="1"/>
  <c r="O17" i="1"/>
  <c r="P17" i="1" s="1"/>
  <c r="N17" i="1"/>
  <c r="M17" i="1"/>
  <c r="L17" i="1"/>
  <c r="K17" i="1"/>
  <c r="I17" i="1"/>
  <c r="Y17" i="1" s="1"/>
  <c r="G17" i="1"/>
  <c r="H17" i="1" s="1"/>
  <c r="X17" i="1" s="1"/>
  <c r="F17" i="1"/>
  <c r="V17" i="1" s="1"/>
  <c r="E17" i="1"/>
  <c r="U17" i="1" s="1"/>
  <c r="D17" i="1"/>
  <c r="T17" i="1" s="1"/>
  <c r="C17" i="1"/>
  <c r="S17" i="1" s="1"/>
  <c r="B17" i="1"/>
  <c r="R16" i="1"/>
  <c r="Q16" i="1"/>
  <c r="P16" i="1"/>
  <c r="O16" i="1"/>
  <c r="N16" i="1"/>
  <c r="M16" i="1"/>
  <c r="L16" i="1"/>
  <c r="K16" i="1"/>
  <c r="J16" i="1"/>
  <c r="I16" i="1"/>
  <c r="Y16" i="1" s="1"/>
  <c r="G16" i="1"/>
  <c r="W16" i="1" s="1"/>
  <c r="F16" i="1"/>
  <c r="H16" i="1" s="1"/>
  <c r="X16" i="1" s="1"/>
  <c r="E16" i="1"/>
  <c r="U16" i="1" s="1"/>
  <c r="D16" i="1"/>
  <c r="T16" i="1" s="1"/>
  <c r="C16" i="1"/>
  <c r="S16" i="1" s="1"/>
  <c r="B16" i="1"/>
  <c r="Q15" i="1"/>
  <c r="R15" i="1" s="1"/>
  <c r="O15" i="1"/>
  <c r="P15" i="1" s="1"/>
  <c r="N15" i="1"/>
  <c r="M15" i="1"/>
  <c r="L15" i="1"/>
  <c r="K15" i="1"/>
  <c r="I15" i="1"/>
  <c r="J15" i="1" s="1"/>
  <c r="G15" i="1"/>
  <c r="W15" i="1" s="1"/>
  <c r="F15" i="1"/>
  <c r="H15" i="1" s="1"/>
  <c r="E15" i="1"/>
  <c r="U15" i="1" s="1"/>
  <c r="D15" i="1"/>
  <c r="T15" i="1" s="1"/>
  <c r="C15" i="1"/>
  <c r="S15" i="1" s="1"/>
  <c r="B15" i="1"/>
  <c r="R14" i="1"/>
  <c r="Q14" i="1"/>
  <c r="P14" i="1"/>
  <c r="O14" i="1"/>
  <c r="N14" i="1"/>
  <c r="M14" i="1"/>
  <c r="L14" i="1"/>
  <c r="K14" i="1"/>
  <c r="I14" i="1"/>
  <c r="Y14" i="1" s="1"/>
  <c r="Z14" i="1" s="1"/>
  <c r="H14" i="1"/>
  <c r="X14" i="1" s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O13" i="1"/>
  <c r="P13" i="1" s="1"/>
  <c r="N13" i="1"/>
  <c r="M13" i="1"/>
  <c r="L13" i="1"/>
  <c r="K13" i="1"/>
  <c r="I13" i="1"/>
  <c r="J13" i="1" s="1"/>
  <c r="G13" i="1"/>
  <c r="H13" i="1" s="1"/>
  <c r="F13" i="1"/>
  <c r="V13" i="1" s="1"/>
  <c r="E13" i="1"/>
  <c r="U13" i="1" s="1"/>
  <c r="D13" i="1"/>
  <c r="T13" i="1" s="1"/>
  <c r="C13" i="1"/>
  <c r="S13" i="1" s="1"/>
  <c r="B13" i="1"/>
  <c r="R12" i="1"/>
  <c r="Q12" i="1"/>
  <c r="O12" i="1"/>
  <c r="N12" i="1"/>
  <c r="P12" i="1" s="1"/>
  <c r="M12" i="1"/>
  <c r="L12" i="1"/>
  <c r="K12" i="1"/>
  <c r="J12" i="1"/>
  <c r="I12" i="1"/>
  <c r="Y12" i="1" s="1"/>
  <c r="G12" i="1"/>
  <c r="W12" i="1" s="1"/>
  <c r="F12" i="1"/>
  <c r="H12" i="1" s="1"/>
  <c r="E12" i="1"/>
  <c r="U12" i="1" s="1"/>
  <c r="D12" i="1"/>
  <c r="T12" i="1" s="1"/>
  <c r="C12" i="1"/>
  <c r="S12" i="1" s="1"/>
  <c r="B12" i="1"/>
  <c r="Q11" i="1"/>
  <c r="R11" i="1" s="1"/>
  <c r="O11" i="1"/>
  <c r="N11" i="1"/>
  <c r="P11" i="1" s="1"/>
  <c r="M11" i="1"/>
  <c r="L11" i="1"/>
  <c r="K11" i="1"/>
  <c r="I11" i="1"/>
  <c r="J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R10" i="1"/>
  <c r="Q10" i="1"/>
  <c r="P10" i="1"/>
  <c r="O10" i="1"/>
  <c r="N10" i="1"/>
  <c r="M10" i="1"/>
  <c r="L10" i="1"/>
  <c r="K10" i="1"/>
  <c r="J10" i="1"/>
  <c r="I10" i="1"/>
  <c r="Y10" i="1" s="1"/>
  <c r="Z10" i="1" s="1"/>
  <c r="H10" i="1"/>
  <c r="X10" i="1" s="1"/>
  <c r="G10" i="1"/>
  <c r="W10" i="1" s="1"/>
  <c r="F10" i="1"/>
  <c r="V10" i="1" s="1"/>
  <c r="E10" i="1"/>
  <c r="U10" i="1" s="1"/>
  <c r="D10" i="1"/>
  <c r="T10" i="1" s="1"/>
  <c r="C10" i="1"/>
  <c r="S10" i="1" s="1"/>
  <c r="B10" i="1"/>
  <c r="Q9" i="1"/>
  <c r="R9" i="1" s="1"/>
  <c r="O9" i="1"/>
  <c r="P9" i="1" s="1"/>
  <c r="N9" i="1"/>
  <c r="M9" i="1"/>
  <c r="L9" i="1"/>
  <c r="K9" i="1"/>
  <c r="I9" i="1"/>
  <c r="Y9" i="1" s="1"/>
  <c r="G9" i="1"/>
  <c r="H9" i="1" s="1"/>
  <c r="X9" i="1" s="1"/>
  <c r="F9" i="1"/>
  <c r="V9" i="1" s="1"/>
  <c r="E9" i="1"/>
  <c r="U9" i="1" s="1"/>
  <c r="D9" i="1"/>
  <c r="T9" i="1" s="1"/>
  <c r="C9" i="1"/>
  <c r="S9" i="1" s="1"/>
  <c r="B9" i="1"/>
  <c r="R8" i="1"/>
  <c r="Q8" i="1"/>
  <c r="P8" i="1"/>
  <c r="O8" i="1"/>
  <c r="N8" i="1"/>
  <c r="M8" i="1"/>
  <c r="L8" i="1"/>
  <c r="K8" i="1"/>
  <c r="J8" i="1"/>
  <c r="I8" i="1"/>
  <c r="Y8" i="1" s="1"/>
  <c r="G8" i="1"/>
  <c r="W8" i="1" s="1"/>
  <c r="F8" i="1"/>
  <c r="H8" i="1" s="1"/>
  <c r="X8" i="1" s="1"/>
  <c r="E8" i="1"/>
  <c r="U8" i="1" s="1"/>
  <c r="D8" i="1"/>
  <c r="T8" i="1" s="1"/>
  <c r="C8" i="1"/>
  <c r="S8" i="1" s="1"/>
  <c r="B8" i="1"/>
  <c r="Q7" i="1"/>
  <c r="R7" i="1" s="1"/>
  <c r="O7" i="1"/>
  <c r="P7" i="1" s="1"/>
  <c r="N7" i="1"/>
  <c r="M7" i="1"/>
  <c r="M30" i="1" s="1"/>
  <c r="L7" i="1"/>
  <c r="K7" i="1"/>
  <c r="I7" i="1"/>
  <c r="J7" i="1" s="1"/>
  <c r="G7" i="1"/>
  <c r="W7" i="1" s="1"/>
  <c r="F7" i="1"/>
  <c r="H7" i="1" s="1"/>
  <c r="E7" i="1"/>
  <c r="U7" i="1" s="1"/>
  <c r="D7" i="1"/>
  <c r="T7" i="1" s="1"/>
  <c r="C7" i="1"/>
  <c r="S7" i="1" s="1"/>
  <c r="B7" i="1"/>
  <c r="R6" i="1"/>
  <c r="Q6" i="1"/>
  <c r="Q30" i="1" s="1"/>
  <c r="R30" i="1" s="1"/>
  <c r="P6" i="1"/>
  <c r="O6" i="1"/>
  <c r="O30" i="1" s="1"/>
  <c r="N6" i="1"/>
  <c r="N30" i="1" s="1"/>
  <c r="P30" i="1" s="1"/>
  <c r="M6" i="1"/>
  <c r="L6" i="1"/>
  <c r="L30" i="1" s="1"/>
  <c r="K6" i="1"/>
  <c r="K30" i="1" s="1"/>
  <c r="I6" i="1"/>
  <c r="Y6" i="1" s="1"/>
  <c r="H6" i="1"/>
  <c r="X6" i="1" s="1"/>
  <c r="G6" i="1"/>
  <c r="W6" i="1" s="1"/>
  <c r="F6" i="1"/>
  <c r="V6" i="1" s="1"/>
  <c r="E6" i="1"/>
  <c r="U6" i="1" s="1"/>
  <c r="D6" i="1"/>
  <c r="D30" i="1" s="1"/>
  <c r="C6" i="1"/>
  <c r="S6" i="1" s="1"/>
  <c r="S30" i="1" s="1"/>
  <c r="B6" i="1"/>
  <c r="A1" i="1"/>
  <c r="Z8" i="1" l="1"/>
  <c r="Z9" i="1"/>
  <c r="X7" i="1"/>
  <c r="X12" i="1"/>
  <c r="X13" i="1"/>
  <c r="X27" i="1"/>
  <c r="X23" i="1"/>
  <c r="U30" i="1"/>
  <c r="X21" i="1"/>
  <c r="Z6" i="1"/>
  <c r="Z16" i="1"/>
  <c r="Z17" i="1"/>
  <c r="X30" i="1"/>
  <c r="Z12" i="1"/>
  <c r="X15" i="1"/>
  <c r="Z20" i="1"/>
  <c r="X25" i="1"/>
  <c r="X28" i="1"/>
  <c r="V20" i="1"/>
  <c r="Y25" i="1"/>
  <c r="Z25" i="1" s="1"/>
  <c r="W27" i="1"/>
  <c r="V28" i="1"/>
  <c r="E30" i="1"/>
  <c r="J9" i="1"/>
  <c r="H11" i="1"/>
  <c r="X11" i="1" s="1"/>
  <c r="J17" i="1"/>
  <c r="Y18" i="1"/>
  <c r="Z18" i="1" s="1"/>
  <c r="H19" i="1"/>
  <c r="X19" i="1" s="1"/>
  <c r="V21" i="1"/>
  <c r="Y26" i="1"/>
  <c r="Z26" i="1" s="1"/>
  <c r="V29" i="1"/>
  <c r="F30" i="1"/>
  <c r="V12" i="1"/>
  <c r="Y11" i="1"/>
  <c r="Z11" i="1" s="1"/>
  <c r="W13" i="1"/>
  <c r="Y19" i="1"/>
  <c r="Z19" i="1" s="1"/>
  <c r="Y27" i="1"/>
  <c r="Z27" i="1" s="1"/>
  <c r="G30" i="1"/>
  <c r="T6" i="1"/>
  <c r="T30" i="1" s="1"/>
  <c r="V7" i="1"/>
  <c r="V30" i="1" s="1"/>
  <c r="V15" i="1"/>
  <c r="V23" i="1"/>
  <c r="Y28" i="1"/>
  <c r="Z28" i="1" s="1"/>
  <c r="H30" i="1"/>
  <c r="V8" i="1"/>
  <c r="Y13" i="1"/>
  <c r="Z13" i="1" s="1"/>
  <c r="V16" i="1"/>
  <c r="Y21" i="1"/>
  <c r="Z21" i="1" s="1"/>
  <c r="V24" i="1"/>
  <c r="Y29" i="1"/>
  <c r="Z29" i="1" s="1"/>
  <c r="I30" i="1"/>
  <c r="J6" i="1"/>
  <c r="Y7" i="1"/>
  <c r="Z7" i="1" s="1"/>
  <c r="W9" i="1"/>
  <c r="W30" i="1" s="1"/>
  <c r="J14" i="1"/>
  <c r="Y15" i="1"/>
  <c r="Z15" i="1" s="1"/>
  <c r="W17" i="1"/>
  <c r="J22" i="1"/>
  <c r="Y23" i="1"/>
  <c r="Z23" i="1" s="1"/>
  <c r="W25" i="1"/>
  <c r="C30" i="1"/>
  <c r="J30" i="1" l="1"/>
  <c r="Y30" i="1"/>
  <c r="Z30" i="1" s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<sst xmlns="http://schemas.openxmlformats.org/spreadsheetml/2006/main" count="61" uniqueCount="45">
  <si>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</si>
  <si>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</si>
  <si>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</si>
  <si>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</si>
  <si>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</si>
  <si>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</si>
  <si>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</si>
  <si>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</si>
  <si>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</si>
  <si>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</si>
  <si>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</si>
  <si>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</si>
  <si>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</si>
  <si>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</si>
  <si>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</si>
  <si>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</si>
  <si>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</si>
  <si>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</si>
  <si>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18</t>
  </si>
  <si>
    <t>09</t>
  </si>
  <si>
    <t>07</t>
  </si>
  <si>
    <t>22</t>
  </si>
  <si>
    <t>02</t>
  </si>
  <si>
    <t>05</t>
  </si>
  <si>
    <t>11</t>
  </si>
  <si>
    <t>25</t>
  </si>
  <si>
    <t>16</t>
  </si>
  <si>
    <t>13</t>
  </si>
  <si>
    <t>21</t>
  </si>
  <si>
    <t>04</t>
  </si>
  <si>
    <t>20</t>
  </si>
  <si>
    <t>01</t>
  </si>
  <si>
    <t>15</t>
  </si>
  <si>
    <t>27</t>
  </si>
  <si>
    <t>06</t>
  </si>
  <si>
    <t>17</t>
  </si>
  <si>
    <t>23</t>
  </si>
  <si>
    <t>29</t>
  </si>
  <si>
    <t>28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</si>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</sst>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1540.29951\2565.02.04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4</v>
          </cell>
          <cell r="C3" t="str">
            <v>กุมภาพันธ์</v>
          </cell>
          <cell r="D3">
            <v>2565</v>
          </cell>
        </row>
        <row r="5">
          <cell r="B5" t="str">
            <v>4 กุมภาพันธ์ 2565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4/2/2022 21:51:22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5/2/2022 07:53:25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182058.50681516001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1585085.73063924</v>
          </cell>
          <cell r="D67">
            <v>840470.99093923997</v>
          </cell>
          <cell r="E67">
            <v>0</v>
          </cell>
          <cell r="G67">
            <v>12271.126928539999</v>
          </cell>
          <cell r="H67">
            <v>645614.18178688001</v>
          </cell>
          <cell r="I67">
            <v>40.730552885000002</v>
          </cell>
          <cell r="J67">
            <v>491873.85226075997</v>
          </cell>
          <cell r="K67">
            <v>485114.59514076001</v>
          </cell>
          <cell r="L67">
            <v>0</v>
          </cell>
          <cell r="N67">
            <v>169787.37988662001</v>
          </cell>
          <cell r="O67">
            <v>104702.59234661001</v>
          </cell>
          <cell r="P67">
            <v>21.286472509999999</v>
          </cell>
          <cell r="Q67">
            <v>2076959.5829</v>
          </cell>
          <cell r="R67">
            <v>1325585.58608</v>
          </cell>
          <cell r="S67">
            <v>0</v>
          </cell>
          <cell r="U67">
            <v>182058.50681516001</v>
          </cell>
          <cell r="V67">
            <v>750316.77413349005</v>
          </cell>
          <cell r="W67">
            <v>36.125728219000003</v>
          </cell>
          <cell r="X67">
            <v>12271.126928539999</v>
          </cell>
          <cell r="Y67">
            <v>169787.37988662001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11734.73710104</v>
          </cell>
          <cell r="D68">
            <v>5902.1101010399998</v>
          </cell>
          <cell r="E68">
            <v>0</v>
          </cell>
          <cell r="G68">
            <v>211.62849209999999</v>
          </cell>
          <cell r="H68">
            <v>3727.0229586999999</v>
          </cell>
          <cell r="I68">
            <v>31.760600400000001</v>
          </cell>
          <cell r="J68">
            <v>161429.56709895999</v>
          </cell>
          <cell r="K68">
            <v>161429.56709895999</v>
          </cell>
          <cell r="L68">
            <v>0</v>
          </cell>
          <cell r="N68">
            <v>87788.87006478</v>
          </cell>
          <cell r="O68">
            <v>25352.162842229998</v>
          </cell>
          <cell r="P68">
            <v>15.704782772</v>
          </cell>
          <cell r="Q68">
            <v>173164.30420000001</v>
          </cell>
          <cell r="R68">
            <v>167331.67720000001</v>
          </cell>
          <cell r="S68">
            <v>0</v>
          </cell>
          <cell r="U68">
            <v>88000.498556880004</v>
          </cell>
          <cell r="V68">
            <v>29079.185800930001</v>
          </cell>
          <cell r="W68">
            <v>16.792829178000002</v>
          </cell>
          <cell r="X68">
            <v>211.62849209999999</v>
          </cell>
          <cell r="Y68">
            <v>87788.87006478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2017.23011</v>
          </cell>
          <cell r="D69">
            <v>1293.6043099999999</v>
          </cell>
          <cell r="E69">
            <v>0</v>
          </cell>
          <cell r="G69">
            <v>78.157794039999999</v>
          </cell>
          <cell r="H69">
            <v>363.29867206</v>
          </cell>
          <cell r="I69">
            <v>18.009778372</v>
          </cell>
          <cell r="J69">
            <v>690.21678999999995</v>
          </cell>
          <cell r="K69">
            <v>690.21678999999995</v>
          </cell>
          <cell r="L69">
            <v>0</v>
          </cell>
          <cell r="N69">
            <v>269.22037009000002</v>
          </cell>
          <cell r="O69">
            <v>150.48453966</v>
          </cell>
          <cell r="P69">
            <v>21.802503479999999</v>
          </cell>
          <cell r="Q69">
            <v>2707.4468999999999</v>
          </cell>
          <cell r="R69">
            <v>1983.8210999999999</v>
          </cell>
          <cell r="S69">
            <v>0</v>
          </cell>
          <cell r="U69">
            <v>347.37816413000002</v>
          </cell>
          <cell r="V69">
            <v>513.78321172000005</v>
          </cell>
          <cell r="W69">
            <v>18.976668082</v>
          </cell>
          <cell r="X69">
            <v>78.157794039999999</v>
          </cell>
          <cell r="Y69">
            <v>269.22037009000002</v>
          </cell>
        </row>
        <row r="70">
          <cell r="A70" t="str">
            <v>18</v>
          </cell>
          <cell r="B70" t="str">
            <v>กระทรวงวัฒนธรรม</v>
          </cell>
          <cell r="C70">
            <v>4812.671061</v>
          </cell>
          <cell r="D70">
            <v>2418.459261</v>
          </cell>
          <cell r="E70">
            <v>0</v>
          </cell>
          <cell r="G70">
            <v>225.47321084999999</v>
          </cell>
          <cell r="H70">
            <v>1384.8396043400001</v>
          </cell>
          <cell r="I70">
            <v>28.774865076000001</v>
          </cell>
          <cell r="J70">
            <v>2180.8656390000001</v>
          </cell>
          <cell r="K70">
            <v>2177.0521189999999</v>
          </cell>
          <cell r="L70">
            <v>0</v>
          </cell>
          <cell r="N70">
            <v>466.37650834999999</v>
          </cell>
          <cell r="O70">
            <v>304.31928819000001</v>
          </cell>
          <cell r="P70">
            <v>13.954059468000001</v>
          </cell>
          <cell r="Q70">
            <v>6993.5366999999997</v>
          </cell>
          <cell r="R70">
            <v>4595.5113799999999</v>
          </cell>
          <cell r="S70">
            <v>0</v>
          </cell>
          <cell r="U70">
            <v>691.84971919999998</v>
          </cell>
          <cell r="V70">
            <v>1689.15889253</v>
          </cell>
          <cell r="W70">
            <v>24.153142609</v>
          </cell>
          <cell r="X70">
            <v>225.47321084999999</v>
          </cell>
          <cell r="Y70">
            <v>466.37650834999999</v>
          </cell>
        </row>
        <row r="71">
          <cell r="A71" t="str">
            <v>09</v>
          </cell>
          <cell r="B71" t="str">
            <v>กท.ทรัพยากรธรรมชาติฯ</v>
          </cell>
          <cell r="C71">
            <v>15711.5516061</v>
          </cell>
          <cell r="D71">
            <v>7912.6455060999997</v>
          </cell>
          <cell r="E71">
            <v>0</v>
          </cell>
          <cell r="G71">
            <v>258.42559567000001</v>
          </cell>
          <cell r="H71">
            <v>5013.29715674</v>
          </cell>
          <cell r="I71">
            <v>31.908351781</v>
          </cell>
          <cell r="J71">
            <v>12399.792693900001</v>
          </cell>
          <cell r="K71">
            <v>12254.6947939</v>
          </cell>
          <cell r="L71">
            <v>0</v>
          </cell>
          <cell r="N71">
            <v>6497.6014606400004</v>
          </cell>
          <cell r="O71">
            <v>1915.0246893999999</v>
          </cell>
          <cell r="P71">
            <v>15.444005691999999</v>
          </cell>
          <cell r="Q71">
            <v>28111.344300000001</v>
          </cell>
          <cell r="R71">
            <v>20167.3403</v>
          </cell>
          <cell r="S71">
            <v>0</v>
          </cell>
          <cell r="U71">
            <v>6756.0270563100003</v>
          </cell>
          <cell r="V71">
            <v>6928.3218461400002</v>
          </cell>
          <cell r="W71">
            <v>24.645999751000002</v>
          </cell>
          <cell r="X71">
            <v>258.42559567000001</v>
          </cell>
          <cell r="Y71">
            <v>6497.6014606400004</v>
          </cell>
        </row>
        <row r="72">
          <cell r="A72" t="str">
            <v>07</v>
          </cell>
          <cell r="B72" t="str">
            <v>กท.เกษตรและสหกรณ์</v>
          </cell>
          <cell r="C72">
            <v>34404.31502555</v>
          </cell>
          <cell r="D72">
            <v>17691.577375550001</v>
          </cell>
          <cell r="E72">
            <v>0</v>
          </cell>
          <cell r="G72">
            <v>551.48669773999995</v>
          </cell>
          <cell r="H72">
            <v>10997.867626200001</v>
          </cell>
          <cell r="I72">
            <v>31.966535645</v>
          </cell>
          <cell r="J72">
            <v>75448.303674449999</v>
          </cell>
          <cell r="K72">
            <v>75042.607274449998</v>
          </cell>
          <cell r="L72">
            <v>0</v>
          </cell>
          <cell r="N72">
            <v>17746.02088969</v>
          </cell>
          <cell r="O72">
            <v>16110.511277269999</v>
          </cell>
          <cell r="P72">
            <v>21.353046380999999</v>
          </cell>
          <cell r="Q72">
            <v>109852.61870000001</v>
          </cell>
          <cell r="R72">
            <v>92734.184649999996</v>
          </cell>
          <cell r="S72">
            <v>0</v>
          </cell>
          <cell r="U72">
            <v>18297.507587429998</v>
          </cell>
          <cell r="V72">
            <v>27108.378903469998</v>
          </cell>
          <cell r="W72">
            <v>24.677043865000002</v>
          </cell>
          <cell r="X72">
            <v>551.48669773999995</v>
          </cell>
          <cell r="Y72">
            <v>17746.02088969</v>
          </cell>
        </row>
        <row r="73">
          <cell r="A73" t="str">
            <v>22</v>
          </cell>
          <cell r="B73" t="str">
            <v>กระทรวงอุตสาหกรรม</v>
          </cell>
          <cell r="C73">
            <v>3500.1288</v>
          </cell>
          <cell r="D73">
            <v>1923.6732</v>
          </cell>
          <cell r="E73">
            <v>0</v>
          </cell>
          <cell r="G73">
            <v>401.18626742999999</v>
          </cell>
          <cell r="H73">
            <v>903.39240844999995</v>
          </cell>
          <cell r="I73">
            <v>25.810261852</v>
          </cell>
          <cell r="J73">
            <v>840.92819999999995</v>
          </cell>
          <cell r="K73">
            <v>840.92819999999995</v>
          </cell>
          <cell r="L73">
            <v>0</v>
          </cell>
          <cell r="N73">
            <v>365.99332587999999</v>
          </cell>
          <cell r="O73">
            <v>209.31500249000001</v>
          </cell>
          <cell r="P73">
            <v>24.890948179999999</v>
          </cell>
          <cell r="Q73">
            <v>4341.0569999999998</v>
          </cell>
          <cell r="R73">
            <v>2764.6014</v>
          </cell>
          <cell r="S73">
            <v>0</v>
          </cell>
          <cell r="U73">
            <v>767.17959330999997</v>
          </cell>
          <cell r="V73">
            <v>1112.70741094</v>
          </cell>
          <cell r="W73">
            <v>25.632176932</v>
          </cell>
          <cell r="X73">
            <v>401.18626742999999</v>
          </cell>
          <cell r="Y73">
            <v>365.99332587999999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150875.27578</v>
          </cell>
          <cell r="D74">
            <v>75613.028680000003</v>
          </cell>
          <cell r="E74">
            <v>0</v>
          </cell>
          <cell r="G74">
            <v>3923.5110253900002</v>
          </cell>
          <cell r="H74">
            <v>44208.280579569997</v>
          </cell>
          <cell r="I74">
            <v>29.301209459999999</v>
          </cell>
          <cell r="J74">
            <v>49061.957719999999</v>
          </cell>
          <cell r="K74">
            <v>45455.931420000001</v>
          </cell>
          <cell r="L74">
            <v>0</v>
          </cell>
          <cell r="N74">
            <v>8379.5489486999995</v>
          </cell>
          <cell r="O74">
            <v>9886.3926544000005</v>
          </cell>
          <cell r="P74">
            <v>20.150831956000001</v>
          </cell>
          <cell r="Q74">
            <v>199937.2335</v>
          </cell>
          <cell r="R74">
            <v>121068.9601</v>
          </cell>
          <cell r="S74">
            <v>0</v>
          </cell>
          <cell r="U74">
            <v>12303.05997409</v>
          </cell>
          <cell r="V74">
            <v>54094.673233970003</v>
          </cell>
          <cell r="W74">
            <v>27.055827614999998</v>
          </cell>
          <cell r="X74">
            <v>3923.5110253900002</v>
          </cell>
          <cell r="Y74">
            <v>8379.5489486999995</v>
          </cell>
        </row>
        <row r="75">
          <cell r="A75" t="str">
            <v>05</v>
          </cell>
          <cell r="B75" t="str">
            <v>กท.กทท.และกีฬา</v>
          </cell>
          <cell r="C75">
            <v>4028.6386699999998</v>
          </cell>
          <cell r="D75">
            <v>2009.54997</v>
          </cell>
          <cell r="E75">
            <v>0</v>
          </cell>
          <cell r="G75">
            <v>92.003956459999998</v>
          </cell>
          <cell r="H75">
            <v>1170.40171743</v>
          </cell>
          <cell r="I75">
            <v>29.052039989000001</v>
          </cell>
          <cell r="J75">
            <v>1064.2186300000001</v>
          </cell>
          <cell r="K75">
            <v>1064.2186300000001</v>
          </cell>
          <cell r="L75">
            <v>0</v>
          </cell>
          <cell r="N75">
            <v>306.75291149999998</v>
          </cell>
          <cell r="O75">
            <v>213.09044451</v>
          </cell>
          <cell r="P75">
            <v>20.023183066000001</v>
          </cell>
          <cell r="Q75">
            <v>5092.8572999999997</v>
          </cell>
          <cell r="R75">
            <v>3073.7685999999999</v>
          </cell>
          <cell r="S75">
            <v>0</v>
          </cell>
          <cell r="U75">
            <v>398.75686796000002</v>
          </cell>
          <cell r="V75">
            <v>1383.49216194</v>
          </cell>
          <cell r="W75">
            <v>27.165343154999999</v>
          </cell>
          <cell r="X75">
            <v>92.003956459999998</v>
          </cell>
          <cell r="Y75">
            <v>306.75291149999998</v>
          </cell>
        </row>
        <row r="76">
          <cell r="A76" t="str">
            <v>11</v>
          </cell>
          <cell r="B76" t="str">
            <v>กระทรวงดิจิทัลเพื่อฯ</v>
          </cell>
          <cell r="C76">
            <v>4191.6799000000001</v>
          </cell>
          <cell r="D76">
            <v>2530.4540000000002</v>
          </cell>
          <cell r="E76">
            <v>0</v>
          </cell>
          <cell r="G76">
            <v>243.44768081999999</v>
          </cell>
          <cell r="H76">
            <v>1004.27147055</v>
          </cell>
          <cell r="I76">
            <v>23.958687078000001</v>
          </cell>
          <cell r="J76">
            <v>2633.5234</v>
          </cell>
          <cell r="K76">
            <v>2331.6178</v>
          </cell>
          <cell r="L76">
            <v>0</v>
          </cell>
          <cell r="N76">
            <v>303.17865999999998</v>
          </cell>
          <cell r="O76">
            <v>935.258242</v>
          </cell>
          <cell r="P76">
            <v>35.513572500999999</v>
          </cell>
          <cell r="Q76">
            <v>6825.2033000000001</v>
          </cell>
          <cell r="R76">
            <v>4862.0717999999997</v>
          </cell>
          <cell r="S76">
            <v>0</v>
          </cell>
          <cell r="U76">
            <v>546.62634082</v>
          </cell>
          <cell r="V76">
            <v>1939.5297125500001</v>
          </cell>
          <cell r="W76">
            <v>28.417171288999999</v>
          </cell>
          <cell r="X76">
            <v>243.44768081999999</v>
          </cell>
          <cell r="Y76">
            <v>303.17865999999998</v>
          </cell>
        </row>
        <row r="77">
          <cell r="A77" t="str">
            <v>25</v>
          </cell>
          <cell r="B77" t="str">
            <v>ส่วน รช.มสก.ส.นายกฯ</v>
          </cell>
          <cell r="C77">
            <v>104850.61222116</v>
          </cell>
          <cell r="D77">
            <v>52449.14437116</v>
          </cell>
          <cell r="E77">
            <v>0</v>
          </cell>
          <cell r="G77">
            <v>1278.17382013</v>
          </cell>
          <cell r="H77">
            <v>33696.479189550002</v>
          </cell>
          <cell r="I77">
            <v>32.137608428</v>
          </cell>
          <cell r="J77">
            <v>17774.090678839999</v>
          </cell>
          <cell r="K77">
            <v>17774.090678839999</v>
          </cell>
          <cell r="L77">
            <v>0</v>
          </cell>
          <cell r="N77">
            <v>8543.1189692200005</v>
          </cell>
          <cell r="O77">
            <v>1187.2679425199999</v>
          </cell>
          <cell r="P77">
            <v>6.6797675559999998</v>
          </cell>
          <cell r="Q77">
            <v>122624.7029</v>
          </cell>
          <cell r="R77">
            <v>70223.235050000003</v>
          </cell>
          <cell r="S77">
            <v>0</v>
          </cell>
          <cell r="U77">
            <v>9821.29278935</v>
          </cell>
          <cell r="V77">
            <v>34883.747132069999</v>
          </cell>
          <cell r="W77">
            <v>28.447569132999998</v>
          </cell>
          <cell r="X77">
            <v>1278.17382013</v>
          </cell>
          <cell r="Y77">
            <v>8543.1189692200005</v>
          </cell>
        </row>
        <row r="78">
          <cell r="A78" t="str">
            <v>16</v>
          </cell>
          <cell r="B78" t="str">
            <v>กระทรวงยุติธรรม</v>
          </cell>
          <cell r="C78">
            <v>21227.6244893</v>
          </cell>
          <cell r="D78">
            <v>10610.681989299999</v>
          </cell>
          <cell r="E78">
            <v>0</v>
          </cell>
          <cell r="G78">
            <v>492.25507372999999</v>
          </cell>
          <cell r="H78">
            <v>7007.5837348900004</v>
          </cell>
          <cell r="I78">
            <v>33.011624726999997</v>
          </cell>
          <cell r="J78">
            <v>2966.7419107000001</v>
          </cell>
          <cell r="K78">
            <v>2800.6691107000001</v>
          </cell>
          <cell r="L78">
            <v>0</v>
          </cell>
          <cell r="N78">
            <v>832.21921682000004</v>
          </cell>
          <cell r="O78">
            <v>458.70220859</v>
          </cell>
          <cell r="P78">
            <v>15.461480048</v>
          </cell>
          <cell r="Q78">
            <v>24194.366399999999</v>
          </cell>
          <cell r="R78">
            <v>13411.3511</v>
          </cell>
          <cell r="S78">
            <v>0</v>
          </cell>
          <cell r="U78">
            <v>1324.47429055</v>
          </cell>
          <cell r="V78">
            <v>7466.2859434800002</v>
          </cell>
          <cell r="W78">
            <v>30.859605166000001</v>
          </cell>
          <cell r="X78">
            <v>492.25507372999999</v>
          </cell>
          <cell r="Y78">
            <v>832.21921682000004</v>
          </cell>
        </row>
        <row r="79">
          <cell r="A79" t="str">
            <v>13</v>
          </cell>
          <cell r="B79" t="str">
            <v>กระทรวงพาณิชย์</v>
          </cell>
          <cell r="C79">
            <v>5280.5665538000003</v>
          </cell>
          <cell r="D79">
            <v>3320.0354538000001</v>
          </cell>
          <cell r="E79">
            <v>0</v>
          </cell>
          <cell r="G79">
            <v>418.69696501999999</v>
          </cell>
          <cell r="H79">
            <v>1821.61675373</v>
          </cell>
          <cell r="I79">
            <v>34.496615755000001</v>
          </cell>
          <cell r="J79">
            <v>1064.5079462000001</v>
          </cell>
          <cell r="K79">
            <v>1064.5079462000001</v>
          </cell>
          <cell r="L79">
            <v>0</v>
          </cell>
          <cell r="N79">
            <v>286.14188643</v>
          </cell>
          <cell r="O79">
            <v>185.01051355000001</v>
          </cell>
          <cell r="P79">
            <v>17.379909113</v>
          </cell>
          <cell r="Q79">
            <v>6345.0744999999997</v>
          </cell>
          <cell r="R79">
            <v>4384.5433999999996</v>
          </cell>
          <cell r="S79">
            <v>0</v>
          </cell>
          <cell r="U79">
            <v>704.83885144999999</v>
          </cell>
          <cell r="V79">
            <v>2006.6272672800001</v>
          </cell>
          <cell r="W79">
            <v>31.624959916000002</v>
          </cell>
          <cell r="X79">
            <v>418.69696501999999</v>
          </cell>
          <cell r="Y79">
            <v>286.14188643</v>
          </cell>
        </row>
        <row r="80">
          <cell r="A80" t="str">
            <v>21</v>
          </cell>
          <cell r="B80" t="str">
            <v>กระทรวงสาธารณสุข</v>
          </cell>
          <cell r="C80">
            <v>136906.57168349999</v>
          </cell>
          <cell r="D80">
            <v>67972.217283499995</v>
          </cell>
          <cell r="E80">
            <v>0</v>
          </cell>
          <cell r="G80">
            <v>306.98033766999998</v>
          </cell>
          <cell r="H80">
            <v>46503.632398119997</v>
          </cell>
          <cell r="I80">
            <v>33.967421596999998</v>
          </cell>
          <cell r="J80">
            <v>16932.086716500002</v>
          </cell>
          <cell r="K80">
            <v>16925.2763165</v>
          </cell>
          <cell r="L80">
            <v>0</v>
          </cell>
          <cell r="N80">
            <v>8997.9123591600001</v>
          </cell>
          <cell r="O80">
            <v>3451.5358939600001</v>
          </cell>
          <cell r="P80">
            <v>20.384586682999998</v>
          </cell>
          <cell r="Q80">
            <v>153838.65839999999</v>
          </cell>
          <cell r="R80">
            <v>84897.493600000002</v>
          </cell>
          <cell r="S80">
            <v>0</v>
          </cell>
          <cell r="U80">
            <v>9304.8926968300002</v>
          </cell>
          <cell r="V80">
            <v>49955.168292080001</v>
          </cell>
          <cell r="W80">
            <v>32.472441459999999</v>
          </cell>
          <cell r="X80">
            <v>306.98033766999998</v>
          </cell>
          <cell r="Y80">
            <v>8997.9123591600001</v>
          </cell>
        </row>
        <row r="81">
          <cell r="A81" t="str">
            <v>04</v>
          </cell>
          <cell r="B81" t="str">
            <v>กระทรวงการต่างประเทศ</v>
          </cell>
          <cell r="C81">
            <v>7102.3089</v>
          </cell>
          <cell r="D81">
            <v>4199.0861999999997</v>
          </cell>
          <cell r="E81">
            <v>0</v>
          </cell>
          <cell r="G81">
            <v>93.442452079999995</v>
          </cell>
          <cell r="H81">
            <v>2345.7644118899998</v>
          </cell>
          <cell r="I81">
            <v>33.028194702999997</v>
          </cell>
          <cell r="J81">
            <v>304.1891</v>
          </cell>
          <cell r="K81">
            <v>304.1891</v>
          </cell>
          <cell r="L81">
            <v>0</v>
          </cell>
          <cell r="N81">
            <v>0.180085</v>
          </cell>
          <cell r="O81">
            <v>62.392742349999999</v>
          </cell>
          <cell r="P81">
            <v>20.511169646999999</v>
          </cell>
          <cell r="Q81">
            <v>7406.4979999999996</v>
          </cell>
          <cell r="R81">
            <v>4503.2753000000002</v>
          </cell>
          <cell r="S81">
            <v>0</v>
          </cell>
          <cell r="U81">
            <v>93.622537080000001</v>
          </cell>
          <cell r="V81">
            <v>2408.1571542400002</v>
          </cell>
          <cell r="W81">
            <v>32.514113340000002</v>
          </cell>
          <cell r="X81">
            <v>93.442452079999995</v>
          </cell>
          <cell r="Y81">
            <v>0.180085</v>
          </cell>
        </row>
        <row r="82">
          <cell r="A82" t="str">
            <v>20</v>
          </cell>
          <cell r="B82" t="str">
            <v>กระทรวงศึกษาธิการ</v>
          </cell>
          <cell r="C82">
            <v>315596.26755306002</v>
          </cell>
          <cell r="D82">
            <v>157000.07595306</v>
          </cell>
          <cell r="E82">
            <v>0</v>
          </cell>
          <cell r="G82">
            <v>365.61991862000002</v>
          </cell>
          <cell r="H82">
            <v>105381.38286744</v>
          </cell>
          <cell r="I82">
            <v>33.391200626</v>
          </cell>
          <cell r="J82">
            <v>14830.32464694</v>
          </cell>
          <cell r="K82">
            <v>14786.657146940001</v>
          </cell>
          <cell r="L82">
            <v>0</v>
          </cell>
          <cell r="N82">
            <v>5390.2188923399999</v>
          </cell>
          <cell r="O82">
            <v>2547.20825345</v>
          </cell>
          <cell r="P82">
            <v>17.175674263000001</v>
          </cell>
          <cell r="Q82">
            <v>330426.59220000001</v>
          </cell>
          <cell r="R82">
            <v>171786.73310000001</v>
          </cell>
          <cell r="S82">
            <v>0</v>
          </cell>
          <cell r="U82">
            <v>5755.83881096</v>
          </cell>
          <cell r="V82">
            <v>107928.59112089001</v>
          </cell>
          <cell r="W82">
            <v>32.663409565000002</v>
          </cell>
          <cell r="X82">
            <v>365.61991862000002</v>
          </cell>
          <cell r="Y82">
            <v>5390.2188923399999</v>
          </cell>
        </row>
        <row r="83">
          <cell r="A83" t="str">
            <v>01</v>
          </cell>
          <cell r="B83" t="str">
            <v>สำนักนายกรัฐมนตรี</v>
          </cell>
          <cell r="C83">
            <v>23140.582476</v>
          </cell>
          <cell r="D83">
            <v>12006.259276000001</v>
          </cell>
          <cell r="E83">
            <v>0</v>
          </cell>
          <cell r="G83">
            <v>1111.3550969400001</v>
          </cell>
          <cell r="H83">
            <v>7839.2630612800003</v>
          </cell>
          <cell r="I83">
            <v>33.876688581000003</v>
          </cell>
          <cell r="J83">
            <v>10601.480824</v>
          </cell>
          <cell r="K83">
            <v>10386.300423999999</v>
          </cell>
          <cell r="L83">
            <v>0</v>
          </cell>
          <cell r="N83">
            <v>1058.1340217899999</v>
          </cell>
          <cell r="O83">
            <v>3880.3123254799998</v>
          </cell>
          <cell r="P83">
            <v>36.601606793000002</v>
          </cell>
          <cell r="Q83">
            <v>33742.063300000002</v>
          </cell>
          <cell r="R83">
            <v>22392.559700000002</v>
          </cell>
          <cell r="S83">
            <v>0</v>
          </cell>
          <cell r="U83">
            <v>2169.48911873</v>
          </cell>
          <cell r="V83">
            <v>11719.57538676</v>
          </cell>
          <cell r="W83">
            <v>34.732835637999997</v>
          </cell>
          <cell r="X83">
            <v>1111.3550969400001</v>
          </cell>
          <cell r="Y83">
            <v>1058.1340217899999</v>
          </cell>
        </row>
        <row r="84">
          <cell r="A84" t="str">
            <v>15</v>
          </cell>
          <cell r="B84" t="str">
            <v>กระทรวงมหาดไทย</v>
          </cell>
          <cell r="C84">
            <v>239582.81455873</v>
          </cell>
          <cell r="D84">
            <v>119934.26485873001</v>
          </cell>
          <cell r="E84">
            <v>0</v>
          </cell>
          <cell r="G84">
            <v>841.80385208999996</v>
          </cell>
          <cell r="H84">
            <v>102491.95398436001</v>
          </cell>
          <cell r="I84">
            <v>42.779342990000004</v>
          </cell>
          <cell r="J84">
            <v>75930.278141269999</v>
          </cell>
          <cell r="K84">
            <v>75730.278141269999</v>
          </cell>
          <cell r="L84">
            <v>0</v>
          </cell>
          <cell r="N84">
            <v>18501.074309880001</v>
          </cell>
          <cell r="O84">
            <v>9330.5282155700006</v>
          </cell>
          <cell r="P84">
            <v>12.288283994</v>
          </cell>
          <cell r="Q84">
            <v>315513.09269999998</v>
          </cell>
          <cell r="R84">
            <v>195664.54300000001</v>
          </cell>
          <cell r="S84">
            <v>0</v>
          </cell>
          <cell r="U84">
            <v>19342.878161969998</v>
          </cell>
          <cell r="V84">
            <v>111822.48219993</v>
          </cell>
          <cell r="W84">
            <v>35.441471301</v>
          </cell>
          <cell r="X84">
            <v>841.80385208999996</v>
          </cell>
          <cell r="Y84">
            <v>18501.074309880001</v>
          </cell>
        </row>
        <row r="85">
          <cell r="A85" t="str">
            <v>27</v>
          </cell>
          <cell r="B85" t="str">
            <v>หน่วยงานของรัฐสภา</v>
          </cell>
          <cell r="C85">
            <v>5977.3720519999997</v>
          </cell>
          <cell r="D85">
            <v>2959.511152</v>
          </cell>
          <cell r="E85">
            <v>0</v>
          </cell>
          <cell r="G85">
            <v>58.797737859999998</v>
          </cell>
          <cell r="H85">
            <v>1763.7432642399999</v>
          </cell>
          <cell r="I85">
            <v>29.507001552999998</v>
          </cell>
          <cell r="J85">
            <v>2110.9707480000002</v>
          </cell>
          <cell r="K85">
            <v>2110.9707480000002</v>
          </cell>
          <cell r="L85">
            <v>0</v>
          </cell>
          <cell r="N85">
            <v>152.38248399</v>
          </cell>
          <cell r="O85">
            <v>1412.7316082899999</v>
          </cell>
          <cell r="P85">
            <v>66.923315239000004</v>
          </cell>
          <cell r="Q85">
            <v>8088.3428000000004</v>
          </cell>
          <cell r="R85">
            <v>5070.4818999999998</v>
          </cell>
          <cell r="S85">
            <v>0</v>
          </cell>
          <cell r="U85">
            <v>211.18022185000001</v>
          </cell>
          <cell r="V85">
            <v>3176.4748725300001</v>
          </cell>
          <cell r="W85">
            <v>39.27225825</v>
          </cell>
          <cell r="X85">
            <v>58.797737859999998</v>
          </cell>
          <cell r="Y85">
            <v>152.38248399</v>
          </cell>
        </row>
        <row r="86">
          <cell r="A86" t="str">
            <v>06</v>
          </cell>
          <cell r="B86" t="str">
            <v>กท.พ.สังคม/คม.มนุษย์</v>
          </cell>
          <cell r="C86">
            <v>23181.58064</v>
          </cell>
          <cell r="D86">
            <v>11694.733039999999</v>
          </cell>
          <cell r="E86">
            <v>0</v>
          </cell>
          <cell r="G86">
            <v>60.387151780000003</v>
          </cell>
          <cell r="H86">
            <v>9219.2970732100002</v>
          </cell>
          <cell r="I86">
            <v>39.769924305000004</v>
          </cell>
          <cell r="J86">
            <v>1443.3597600000001</v>
          </cell>
          <cell r="K86">
            <v>1443.3597600000001</v>
          </cell>
          <cell r="L86">
            <v>0</v>
          </cell>
          <cell r="N86">
            <v>90.030448000000007</v>
          </cell>
          <cell r="O86">
            <v>991.30616244999999</v>
          </cell>
          <cell r="P86">
            <v>68.680462758999994</v>
          </cell>
          <cell r="Q86">
            <v>24624.940399999999</v>
          </cell>
          <cell r="R86">
            <v>13138.0928</v>
          </cell>
          <cell r="S86">
            <v>0</v>
          </cell>
          <cell r="U86">
            <v>150.41759977999999</v>
          </cell>
          <cell r="V86">
            <v>10210.603235660001</v>
          </cell>
          <cell r="W86">
            <v>41.464478978999999</v>
          </cell>
          <cell r="X86">
            <v>60.387151780000003</v>
          </cell>
          <cell r="Y86">
            <v>90.030448000000007</v>
          </cell>
        </row>
        <row r="87">
          <cell r="A87" t="str">
            <v>17</v>
          </cell>
          <cell r="B87" t="str">
            <v>กระทรวงแรงงาน</v>
          </cell>
          <cell r="C87">
            <v>49354.113785000001</v>
          </cell>
          <cell r="D87">
            <v>24701.710585000001</v>
          </cell>
          <cell r="E87">
            <v>0</v>
          </cell>
          <cell r="G87">
            <v>73.966951219999999</v>
          </cell>
          <cell r="H87">
            <v>23806.355101370002</v>
          </cell>
          <cell r="I87">
            <v>48.235807059999999</v>
          </cell>
          <cell r="J87">
            <v>347.77781499999998</v>
          </cell>
          <cell r="K87">
            <v>347.77781499999998</v>
          </cell>
          <cell r="L87">
            <v>0</v>
          </cell>
          <cell r="N87">
            <v>64.662287000000006</v>
          </cell>
          <cell r="O87">
            <v>38.248042699999999</v>
          </cell>
          <cell r="P87">
            <v>10.997838577</v>
          </cell>
          <cell r="Q87">
            <v>49701.891600000003</v>
          </cell>
          <cell r="R87">
            <v>25049.488399999998</v>
          </cell>
          <cell r="S87">
            <v>0</v>
          </cell>
          <cell r="U87">
            <v>138.62923821999999</v>
          </cell>
          <cell r="V87">
            <v>23844.603144069999</v>
          </cell>
          <cell r="W87">
            <v>47.975242745000003</v>
          </cell>
          <cell r="X87">
            <v>73.966951219999999</v>
          </cell>
          <cell r="Y87">
            <v>64.662287000000006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93111.110973000003</v>
          </cell>
          <cell r="D88">
            <v>46863.421872999999</v>
          </cell>
          <cell r="E88">
            <v>0</v>
          </cell>
          <cell r="G88">
            <v>470.71488423</v>
          </cell>
          <cell r="H88">
            <v>39768.214866950002</v>
          </cell>
          <cell r="I88">
            <v>42.710493356999997</v>
          </cell>
          <cell r="J88">
            <v>30335.484326999998</v>
          </cell>
          <cell r="K88">
            <v>29098.355826999999</v>
          </cell>
          <cell r="L88">
            <v>0</v>
          </cell>
          <cell r="N88">
            <v>2820.3642468799999</v>
          </cell>
          <cell r="O88">
            <v>19669.616036150001</v>
          </cell>
          <cell r="P88">
            <v>64.840290084000003</v>
          </cell>
          <cell r="Q88">
            <v>123446.5953</v>
          </cell>
          <cell r="R88">
            <v>75961.777700000006</v>
          </cell>
          <cell r="S88">
            <v>0</v>
          </cell>
          <cell r="U88">
            <v>3291.0791311100002</v>
          </cell>
          <cell r="V88">
            <v>59437.830903100003</v>
          </cell>
          <cell r="W88">
            <v>48.148619052000001</v>
          </cell>
          <cell r="X88">
            <v>470.71488423</v>
          </cell>
          <cell r="Y88">
            <v>2820.3642468799999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16015.8356</v>
          </cell>
          <cell r="D89">
            <v>8062.0654999999997</v>
          </cell>
          <cell r="E89">
            <v>0</v>
          </cell>
          <cell r="G89">
            <v>0</v>
          </cell>
          <cell r="H89">
            <v>8062.0654999999997</v>
          </cell>
          <cell r="I89">
            <v>50.338088509999999</v>
          </cell>
          <cell r="J89">
            <v>2443.1351</v>
          </cell>
          <cell r="K89">
            <v>2162.5535</v>
          </cell>
          <cell r="L89">
            <v>0</v>
          </cell>
          <cell r="N89">
            <v>0</v>
          </cell>
          <cell r="O89">
            <v>1556.5473</v>
          </cell>
          <cell r="P89">
            <v>63.711061250999997</v>
          </cell>
          <cell r="Q89">
            <v>18458.970700000002</v>
          </cell>
          <cell r="R89">
            <v>10224.619000000001</v>
          </cell>
          <cell r="S89">
            <v>0</v>
          </cell>
          <cell r="U89">
            <v>0</v>
          </cell>
          <cell r="V89">
            <v>9618.6128000000008</v>
          </cell>
          <cell r="W89">
            <v>52.108066891999997</v>
          </cell>
          <cell r="X89">
            <v>0</v>
          </cell>
          <cell r="Y89">
            <v>0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21634.832299999998</v>
          </cell>
          <cell r="D90">
            <v>11891.120199999999</v>
          </cell>
          <cell r="E90">
            <v>0</v>
          </cell>
          <cell r="G90">
            <v>0</v>
          </cell>
          <cell r="H90">
            <v>11729.2114</v>
          </cell>
          <cell r="I90">
            <v>54.214478010999997</v>
          </cell>
          <cell r="J90">
            <v>1305.9771000000001</v>
          </cell>
          <cell r="K90">
            <v>1288.1771000000001</v>
          </cell>
          <cell r="L90">
            <v>0</v>
          </cell>
          <cell r="N90">
            <v>0</v>
          </cell>
          <cell r="O90">
            <v>790.66139999999996</v>
          </cell>
          <cell r="P90">
            <v>60.541750694000001</v>
          </cell>
          <cell r="Q90">
            <v>22940.809399999998</v>
          </cell>
          <cell r="R90">
            <v>13179.2973</v>
          </cell>
          <cell r="S90">
            <v>0</v>
          </cell>
          <cell r="U90">
            <v>0</v>
          </cell>
          <cell r="V90">
            <v>12519.872799999999</v>
          </cell>
          <cell r="W90">
            <v>54.574677735999998</v>
          </cell>
          <cell r="X90">
            <v>0</v>
          </cell>
          <cell r="Y90">
            <v>0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265868.7488</v>
          </cell>
          <cell r="D91">
            <v>164533.00080000001</v>
          </cell>
          <cell r="E91">
            <v>0</v>
          </cell>
          <cell r="G91">
            <v>713.61196667000002</v>
          </cell>
          <cell r="H91">
            <v>150444.27598581</v>
          </cell>
          <cell r="I91">
            <v>56.585919429999997</v>
          </cell>
          <cell r="J91">
            <v>7734.0735999999997</v>
          </cell>
          <cell r="K91">
            <v>7604.5973999999997</v>
          </cell>
          <cell r="L91">
            <v>0</v>
          </cell>
          <cell r="N91">
            <v>927.37754047999999</v>
          </cell>
          <cell r="O91">
            <v>4063.9647214000001</v>
          </cell>
          <cell r="P91">
            <v>52.546238006000003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1640.98950715</v>
          </cell>
          <cell r="V91">
            <v>154508.24070721</v>
          </cell>
          <cell r="W91">
            <v>56.471727649999998</v>
          </cell>
          <cell r="X91">
            <v>713.61196667000002</v>
          </cell>
          <cell r="Y91">
            <v>927.37754047999999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X30" sqref="X30:Y30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4 กุมภาพันธ์ 2565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11734.73710104</v>
      </c>
      <c r="D6" s="21">
        <f>IF(ISERROR(VLOOKUP($AA6,[1]BN1!$A:$N,4,0)),0,VLOOKUP($AA6,[1]BN1!$A:$N,4,0))</f>
        <v>5902.1101010399998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211.62849209999999</v>
      </c>
      <c r="H6" s="21">
        <f t="shared" ref="H6:H29" si="0">F6+G6</f>
        <v>211.62849209999999</v>
      </c>
      <c r="I6" s="21">
        <f>IF(ISERROR(VLOOKUP($AA6,[1]BN1!$A:$Z,8,0)),0,VLOOKUP($AA6,[1]BN1!$A:$Z,8,0))</f>
        <v>3727.0229586999999</v>
      </c>
      <c r="J6" s="23">
        <f t="shared" ref="J6:J30" si="1">IF(ISERROR(I6/C6*100),0,I6/C6*100)</f>
        <v>31.760600400410244</v>
      </c>
      <c r="K6" s="21">
        <f>IF(ISERROR(VLOOKUP($AA6,[1]BN1!$A:$N,10,0)),0,VLOOKUP($AA6,[1]BN1!$A:$N,10,0))</f>
        <v>161429.56709895999</v>
      </c>
      <c r="L6" s="24">
        <f>IF(ISERROR(VLOOKUP($AA6,[1]BN1!$A:$N,11,0)),0,VLOOKUP($AA6,[1]BN1!$A:$N,11,0))</f>
        <v>161429.56709895999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87788.87006478</v>
      </c>
      <c r="P6" s="24">
        <f t="shared" ref="P6:P30" si="2">N6+O6</f>
        <v>87788.87006478</v>
      </c>
      <c r="Q6" s="24">
        <f>IF(ISERROR(VLOOKUP($AA6,[1]BN1!$A:$Z,15,0)),0,VLOOKUP($AA6,[1]BN1!$A:$Z,15,0))</f>
        <v>25352.162842229998</v>
      </c>
      <c r="R6" s="26">
        <f t="shared" ref="R6:R30" si="3">IF(ISERROR(Q6/K6*100),0,Q6/K6*100)</f>
        <v>15.704782771726414</v>
      </c>
      <c r="S6" s="27">
        <f t="shared" ref="S6:Y29" si="4">C6+K6</f>
        <v>173164.30419999998</v>
      </c>
      <c r="T6" s="28">
        <f t="shared" si="4"/>
        <v>167331.67719999998</v>
      </c>
      <c r="U6" s="28">
        <f t="shared" si="4"/>
        <v>0</v>
      </c>
      <c r="V6" s="29">
        <f t="shared" si="4"/>
        <v>0</v>
      </c>
      <c r="W6" s="29">
        <f t="shared" si="4"/>
        <v>88000.498556880004</v>
      </c>
      <c r="X6" s="28">
        <f t="shared" si="4"/>
        <v>88000.498556880004</v>
      </c>
      <c r="Y6" s="28">
        <f t="shared" si="4"/>
        <v>29079.185800929998</v>
      </c>
      <c r="Z6" s="30">
        <f t="shared" ref="Z6:Z30" si="5">IF(ISERROR(Y6/S6*100),0,Y6/S6*100)</f>
        <v>16.792829177625627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2017.23011</v>
      </c>
      <c r="D7" s="36">
        <f>IF(ISERROR(VLOOKUP($AA7,[1]BN1!$A:$N,4,0)),0,VLOOKUP($AA7,[1]BN1!$A:$N,4,0))</f>
        <v>1293.6043099999999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78.157794039999999</v>
      </c>
      <c r="H7" s="36">
        <f t="shared" si="0"/>
        <v>78.157794039999999</v>
      </c>
      <c r="I7" s="36">
        <f>IF(ISERROR(VLOOKUP($AA7,[1]BN1!$A:$Z,8,0)),0,VLOOKUP($AA7,[1]BN1!$A:$Z,8,0))</f>
        <v>363.29867206</v>
      </c>
      <c r="J7" s="38">
        <f t="shared" si="1"/>
        <v>18.009778371789224</v>
      </c>
      <c r="K7" s="35">
        <f>IF(ISERROR(VLOOKUP($AA7,[1]BN1!$A:$N,10,0)),0,VLOOKUP($AA7,[1]BN1!$A:$N,10,0))</f>
        <v>690.21678999999995</v>
      </c>
      <c r="L7" s="39">
        <f>IF(ISERROR(VLOOKUP($AA7,[1]BN1!$A:$N,11,0)),0,VLOOKUP($AA7,[1]BN1!$A:$N,11,0))</f>
        <v>690.21678999999995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269.22037009000002</v>
      </c>
      <c r="P7" s="39">
        <f t="shared" si="2"/>
        <v>269.22037009000002</v>
      </c>
      <c r="Q7" s="39">
        <f>IF(ISERROR(VLOOKUP($AA7,[1]BN1!$A:$Z,15,0)),0,VLOOKUP($AA7,[1]BN1!$A:$Z,15,0))</f>
        <v>150.48453966</v>
      </c>
      <c r="R7" s="41">
        <f t="shared" si="3"/>
        <v>21.802503480102246</v>
      </c>
      <c r="S7" s="35">
        <f t="shared" si="4"/>
        <v>2707.4468999999999</v>
      </c>
      <c r="T7" s="39">
        <f t="shared" si="4"/>
        <v>1983.8210999999999</v>
      </c>
      <c r="U7" s="39">
        <f t="shared" si="4"/>
        <v>0</v>
      </c>
      <c r="V7" s="40">
        <f t="shared" si="4"/>
        <v>0</v>
      </c>
      <c r="W7" s="40">
        <f t="shared" si="4"/>
        <v>347.37816413000002</v>
      </c>
      <c r="X7" s="39">
        <f t="shared" si="4"/>
        <v>347.37816413000002</v>
      </c>
      <c r="Y7" s="39">
        <f t="shared" si="4"/>
        <v>513.78321172000005</v>
      </c>
      <c r="Z7" s="42">
        <f t="shared" si="5"/>
        <v>18.976668082391573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กระทรวงวัฒนธรรม</v>
      </c>
      <c r="C8" s="35">
        <f>IF(ISERROR(VLOOKUP($AA8,[1]BN1!$A:$N,3,0)),0,VLOOKUP($AA8,[1]BN1!$A:$N,3,0))</f>
        <v>4812.671061</v>
      </c>
      <c r="D8" s="36">
        <f>IF(ISERROR(VLOOKUP($AA8,[1]BN1!$A:$N,4,0)),0,VLOOKUP($AA8,[1]BN1!$A:$N,4,0))</f>
        <v>2418.459261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225.47321084999999</v>
      </c>
      <c r="H8" s="36">
        <f t="shared" si="0"/>
        <v>225.47321084999999</v>
      </c>
      <c r="I8" s="36">
        <f>IF(ISERROR(VLOOKUP($AA8,[1]BN1!$A:$Z,8,0)),0,VLOOKUP($AA8,[1]BN1!$A:$Z,8,0))</f>
        <v>1384.8396043400001</v>
      </c>
      <c r="J8" s="38">
        <f t="shared" si="1"/>
        <v>28.7748650756998</v>
      </c>
      <c r="K8" s="35">
        <f>IF(ISERROR(VLOOKUP($AA8,[1]BN1!$A:$N,10,0)),0,VLOOKUP($AA8,[1]BN1!$A:$N,10,0))</f>
        <v>2180.8656390000001</v>
      </c>
      <c r="L8" s="36">
        <f>IF(ISERROR(VLOOKUP($AA8,[1]BN1!$A:$N,11,0)),0,VLOOKUP($AA8,[1]BN1!$A:$N,11,0))</f>
        <v>2177.0521189999999</v>
      </c>
      <c r="M8" s="36">
        <f>IF(ISERROR(VLOOKUP($AA8,[1]BN1!$A:$N,12,0)),0,VLOOKUP($AA8,[1]BN1!$A:$N,12,0))</f>
        <v>0</v>
      </c>
      <c r="N8" s="37">
        <f>IF(ISERROR(VLOOKUP($AA8,[1]BN1!$A:$Z,13,0)),0,VLOOKUP($AA8,[1]BN1!$A:$Z,13,0))</f>
        <v>0</v>
      </c>
      <c r="O8" s="37">
        <f>IF(ISERROR(VLOOKUP($AA8,[1]BN1!$A:$Z,14,0)),0,VLOOKUP($AA8,[1]BN1!$A:$Z,14,0))</f>
        <v>466.37650834999999</v>
      </c>
      <c r="P8" s="36">
        <f t="shared" si="2"/>
        <v>466.37650834999999</v>
      </c>
      <c r="Q8" s="36">
        <f>IF(ISERROR(VLOOKUP($AA8,[1]BN1!$A:$Z,15,0)),0,VLOOKUP($AA8,[1]BN1!$A:$Z,15,0))</f>
        <v>304.31928819000001</v>
      </c>
      <c r="R8" s="43">
        <f t="shared" si="3"/>
        <v>13.954059468310051</v>
      </c>
      <c r="S8" s="35">
        <f t="shared" si="4"/>
        <v>6993.5367000000006</v>
      </c>
      <c r="T8" s="36">
        <f t="shared" si="4"/>
        <v>4595.5113799999999</v>
      </c>
      <c r="U8" s="36">
        <f t="shared" si="4"/>
        <v>0</v>
      </c>
      <c r="V8" s="37">
        <f t="shared" si="4"/>
        <v>0</v>
      </c>
      <c r="W8" s="37">
        <f t="shared" si="4"/>
        <v>691.84971919999998</v>
      </c>
      <c r="X8" s="36">
        <f t="shared" si="4"/>
        <v>691.84971919999998</v>
      </c>
      <c r="Y8" s="36">
        <f t="shared" si="4"/>
        <v>1689.15889253</v>
      </c>
      <c r="Z8" s="42">
        <f t="shared" si="5"/>
        <v>24.153142608517374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กระทรวงทรัพยากรธรรมชาติและสิ่งแวดล้อม</v>
      </c>
      <c r="C9" s="35">
        <f>IF(ISERROR(VLOOKUP($AA9,[1]BN1!$A:$N,3,0)),0,VLOOKUP($AA9,[1]BN1!$A:$N,3,0))</f>
        <v>15711.5516061</v>
      </c>
      <c r="D9" s="36">
        <f>IF(ISERROR(VLOOKUP($AA9,[1]BN1!$A:$N,4,0)),0,VLOOKUP($AA9,[1]BN1!$A:$N,4,0))</f>
        <v>7912.6455060999997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258.42559567000001</v>
      </c>
      <c r="H9" s="36">
        <f t="shared" si="0"/>
        <v>258.42559567000001</v>
      </c>
      <c r="I9" s="36">
        <f>IF(ISERROR(VLOOKUP($AA9,[1]BN1!$A:$Z,8,0)),0,VLOOKUP($AA9,[1]BN1!$A:$Z,8,0))</f>
        <v>5013.29715674</v>
      </c>
      <c r="J9" s="38">
        <f t="shared" si="1"/>
        <v>31.908351781078011</v>
      </c>
      <c r="K9" s="35">
        <f>IF(ISERROR(VLOOKUP($AA9,[1]BN1!$A:$N,10,0)),0,VLOOKUP($AA9,[1]BN1!$A:$N,10,0))</f>
        <v>12399.792693900001</v>
      </c>
      <c r="L9" s="39">
        <f>IF(ISERROR(VLOOKUP($AA9,[1]BN1!$A:$N,11,0)),0,VLOOKUP($AA9,[1]BN1!$A:$N,11,0))</f>
        <v>12254.6947939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6497.6014606400004</v>
      </c>
      <c r="P9" s="39">
        <f t="shared" si="2"/>
        <v>6497.6014606400004</v>
      </c>
      <c r="Q9" s="39">
        <f>IF(ISERROR(VLOOKUP($AA9,[1]BN1!$A:$Z,15,0)),0,VLOOKUP($AA9,[1]BN1!$A:$Z,15,0))</f>
        <v>1915.0246893999999</v>
      </c>
      <c r="R9" s="41">
        <f t="shared" si="3"/>
        <v>15.444005691660346</v>
      </c>
      <c r="S9" s="35">
        <f t="shared" si="4"/>
        <v>28111.344300000001</v>
      </c>
      <c r="T9" s="39">
        <f t="shared" si="4"/>
        <v>20167.3403</v>
      </c>
      <c r="U9" s="39">
        <f t="shared" si="4"/>
        <v>0</v>
      </c>
      <c r="V9" s="40">
        <f t="shared" si="4"/>
        <v>0</v>
      </c>
      <c r="W9" s="40">
        <f t="shared" si="4"/>
        <v>6756.0270563100003</v>
      </c>
      <c r="X9" s="39">
        <f t="shared" si="4"/>
        <v>6756.0270563100003</v>
      </c>
      <c r="Y9" s="39">
        <f t="shared" si="4"/>
        <v>6928.3218461400002</v>
      </c>
      <c r="Z9" s="42">
        <f t="shared" si="5"/>
        <v>24.645999750855029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กระทรวงเกษตรและสหกรณ์</v>
      </c>
      <c r="C10" s="35">
        <f>IF(ISERROR(VLOOKUP($AA10,[1]BN1!$A:$N,3,0)),0,VLOOKUP($AA10,[1]BN1!$A:$N,3,0))</f>
        <v>34404.31502555</v>
      </c>
      <c r="D10" s="36">
        <f>IF(ISERROR(VLOOKUP($AA10,[1]BN1!$A:$N,4,0)),0,VLOOKUP($AA10,[1]BN1!$A:$N,4,0))</f>
        <v>17691.577375550001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551.48669773999995</v>
      </c>
      <c r="H10" s="36">
        <f t="shared" si="0"/>
        <v>551.48669773999995</v>
      </c>
      <c r="I10" s="36">
        <f>IF(ISERROR(VLOOKUP($AA10,[1]BN1!$A:$Z,8,0)),0,VLOOKUP($AA10,[1]BN1!$A:$Z,8,0))</f>
        <v>10997.867626200001</v>
      </c>
      <c r="J10" s="38">
        <f t="shared" si="1"/>
        <v>31.966535645405379</v>
      </c>
      <c r="K10" s="35">
        <f>IF(ISERROR(VLOOKUP($AA10,[1]BN1!$A:$N,10,0)),0,VLOOKUP($AA10,[1]BN1!$A:$N,10,0))</f>
        <v>75448.303674449999</v>
      </c>
      <c r="L10" s="39">
        <f>IF(ISERROR(VLOOKUP($AA10,[1]BN1!$A:$N,11,0)),0,VLOOKUP($AA10,[1]BN1!$A:$N,11,0))</f>
        <v>75042.607274449998</v>
      </c>
      <c r="M10" s="39">
        <f>IF(ISERROR(VLOOKUP($AA10,[1]BN1!$A:$N,12,0)),0,VLOOKUP($AA10,[1]BN1!$A:$N,12,0))</f>
        <v>0</v>
      </c>
      <c r="N10" s="40">
        <f>IF(ISERROR(VLOOKUP($AA10,[1]BN1!$A:$Z,13,0)),0,VLOOKUP($AA10,[1]BN1!$A:$Z,13,0))</f>
        <v>0</v>
      </c>
      <c r="O10" s="40">
        <f>IF(ISERROR(VLOOKUP($AA10,[1]BN1!$A:$Z,14,0)),0,VLOOKUP($AA10,[1]BN1!$A:$Z,14,0))</f>
        <v>17746.02088969</v>
      </c>
      <c r="P10" s="39">
        <f t="shared" si="2"/>
        <v>17746.02088969</v>
      </c>
      <c r="Q10" s="39">
        <f>IF(ISERROR(VLOOKUP($AA10,[1]BN1!$A:$Z,15,0)),0,VLOOKUP($AA10,[1]BN1!$A:$Z,15,0))</f>
        <v>16110.511277269999</v>
      </c>
      <c r="R10" s="41">
        <f t="shared" si="3"/>
        <v>21.353046380982722</v>
      </c>
      <c r="S10" s="35">
        <f t="shared" si="4"/>
        <v>109852.61869999999</v>
      </c>
      <c r="T10" s="39">
        <f t="shared" si="4"/>
        <v>92734.184649999996</v>
      </c>
      <c r="U10" s="39">
        <f t="shared" si="4"/>
        <v>0</v>
      </c>
      <c r="V10" s="40">
        <f t="shared" si="4"/>
        <v>0</v>
      </c>
      <c r="W10" s="40">
        <f t="shared" si="4"/>
        <v>18297.507587430002</v>
      </c>
      <c r="X10" s="39">
        <f t="shared" si="4"/>
        <v>18297.507587430002</v>
      </c>
      <c r="Y10" s="39">
        <f t="shared" si="4"/>
        <v>27108.378903470002</v>
      </c>
      <c r="Z10" s="42">
        <f t="shared" si="5"/>
        <v>24.677043865018035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กระทรวงอุตสาหกรรม</v>
      </c>
      <c r="C11" s="35">
        <f>IF(ISERROR(VLOOKUP($AA11,[1]BN1!$A:$N,3,0)),0,VLOOKUP($AA11,[1]BN1!$A:$N,3,0))</f>
        <v>3500.1288</v>
      </c>
      <c r="D11" s="36">
        <f>IF(ISERROR(VLOOKUP($AA11,[1]BN1!$A:$N,4,0)),0,VLOOKUP($AA11,[1]BN1!$A:$N,4,0))</f>
        <v>1923.6732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401.18626742999999</v>
      </c>
      <c r="H11" s="36">
        <f t="shared" si="0"/>
        <v>401.18626742999999</v>
      </c>
      <c r="I11" s="36">
        <f>IF(ISERROR(VLOOKUP($AA11,[1]BN1!$A:$Z,8,0)),0,VLOOKUP($AA11,[1]BN1!$A:$Z,8,0))</f>
        <v>903.39240844999995</v>
      </c>
      <c r="J11" s="38">
        <f t="shared" si="1"/>
        <v>25.81026185236383</v>
      </c>
      <c r="K11" s="35">
        <f>IF(ISERROR(VLOOKUP($AA11,[1]BN1!$A:$N,10,0)),0,VLOOKUP($AA11,[1]BN1!$A:$N,10,0))</f>
        <v>840.92819999999995</v>
      </c>
      <c r="L11" s="39">
        <f>IF(ISERROR(VLOOKUP($AA11,[1]BN1!$A:$N,11,0)),0,VLOOKUP($AA11,[1]BN1!$A:$N,11,0))</f>
        <v>840.92819999999995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365.99332587999999</v>
      </c>
      <c r="P11" s="39">
        <f t="shared" si="2"/>
        <v>365.99332587999999</v>
      </c>
      <c r="Q11" s="39">
        <f>IF(ISERROR(VLOOKUP($AA11,[1]BN1!$A:$Z,15,0)),0,VLOOKUP($AA11,[1]BN1!$A:$Z,15,0))</f>
        <v>209.31500249000001</v>
      </c>
      <c r="R11" s="41">
        <f t="shared" si="3"/>
        <v>24.89094817964245</v>
      </c>
      <c r="S11" s="35">
        <f t="shared" si="4"/>
        <v>4341.0569999999998</v>
      </c>
      <c r="T11" s="39">
        <f t="shared" si="4"/>
        <v>2764.6014</v>
      </c>
      <c r="U11" s="39">
        <f t="shared" si="4"/>
        <v>0</v>
      </c>
      <c r="V11" s="40">
        <f t="shared" si="4"/>
        <v>0</v>
      </c>
      <c r="W11" s="40">
        <f t="shared" si="4"/>
        <v>767.17959330999997</v>
      </c>
      <c r="X11" s="39">
        <f t="shared" si="4"/>
        <v>767.17959330999997</v>
      </c>
      <c r="Y11" s="39">
        <f t="shared" si="4"/>
        <v>1112.70741094</v>
      </c>
      <c r="Z11" s="42">
        <f t="shared" si="5"/>
        <v>25.632176931562984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150875.27578</v>
      </c>
      <c r="D12" s="36">
        <f>IF(ISERROR(VLOOKUP($AA12,[1]BN1!$A:$N,4,0)),0,VLOOKUP($AA12,[1]BN1!$A:$N,4,0))</f>
        <v>75613.028680000003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3923.5110253900002</v>
      </c>
      <c r="H12" s="36">
        <f t="shared" si="0"/>
        <v>3923.5110253900002</v>
      </c>
      <c r="I12" s="36">
        <f>IF(ISERROR(VLOOKUP($AA12,[1]BN1!$A:$Z,8,0)),0,VLOOKUP($AA12,[1]BN1!$A:$Z,8,0))</f>
        <v>44208.280579569997</v>
      </c>
      <c r="J12" s="38">
        <f t="shared" si="1"/>
        <v>29.301209459946676</v>
      </c>
      <c r="K12" s="35">
        <f>IF(ISERROR(VLOOKUP($AA12,[1]BN1!$A:$N,10,0)),0,VLOOKUP($AA12,[1]BN1!$A:$N,10,0))</f>
        <v>49061.957719999999</v>
      </c>
      <c r="L12" s="39">
        <f>IF(ISERROR(VLOOKUP($AA12,[1]BN1!$A:$N,11,0)),0,VLOOKUP($AA12,[1]BN1!$A:$N,11,0))</f>
        <v>45455.931420000001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8379.5489486999995</v>
      </c>
      <c r="P12" s="39">
        <f t="shared" si="2"/>
        <v>8379.5489486999995</v>
      </c>
      <c r="Q12" s="39">
        <f>IF(ISERROR(VLOOKUP($AA12,[1]BN1!$A:$Z,15,0)),0,VLOOKUP($AA12,[1]BN1!$A:$Z,15,0))</f>
        <v>9886.3926544000005</v>
      </c>
      <c r="R12" s="41">
        <f t="shared" si="3"/>
        <v>20.150831955834967</v>
      </c>
      <c r="S12" s="35">
        <f t="shared" si="4"/>
        <v>199937.2335</v>
      </c>
      <c r="T12" s="39">
        <f t="shared" si="4"/>
        <v>121068.9601</v>
      </c>
      <c r="U12" s="39">
        <f t="shared" si="4"/>
        <v>0</v>
      </c>
      <c r="V12" s="40">
        <f t="shared" si="4"/>
        <v>0</v>
      </c>
      <c r="W12" s="40">
        <f t="shared" si="4"/>
        <v>12303.05997409</v>
      </c>
      <c r="X12" s="39">
        <f t="shared" si="4"/>
        <v>12303.05997409</v>
      </c>
      <c r="Y12" s="39">
        <f t="shared" si="4"/>
        <v>54094.673233969996</v>
      </c>
      <c r="Z12" s="42">
        <f t="shared" si="5"/>
        <v>27.055827615004986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กระทรวงการท่องเที่ยวและกีฬา</v>
      </c>
      <c r="C13" s="35">
        <f>IF(ISERROR(VLOOKUP($AA13,[1]BN1!$A:$N,3,0)),0,VLOOKUP($AA13,[1]BN1!$A:$N,3,0))</f>
        <v>4028.6386699999998</v>
      </c>
      <c r="D13" s="36">
        <f>IF(ISERROR(VLOOKUP($AA13,[1]BN1!$A:$N,4,0)),0,VLOOKUP($AA13,[1]BN1!$A:$N,4,0))</f>
        <v>2009.54997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92.003956459999998</v>
      </c>
      <c r="H13" s="36">
        <f t="shared" si="0"/>
        <v>92.003956459999998</v>
      </c>
      <c r="I13" s="36">
        <f>IF(ISERROR(VLOOKUP($AA13,[1]BN1!$A:$Z,8,0)),0,VLOOKUP($AA13,[1]BN1!$A:$Z,8,0))</f>
        <v>1170.40171743</v>
      </c>
      <c r="J13" s="38">
        <f t="shared" si="1"/>
        <v>29.052039989230405</v>
      </c>
      <c r="K13" s="35">
        <f>IF(ISERROR(VLOOKUP($AA13,[1]BN1!$A:$N,10,0)),0,VLOOKUP($AA13,[1]BN1!$A:$N,10,0))</f>
        <v>1064.2186300000001</v>
      </c>
      <c r="L13" s="39">
        <f>IF(ISERROR(VLOOKUP($AA13,[1]BN1!$A:$N,11,0)),0,VLOOKUP($AA13,[1]BN1!$A:$N,11,0))</f>
        <v>1064.2186300000001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306.75291149999998</v>
      </c>
      <c r="P13" s="39">
        <f t="shared" si="2"/>
        <v>306.75291149999998</v>
      </c>
      <c r="Q13" s="39">
        <f>IF(ISERROR(VLOOKUP($AA13,[1]BN1!$A:$Z,15,0)),0,VLOOKUP($AA13,[1]BN1!$A:$Z,15,0))</f>
        <v>213.09044451</v>
      </c>
      <c r="R13" s="41">
        <f t="shared" si="3"/>
        <v>20.023183066246453</v>
      </c>
      <c r="S13" s="35">
        <f t="shared" si="4"/>
        <v>5092.8572999999997</v>
      </c>
      <c r="T13" s="39">
        <f t="shared" si="4"/>
        <v>3073.7686000000003</v>
      </c>
      <c r="U13" s="39">
        <f t="shared" si="4"/>
        <v>0</v>
      </c>
      <c r="V13" s="40">
        <f t="shared" si="4"/>
        <v>0</v>
      </c>
      <c r="W13" s="40">
        <f t="shared" si="4"/>
        <v>398.75686795999997</v>
      </c>
      <c r="X13" s="39">
        <f t="shared" si="4"/>
        <v>398.75686795999997</v>
      </c>
      <c r="Y13" s="39">
        <f t="shared" si="4"/>
        <v>1383.49216194</v>
      </c>
      <c r="Z13" s="42">
        <f t="shared" si="5"/>
        <v>27.165343155010451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กระทรวงดิจิทัลเพื่อเศรษฐกิจและสังคม</v>
      </c>
      <c r="C14" s="35">
        <f>IF(ISERROR(VLOOKUP($AA14,[1]BN1!$A:$N,3,0)),0,VLOOKUP($AA14,[1]BN1!$A:$N,3,0))</f>
        <v>4191.6799000000001</v>
      </c>
      <c r="D14" s="36">
        <f>IF(ISERROR(VLOOKUP($AA14,[1]BN1!$A:$N,4,0)),0,VLOOKUP($AA14,[1]BN1!$A:$N,4,0))</f>
        <v>2530.4540000000002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243.44768081999999</v>
      </c>
      <c r="H14" s="36">
        <f t="shared" si="0"/>
        <v>243.44768081999999</v>
      </c>
      <c r="I14" s="36">
        <f>IF(ISERROR(VLOOKUP($AA14,[1]BN1!$A:$Z,8,0)),0,VLOOKUP($AA14,[1]BN1!$A:$Z,8,0))</f>
        <v>1004.27147055</v>
      </c>
      <c r="J14" s="38">
        <f t="shared" si="1"/>
        <v>23.958687077942187</v>
      </c>
      <c r="K14" s="35">
        <f>IF(ISERROR(VLOOKUP($AA14,[1]BN1!$A:$N,10,0)),0,VLOOKUP($AA14,[1]BN1!$A:$N,10,0))</f>
        <v>2633.5234</v>
      </c>
      <c r="L14" s="36">
        <f>IF(ISERROR(VLOOKUP($AA14,[1]BN1!$A:$N,11,0)),0,VLOOKUP($AA14,[1]BN1!$A:$N,11,0))</f>
        <v>2331.6178</v>
      </c>
      <c r="M14" s="36">
        <f>IF(ISERROR(VLOOKUP($AA14,[1]BN1!$A:$N,12,0)),0,VLOOKUP($AA14,[1]BN1!$A:$N,12,0))</f>
        <v>0</v>
      </c>
      <c r="N14" s="37">
        <f>IF(ISERROR(VLOOKUP($AA14,[1]BN1!$A:$Z,13,0)),0,VLOOKUP($AA14,[1]BN1!$A:$Z,13,0))</f>
        <v>0</v>
      </c>
      <c r="O14" s="37">
        <f>IF(ISERROR(VLOOKUP($AA14,[1]BN1!$A:$Z,14,0)),0,VLOOKUP($AA14,[1]BN1!$A:$Z,14,0))</f>
        <v>303.17865999999998</v>
      </c>
      <c r="P14" s="36">
        <f t="shared" si="2"/>
        <v>303.17865999999998</v>
      </c>
      <c r="Q14" s="36">
        <f>IF(ISERROR(VLOOKUP($AA14,[1]BN1!$A:$Z,15,0)),0,VLOOKUP($AA14,[1]BN1!$A:$Z,15,0))</f>
        <v>935.258242</v>
      </c>
      <c r="R14" s="41">
        <f t="shared" si="3"/>
        <v>35.513572501387301</v>
      </c>
      <c r="S14" s="35">
        <f t="shared" si="4"/>
        <v>6825.2033000000001</v>
      </c>
      <c r="T14" s="39">
        <f t="shared" si="4"/>
        <v>4862.0717999999997</v>
      </c>
      <c r="U14" s="39">
        <f t="shared" si="4"/>
        <v>0</v>
      </c>
      <c r="V14" s="40">
        <f t="shared" si="4"/>
        <v>0</v>
      </c>
      <c r="W14" s="40">
        <f t="shared" si="4"/>
        <v>546.62634082</v>
      </c>
      <c r="X14" s="39">
        <f t="shared" si="4"/>
        <v>546.62634082</v>
      </c>
      <c r="Y14" s="39">
        <f t="shared" si="4"/>
        <v>1939.5297125500001</v>
      </c>
      <c r="Z14" s="42">
        <f t="shared" si="5"/>
        <v>28.417171288509458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5" s="35">
        <f>IF(ISERROR(VLOOKUP($AA15,[1]BN1!$A:$N,3,0)),0,VLOOKUP($AA15,[1]BN1!$A:$N,3,0))</f>
        <v>104850.61222116</v>
      </c>
      <c r="D15" s="36">
        <f>IF(ISERROR(VLOOKUP($AA15,[1]BN1!$A:$N,4,0)),0,VLOOKUP($AA15,[1]BN1!$A:$N,4,0))</f>
        <v>52449.14437116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1278.17382013</v>
      </c>
      <c r="H15" s="36">
        <f t="shared" si="0"/>
        <v>1278.17382013</v>
      </c>
      <c r="I15" s="36">
        <f>IF(ISERROR(VLOOKUP($AA15,[1]BN1!$A:$Z,8,0)),0,VLOOKUP($AA15,[1]BN1!$A:$Z,8,0))</f>
        <v>33696.479189550002</v>
      </c>
      <c r="J15" s="38">
        <f t="shared" si="1"/>
        <v>32.137608427573575</v>
      </c>
      <c r="K15" s="35">
        <f>IF(ISERROR(VLOOKUP($AA15,[1]BN1!$A:$N,10,0)),0,VLOOKUP($AA15,[1]BN1!$A:$N,10,0))</f>
        <v>17774.090678839999</v>
      </c>
      <c r="L15" s="39">
        <f>IF(ISERROR(VLOOKUP($AA15,[1]BN1!$A:$N,11,0)),0,VLOOKUP($AA15,[1]BN1!$A:$N,11,0))</f>
        <v>17774.090678839999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8543.1189692200005</v>
      </c>
      <c r="P15" s="39">
        <f t="shared" si="2"/>
        <v>8543.1189692200005</v>
      </c>
      <c r="Q15" s="39">
        <f>IF(ISERROR(VLOOKUP($AA15,[1]BN1!$A:$Z,15,0)),0,VLOOKUP($AA15,[1]BN1!$A:$Z,15,0))</f>
        <v>1187.2679425199999</v>
      </c>
      <c r="R15" s="41">
        <f t="shared" si="3"/>
        <v>6.6797675558921217</v>
      </c>
      <c r="S15" s="35">
        <f t="shared" si="4"/>
        <v>122624.7029</v>
      </c>
      <c r="T15" s="39">
        <f t="shared" si="4"/>
        <v>70223.235050000003</v>
      </c>
      <c r="U15" s="39">
        <f t="shared" si="4"/>
        <v>0</v>
      </c>
      <c r="V15" s="40">
        <f t="shared" si="4"/>
        <v>0</v>
      </c>
      <c r="W15" s="40">
        <f t="shared" si="4"/>
        <v>9821.29278935</v>
      </c>
      <c r="X15" s="39">
        <f t="shared" si="4"/>
        <v>9821.29278935</v>
      </c>
      <c r="Y15" s="39">
        <f t="shared" si="4"/>
        <v>34883.747132069999</v>
      </c>
      <c r="Z15" s="42">
        <f t="shared" si="5"/>
        <v>28.44756913337239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กระทรวงยุติธรรม</v>
      </c>
      <c r="C16" s="35">
        <f>IF(ISERROR(VLOOKUP($AA16,[1]BN1!$A:$N,3,0)),0,VLOOKUP($AA16,[1]BN1!$A:$N,3,0))</f>
        <v>21227.6244893</v>
      </c>
      <c r="D16" s="36">
        <f>IF(ISERROR(VLOOKUP($AA16,[1]BN1!$A:$N,4,0)),0,VLOOKUP($AA16,[1]BN1!$A:$N,4,0))</f>
        <v>10610.681989299999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492.25507372999999</v>
      </c>
      <c r="H16" s="36">
        <f t="shared" si="0"/>
        <v>492.25507372999999</v>
      </c>
      <c r="I16" s="36">
        <f>IF(ISERROR(VLOOKUP($AA16,[1]BN1!$A:$Z,8,0)),0,VLOOKUP($AA16,[1]BN1!$A:$Z,8,0))</f>
        <v>7007.5837348900004</v>
      </c>
      <c r="J16" s="38">
        <f t="shared" si="1"/>
        <v>33.011624727120285</v>
      </c>
      <c r="K16" s="35">
        <f>IF(ISERROR(VLOOKUP($AA16,[1]BN1!$A:$N,10,0)),0,VLOOKUP($AA16,[1]BN1!$A:$N,10,0))</f>
        <v>2966.7419107000001</v>
      </c>
      <c r="L16" s="36">
        <f>IF(ISERROR(VLOOKUP($AA16,[1]BN1!$A:$N,11,0)),0,VLOOKUP($AA16,[1]BN1!$A:$N,11,0))</f>
        <v>2800.6691107000001</v>
      </c>
      <c r="M16" s="36">
        <f>IF(ISERROR(VLOOKUP($AA16,[1]BN1!$A:$N,12,0)),0,VLOOKUP($AA16,[1]BN1!$A:$N,12,0))</f>
        <v>0</v>
      </c>
      <c r="N16" s="37">
        <f>IF(ISERROR(VLOOKUP($AA16,[1]BN1!$A:$Z,13,0)),0,VLOOKUP($AA16,[1]BN1!$A:$Z,13,0))</f>
        <v>0</v>
      </c>
      <c r="O16" s="37">
        <f>IF(ISERROR(VLOOKUP($AA16,[1]BN1!$A:$Z,14,0)),0,VLOOKUP($AA16,[1]BN1!$A:$Z,14,0))</f>
        <v>832.21921682000004</v>
      </c>
      <c r="P16" s="36">
        <f t="shared" si="2"/>
        <v>832.21921682000004</v>
      </c>
      <c r="Q16" s="36">
        <f>IF(ISERROR(VLOOKUP($AA16,[1]BN1!$A:$Z,15,0)),0,VLOOKUP($AA16,[1]BN1!$A:$Z,15,0))</f>
        <v>458.70220859</v>
      </c>
      <c r="R16" s="41">
        <f t="shared" si="3"/>
        <v>15.461480047712328</v>
      </c>
      <c r="S16" s="35">
        <f t="shared" si="4"/>
        <v>24194.366399999999</v>
      </c>
      <c r="T16" s="39">
        <f t="shared" si="4"/>
        <v>13411.3511</v>
      </c>
      <c r="U16" s="39">
        <f t="shared" si="4"/>
        <v>0</v>
      </c>
      <c r="V16" s="40">
        <f t="shared" si="4"/>
        <v>0</v>
      </c>
      <c r="W16" s="40">
        <f t="shared" si="4"/>
        <v>1324.47429055</v>
      </c>
      <c r="X16" s="39">
        <f t="shared" si="4"/>
        <v>1324.47429055</v>
      </c>
      <c r="Y16" s="39">
        <f t="shared" si="4"/>
        <v>7466.2859434800002</v>
      </c>
      <c r="Z16" s="42">
        <f t="shared" si="5"/>
        <v>30.859605166101812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กระทรวงพาณิชย์</v>
      </c>
      <c r="C17" s="35">
        <f>IF(ISERROR(VLOOKUP($AA17,[1]BN1!$A:$N,3,0)),0,VLOOKUP($AA17,[1]BN1!$A:$N,3,0))</f>
        <v>5280.5665538000003</v>
      </c>
      <c r="D17" s="36">
        <f>IF(ISERROR(VLOOKUP($AA17,[1]BN1!$A:$N,4,0)),0,VLOOKUP($AA17,[1]BN1!$A:$N,4,0))</f>
        <v>3320.0354538000001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418.69696501999999</v>
      </c>
      <c r="H17" s="36">
        <f t="shared" si="0"/>
        <v>418.69696501999999</v>
      </c>
      <c r="I17" s="36">
        <f>IF(ISERROR(VLOOKUP($AA17,[1]BN1!$A:$Z,8,0)),0,VLOOKUP($AA17,[1]BN1!$A:$Z,8,0))</f>
        <v>1821.61675373</v>
      </c>
      <c r="J17" s="38">
        <f t="shared" si="1"/>
        <v>34.496615754594146</v>
      </c>
      <c r="K17" s="35">
        <f>IF(ISERROR(VLOOKUP($AA17,[1]BN1!$A:$N,10,0)),0,VLOOKUP($AA17,[1]BN1!$A:$N,10,0))</f>
        <v>1064.5079462000001</v>
      </c>
      <c r="L17" s="39">
        <f>IF(ISERROR(VLOOKUP($AA17,[1]BN1!$A:$N,11,0)),0,VLOOKUP($AA17,[1]BN1!$A:$N,11,0))</f>
        <v>1064.5079462000001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286.14188643</v>
      </c>
      <c r="P17" s="39">
        <f t="shared" si="2"/>
        <v>286.14188643</v>
      </c>
      <c r="Q17" s="39">
        <f>IF(ISERROR(VLOOKUP($AA17,[1]BN1!$A:$Z,15,0)),0,VLOOKUP($AA17,[1]BN1!$A:$Z,15,0))</f>
        <v>185.01051355000001</v>
      </c>
      <c r="R17" s="41">
        <f t="shared" si="3"/>
        <v>17.379909112979057</v>
      </c>
      <c r="S17" s="35">
        <f t="shared" si="4"/>
        <v>6345.0745000000006</v>
      </c>
      <c r="T17" s="39">
        <f t="shared" si="4"/>
        <v>4384.5434000000005</v>
      </c>
      <c r="U17" s="39">
        <f t="shared" si="4"/>
        <v>0</v>
      </c>
      <c r="V17" s="40">
        <f t="shared" si="4"/>
        <v>0</v>
      </c>
      <c r="W17" s="40">
        <f t="shared" si="4"/>
        <v>704.83885144999999</v>
      </c>
      <c r="X17" s="39">
        <f t="shared" si="4"/>
        <v>704.83885144999999</v>
      </c>
      <c r="Y17" s="39">
        <f t="shared" si="4"/>
        <v>2006.6272672800001</v>
      </c>
      <c r="Z17" s="42">
        <f t="shared" si="5"/>
        <v>31.624959916231081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กระทรวงสาธารณสุข</v>
      </c>
      <c r="C18" s="35">
        <f>IF(ISERROR(VLOOKUP($AA18,[1]BN1!$A:$N,3,0)),0,VLOOKUP($AA18,[1]BN1!$A:$N,3,0))</f>
        <v>136906.57168349999</v>
      </c>
      <c r="D18" s="36">
        <f>IF(ISERROR(VLOOKUP($AA18,[1]BN1!$A:$N,4,0)),0,VLOOKUP($AA18,[1]BN1!$A:$N,4,0))</f>
        <v>67972.217283499995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306.98033766999998</v>
      </c>
      <c r="H18" s="36">
        <f t="shared" si="0"/>
        <v>306.98033766999998</v>
      </c>
      <c r="I18" s="36">
        <f>IF(ISERROR(VLOOKUP($AA18,[1]BN1!$A:$Z,8,0)),0,VLOOKUP($AA18,[1]BN1!$A:$Z,8,0))</f>
        <v>46503.632398119997</v>
      </c>
      <c r="J18" s="38">
        <f t="shared" si="1"/>
        <v>33.967421597282332</v>
      </c>
      <c r="K18" s="35">
        <f>IF(ISERROR(VLOOKUP($AA18,[1]BN1!$A:$N,10,0)),0,VLOOKUP($AA18,[1]BN1!$A:$N,10,0))</f>
        <v>16932.086716500002</v>
      </c>
      <c r="L18" s="39">
        <f>IF(ISERROR(VLOOKUP($AA18,[1]BN1!$A:$N,11,0)),0,VLOOKUP($AA18,[1]BN1!$A:$N,11,0))</f>
        <v>16925.2763165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8997.9123591600001</v>
      </c>
      <c r="P18" s="39">
        <f t="shared" si="2"/>
        <v>8997.9123591600001</v>
      </c>
      <c r="Q18" s="39">
        <f>IF(ISERROR(VLOOKUP($AA18,[1]BN1!$A:$Z,15,0)),0,VLOOKUP($AA18,[1]BN1!$A:$Z,15,0))</f>
        <v>3451.5358939600001</v>
      </c>
      <c r="R18" s="41">
        <f t="shared" si="3"/>
        <v>20.384586682966503</v>
      </c>
      <c r="S18" s="35">
        <f t="shared" si="4"/>
        <v>153838.65839999999</v>
      </c>
      <c r="T18" s="39">
        <f t="shared" si="4"/>
        <v>84897.493599999987</v>
      </c>
      <c r="U18" s="39">
        <f t="shared" si="4"/>
        <v>0</v>
      </c>
      <c r="V18" s="40">
        <f t="shared" si="4"/>
        <v>0</v>
      </c>
      <c r="W18" s="40">
        <f t="shared" si="4"/>
        <v>9304.8926968300002</v>
      </c>
      <c r="X18" s="39">
        <f t="shared" si="4"/>
        <v>9304.8926968300002</v>
      </c>
      <c r="Y18" s="39">
        <f t="shared" si="4"/>
        <v>49955.168292079994</v>
      </c>
      <c r="Z18" s="42">
        <f t="shared" si="5"/>
        <v>32.472441460188918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กระทรวงการต่างประเทศ</v>
      </c>
      <c r="C19" s="35">
        <f>IF(ISERROR(VLOOKUP($AA19,[1]BN1!$A:$N,3,0)),0,VLOOKUP($AA19,[1]BN1!$A:$N,3,0))</f>
        <v>7102.3089</v>
      </c>
      <c r="D19" s="36">
        <f>IF(ISERROR(VLOOKUP($AA19,[1]BN1!$A:$N,4,0)),0,VLOOKUP($AA19,[1]BN1!$A:$N,4,0))</f>
        <v>4199.0861999999997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93.442452079999995</v>
      </c>
      <c r="H19" s="36">
        <f t="shared" si="0"/>
        <v>93.442452079999995</v>
      </c>
      <c r="I19" s="36">
        <f>IF(ISERROR(VLOOKUP($AA19,[1]BN1!$A:$Z,8,0)),0,VLOOKUP($AA19,[1]BN1!$A:$Z,8,0))</f>
        <v>2345.7644118899998</v>
      </c>
      <c r="J19" s="38">
        <f t="shared" si="1"/>
        <v>33.02819470285219</v>
      </c>
      <c r="K19" s="35">
        <f>IF(ISERROR(VLOOKUP($AA19,[1]BN1!$A:$N,10,0)),0,VLOOKUP($AA19,[1]BN1!$A:$N,10,0))</f>
        <v>304.1891</v>
      </c>
      <c r="L19" s="39">
        <f>IF(ISERROR(VLOOKUP($AA19,[1]BN1!$A:$N,11,0)),0,VLOOKUP($AA19,[1]BN1!$A:$N,11,0))</f>
        <v>304.1891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0.180085</v>
      </c>
      <c r="P19" s="39">
        <f t="shared" si="2"/>
        <v>0.180085</v>
      </c>
      <c r="Q19" s="39">
        <f>IF(ISERROR(VLOOKUP($AA19,[1]BN1!$A:$Z,15,0)),0,VLOOKUP($AA19,[1]BN1!$A:$Z,15,0))</f>
        <v>62.392742349999999</v>
      </c>
      <c r="R19" s="41">
        <f t="shared" si="3"/>
        <v>20.511169647433125</v>
      </c>
      <c r="S19" s="35">
        <f t="shared" si="4"/>
        <v>7406.4979999999996</v>
      </c>
      <c r="T19" s="39">
        <f t="shared" si="4"/>
        <v>4503.2752999999993</v>
      </c>
      <c r="U19" s="39">
        <f t="shared" si="4"/>
        <v>0</v>
      </c>
      <c r="V19" s="40">
        <f t="shared" si="4"/>
        <v>0</v>
      </c>
      <c r="W19" s="40">
        <f t="shared" si="4"/>
        <v>93.622537080000001</v>
      </c>
      <c r="X19" s="39">
        <f t="shared" si="4"/>
        <v>93.622537080000001</v>
      </c>
      <c r="Y19" s="39">
        <f t="shared" si="4"/>
        <v>2408.1571542399997</v>
      </c>
      <c r="Z19" s="42">
        <f t="shared" si="5"/>
        <v>32.514113339934738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กระทรวงศึกษาธิการ</v>
      </c>
      <c r="C20" s="35">
        <f>IF(ISERROR(VLOOKUP($AA20,[1]BN1!$A:$N,3,0)),0,VLOOKUP($AA20,[1]BN1!$A:$N,3,0))</f>
        <v>315596.26755306002</v>
      </c>
      <c r="D20" s="36">
        <f>IF(ISERROR(VLOOKUP($AA20,[1]BN1!$A:$N,4,0)),0,VLOOKUP($AA20,[1]BN1!$A:$N,4,0))</f>
        <v>157000.07595306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365.61991862000002</v>
      </c>
      <c r="H20" s="36">
        <f t="shared" si="0"/>
        <v>365.61991862000002</v>
      </c>
      <c r="I20" s="36">
        <f>IF(ISERROR(VLOOKUP($AA20,[1]BN1!$A:$Z,8,0)),0,VLOOKUP($AA20,[1]BN1!$A:$Z,8,0))</f>
        <v>105381.38286744</v>
      </c>
      <c r="J20" s="38">
        <f t="shared" si="1"/>
        <v>33.39120062619962</v>
      </c>
      <c r="K20" s="35">
        <f>IF(ISERROR(VLOOKUP($AA20,[1]BN1!$A:$N,10,0)),0,VLOOKUP($AA20,[1]BN1!$A:$N,10,0))</f>
        <v>14830.32464694</v>
      </c>
      <c r="L20" s="39">
        <f>IF(ISERROR(VLOOKUP($AA20,[1]BN1!$A:$N,11,0)),0,VLOOKUP($AA20,[1]BN1!$A:$N,11,0))</f>
        <v>14786.657146940001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5390.2188923399999</v>
      </c>
      <c r="P20" s="39">
        <f t="shared" si="2"/>
        <v>5390.2188923399999</v>
      </c>
      <c r="Q20" s="39">
        <f>IF(ISERROR(VLOOKUP($AA20,[1]BN1!$A:$Z,15,0)),0,VLOOKUP($AA20,[1]BN1!$A:$Z,15,0))</f>
        <v>2547.20825345</v>
      </c>
      <c r="R20" s="41">
        <f t="shared" si="3"/>
        <v>17.175674262637099</v>
      </c>
      <c r="S20" s="35">
        <f t="shared" si="4"/>
        <v>330426.59220000001</v>
      </c>
      <c r="T20" s="39">
        <f t="shared" si="4"/>
        <v>171786.73310000001</v>
      </c>
      <c r="U20" s="39">
        <f t="shared" si="4"/>
        <v>0</v>
      </c>
      <c r="V20" s="40">
        <f t="shared" si="4"/>
        <v>0</v>
      </c>
      <c r="W20" s="40">
        <f t="shared" si="4"/>
        <v>5755.83881096</v>
      </c>
      <c r="X20" s="39">
        <f t="shared" si="4"/>
        <v>5755.83881096</v>
      </c>
      <c r="Y20" s="39">
        <f t="shared" si="4"/>
        <v>107928.59112088999</v>
      </c>
      <c r="Z20" s="42">
        <f t="shared" si="5"/>
        <v>32.663409564676677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สำนักนายกรัฐมนตรี</v>
      </c>
      <c r="C21" s="35">
        <f>IF(ISERROR(VLOOKUP($AA21,[1]BN1!$A:$N,3,0)),0,VLOOKUP($AA21,[1]BN1!$A:$N,3,0))</f>
        <v>23140.582476</v>
      </c>
      <c r="D21" s="36">
        <f>IF(ISERROR(VLOOKUP($AA21,[1]BN1!$A:$N,4,0)),0,VLOOKUP($AA21,[1]BN1!$A:$N,4,0))</f>
        <v>12006.259276000001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1111.3550969400001</v>
      </c>
      <c r="H21" s="36">
        <f t="shared" si="0"/>
        <v>1111.3550969400001</v>
      </c>
      <c r="I21" s="36">
        <f>IF(ISERROR(VLOOKUP($AA21,[1]BN1!$A:$Z,8,0)),0,VLOOKUP($AA21,[1]BN1!$A:$Z,8,0))</f>
        <v>7839.2630612800003</v>
      </c>
      <c r="J21" s="38">
        <f t="shared" si="1"/>
        <v>33.876688581242092</v>
      </c>
      <c r="K21" s="35">
        <f>IF(ISERROR(VLOOKUP($AA21,[1]BN1!$A:$N,10,0)),0,VLOOKUP($AA21,[1]BN1!$A:$N,10,0))</f>
        <v>10601.480824</v>
      </c>
      <c r="L21" s="39">
        <f>IF(ISERROR(VLOOKUP($AA21,[1]BN1!$A:$N,11,0)),0,VLOOKUP($AA21,[1]BN1!$A:$N,11,0))</f>
        <v>10386.300423999999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1058.1340217899999</v>
      </c>
      <c r="P21" s="39">
        <f t="shared" si="2"/>
        <v>1058.1340217899999</v>
      </c>
      <c r="Q21" s="39">
        <f>IF(ISERROR(VLOOKUP($AA21,[1]BN1!$A:$Z,15,0)),0,VLOOKUP($AA21,[1]BN1!$A:$Z,15,0))</f>
        <v>3880.3123254799998</v>
      </c>
      <c r="R21" s="41">
        <f t="shared" si="3"/>
        <v>36.60160679341714</v>
      </c>
      <c r="S21" s="35">
        <f t="shared" si="4"/>
        <v>33742.063300000002</v>
      </c>
      <c r="T21" s="39">
        <f t="shared" si="4"/>
        <v>22392.559699999998</v>
      </c>
      <c r="U21" s="39">
        <f t="shared" si="4"/>
        <v>0</v>
      </c>
      <c r="V21" s="40">
        <f t="shared" si="4"/>
        <v>0</v>
      </c>
      <c r="W21" s="40">
        <f t="shared" si="4"/>
        <v>2169.48911873</v>
      </c>
      <c r="X21" s="39">
        <f t="shared" si="4"/>
        <v>2169.48911873</v>
      </c>
      <c r="Y21" s="39">
        <f t="shared" si="4"/>
        <v>11719.57538676</v>
      </c>
      <c r="Z21" s="42">
        <f t="shared" si="5"/>
        <v>34.732835637706842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กระทรวงมหาดไทย</v>
      </c>
      <c r="C22" s="35">
        <f>IF(ISERROR(VLOOKUP($AA22,[1]BN1!$A:$N,3,0)),0,VLOOKUP($AA22,[1]BN1!$A:$N,3,0))</f>
        <v>239582.81455873</v>
      </c>
      <c r="D22" s="36">
        <f>IF(ISERROR(VLOOKUP($AA22,[1]BN1!$A:$N,4,0)),0,VLOOKUP($AA22,[1]BN1!$A:$N,4,0))</f>
        <v>119934.26485873001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841.80385208999996</v>
      </c>
      <c r="H22" s="36">
        <f t="shared" si="0"/>
        <v>841.80385208999996</v>
      </c>
      <c r="I22" s="36">
        <f>IF(ISERROR(VLOOKUP($AA22,[1]BN1!$A:$Z,8,0)),0,VLOOKUP($AA22,[1]BN1!$A:$Z,8,0))</f>
        <v>102491.95398436001</v>
      </c>
      <c r="J22" s="38">
        <f t="shared" si="1"/>
        <v>42.779342989659931</v>
      </c>
      <c r="K22" s="35">
        <f>IF(ISERROR(VLOOKUP($AA22,[1]BN1!$A:$N,10,0)),0,VLOOKUP($AA22,[1]BN1!$A:$N,10,0))</f>
        <v>75930.278141269999</v>
      </c>
      <c r="L22" s="39">
        <f>IF(ISERROR(VLOOKUP($AA22,[1]BN1!$A:$N,11,0)),0,VLOOKUP($AA22,[1]BN1!$A:$N,11,0))</f>
        <v>75730.278141269999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18501.074309880001</v>
      </c>
      <c r="P22" s="39">
        <f t="shared" si="2"/>
        <v>18501.074309880001</v>
      </c>
      <c r="Q22" s="39">
        <f>IF(ISERROR(VLOOKUP($AA22,[1]BN1!$A:$Z,15,0)),0,VLOOKUP($AA22,[1]BN1!$A:$Z,15,0))</f>
        <v>9330.5282155700006</v>
      </c>
      <c r="R22" s="41">
        <f t="shared" si="3"/>
        <v>12.288283994179952</v>
      </c>
      <c r="S22" s="35">
        <f t="shared" si="4"/>
        <v>315513.09269999998</v>
      </c>
      <c r="T22" s="39">
        <f t="shared" si="4"/>
        <v>195664.54300000001</v>
      </c>
      <c r="U22" s="39">
        <f t="shared" si="4"/>
        <v>0</v>
      </c>
      <c r="V22" s="40">
        <f t="shared" si="4"/>
        <v>0</v>
      </c>
      <c r="W22" s="40">
        <f t="shared" si="4"/>
        <v>19342.878161970002</v>
      </c>
      <c r="X22" s="39">
        <f t="shared" si="4"/>
        <v>19342.878161970002</v>
      </c>
      <c r="Y22" s="39">
        <f t="shared" si="4"/>
        <v>111822.48219993</v>
      </c>
      <c r="Z22" s="42">
        <f t="shared" si="5"/>
        <v>35.441471300924562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หน่วยงานของรัฐสภา</v>
      </c>
      <c r="C23" s="35">
        <f>IF(ISERROR(VLOOKUP($AA23,[1]BN1!$A:$N,3,0)),0,VLOOKUP($AA23,[1]BN1!$A:$N,3,0))</f>
        <v>5977.3720519999997</v>
      </c>
      <c r="D23" s="36">
        <f>IF(ISERROR(VLOOKUP($AA23,[1]BN1!$A:$N,4,0)),0,VLOOKUP($AA23,[1]BN1!$A:$N,4,0))</f>
        <v>2959.511152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58.797737859999998</v>
      </c>
      <c r="H23" s="36">
        <f t="shared" si="0"/>
        <v>58.797737859999998</v>
      </c>
      <c r="I23" s="36">
        <f>IF(ISERROR(VLOOKUP($AA23,[1]BN1!$A:$Z,8,0)),0,VLOOKUP($AA23,[1]BN1!$A:$Z,8,0))</f>
        <v>1763.7432642399999</v>
      </c>
      <c r="J23" s="38">
        <f t="shared" si="1"/>
        <v>29.507001553464619</v>
      </c>
      <c r="K23" s="35">
        <f>IF(ISERROR(VLOOKUP($AA23,[1]BN1!$A:$N,10,0)),0,VLOOKUP($AA23,[1]BN1!$A:$N,10,0))</f>
        <v>2110.9707480000002</v>
      </c>
      <c r="L23" s="39">
        <f>IF(ISERROR(VLOOKUP($AA23,[1]BN1!$A:$N,11,0)),0,VLOOKUP($AA23,[1]BN1!$A:$N,11,0))</f>
        <v>2110.9707480000002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152.38248399</v>
      </c>
      <c r="P23" s="39">
        <f t="shared" si="2"/>
        <v>152.38248399</v>
      </c>
      <c r="Q23" s="39">
        <f>IF(ISERROR(VLOOKUP($AA23,[1]BN1!$A:$Z,15,0)),0,VLOOKUP($AA23,[1]BN1!$A:$Z,15,0))</f>
        <v>1412.7316082899999</v>
      </c>
      <c r="R23" s="41">
        <f t="shared" si="3"/>
        <v>66.923315239136599</v>
      </c>
      <c r="S23" s="35">
        <f t="shared" si="4"/>
        <v>8088.3428000000004</v>
      </c>
      <c r="T23" s="39">
        <f t="shared" si="4"/>
        <v>5070.4819000000007</v>
      </c>
      <c r="U23" s="39">
        <f t="shared" si="4"/>
        <v>0</v>
      </c>
      <c r="V23" s="40">
        <f t="shared" si="4"/>
        <v>0</v>
      </c>
      <c r="W23" s="40">
        <f t="shared" si="4"/>
        <v>211.18022185000001</v>
      </c>
      <c r="X23" s="39">
        <f t="shared" si="4"/>
        <v>211.18022185000001</v>
      </c>
      <c r="Y23" s="39">
        <f t="shared" si="4"/>
        <v>3176.4748725299996</v>
      </c>
      <c r="Z23" s="42">
        <f t="shared" si="5"/>
        <v>39.272258249613252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กระทรวงการพัฒนาสังคมและความมั่นคงของมนุษย์</v>
      </c>
      <c r="C24" s="35">
        <f>IF(ISERROR(VLOOKUP($AA24,[1]BN1!$A:$N,3,0)),0,VLOOKUP($AA24,[1]BN1!$A:$N,3,0))</f>
        <v>23181.58064</v>
      </c>
      <c r="D24" s="36">
        <f>IF(ISERROR(VLOOKUP($AA24,[1]BN1!$A:$N,4,0)),0,VLOOKUP($AA24,[1]BN1!$A:$N,4,0))</f>
        <v>11694.733039999999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60.387151780000003</v>
      </c>
      <c r="H24" s="36">
        <f t="shared" si="0"/>
        <v>60.387151780000003</v>
      </c>
      <c r="I24" s="36">
        <f>IF(ISERROR(VLOOKUP($AA24,[1]BN1!$A:$Z,8,0)),0,VLOOKUP($AA24,[1]BN1!$A:$Z,8,0))</f>
        <v>9219.2970732100002</v>
      </c>
      <c r="J24" s="38">
        <f t="shared" si="1"/>
        <v>39.76992430491142</v>
      </c>
      <c r="K24" s="35">
        <f>IF(ISERROR(VLOOKUP($AA24,[1]BN1!$A:$N,10,0)),0,VLOOKUP($AA24,[1]BN1!$A:$N,10,0))</f>
        <v>1443.3597600000001</v>
      </c>
      <c r="L24" s="39">
        <f>IF(ISERROR(VLOOKUP($AA24,[1]BN1!$A:$N,11,0)),0,VLOOKUP($AA24,[1]BN1!$A:$N,11,0))</f>
        <v>1443.3597600000001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90.030448000000007</v>
      </c>
      <c r="P24" s="39">
        <f t="shared" si="2"/>
        <v>90.030448000000007</v>
      </c>
      <c r="Q24" s="39">
        <f>IF(ISERROR(VLOOKUP($AA24,[1]BN1!$A:$Z,15,0)),0,VLOOKUP($AA24,[1]BN1!$A:$Z,15,0))</f>
        <v>991.30616244999999</v>
      </c>
      <c r="R24" s="41">
        <f t="shared" si="3"/>
        <v>68.680462759333125</v>
      </c>
      <c r="S24" s="35">
        <f t="shared" si="4"/>
        <v>24624.940399999999</v>
      </c>
      <c r="T24" s="39">
        <f t="shared" si="4"/>
        <v>13138.092799999999</v>
      </c>
      <c r="U24" s="39">
        <f t="shared" si="4"/>
        <v>0</v>
      </c>
      <c r="V24" s="40">
        <f t="shared" si="4"/>
        <v>0</v>
      </c>
      <c r="W24" s="40">
        <f t="shared" si="4"/>
        <v>150.41759978000002</v>
      </c>
      <c r="X24" s="39">
        <f t="shared" si="4"/>
        <v>150.41759978000002</v>
      </c>
      <c r="Y24" s="39">
        <f t="shared" si="4"/>
        <v>10210.603235660001</v>
      </c>
      <c r="Z24" s="42">
        <f t="shared" si="5"/>
        <v>41.464478978637452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กระทรวงแรงงาน</v>
      </c>
      <c r="C25" s="35">
        <f>IF(ISERROR(VLOOKUP($AA25,[1]BN1!$A:$N,3,0)),0,VLOOKUP($AA25,[1]BN1!$A:$N,3,0))</f>
        <v>49354.113785000001</v>
      </c>
      <c r="D25" s="36">
        <f>IF(ISERROR(VLOOKUP($AA25,[1]BN1!$A:$N,4,0)),0,VLOOKUP($AA25,[1]BN1!$A:$N,4,0))</f>
        <v>24701.710585000001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73.966951219999999</v>
      </c>
      <c r="H25" s="36">
        <f t="shared" si="0"/>
        <v>73.966951219999999</v>
      </c>
      <c r="I25" s="36">
        <f>IF(ISERROR(VLOOKUP($AA25,[1]BN1!$A:$Z,8,0)),0,VLOOKUP($AA25,[1]BN1!$A:$Z,8,0))</f>
        <v>23806.355101370002</v>
      </c>
      <c r="J25" s="38">
        <f t="shared" si="1"/>
        <v>48.235807059725531</v>
      </c>
      <c r="K25" s="35">
        <f>IF(ISERROR(VLOOKUP($AA25,[1]BN1!$A:$N,10,0)),0,VLOOKUP($AA25,[1]BN1!$A:$N,10,0))</f>
        <v>347.77781499999998</v>
      </c>
      <c r="L25" s="39">
        <f>IF(ISERROR(VLOOKUP($AA25,[1]BN1!$A:$N,11,0)),0,VLOOKUP($AA25,[1]BN1!$A:$N,11,0))</f>
        <v>347.77781499999998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64.662287000000006</v>
      </c>
      <c r="P25" s="39">
        <f t="shared" si="2"/>
        <v>64.662287000000006</v>
      </c>
      <c r="Q25" s="39">
        <f>IF(ISERROR(VLOOKUP($AA25,[1]BN1!$A:$Z,15,0)),0,VLOOKUP($AA25,[1]BN1!$A:$Z,15,0))</f>
        <v>38.248042699999999</v>
      </c>
      <c r="R25" s="41">
        <f t="shared" si="3"/>
        <v>10.997838576908652</v>
      </c>
      <c r="S25" s="35">
        <f t="shared" si="4"/>
        <v>49701.891600000003</v>
      </c>
      <c r="T25" s="39">
        <f t="shared" si="4"/>
        <v>25049.488400000002</v>
      </c>
      <c r="U25" s="39">
        <f t="shared" si="4"/>
        <v>0</v>
      </c>
      <c r="V25" s="40">
        <f t="shared" si="4"/>
        <v>0</v>
      </c>
      <c r="W25" s="40">
        <f t="shared" si="4"/>
        <v>138.62923821999999</v>
      </c>
      <c r="X25" s="39">
        <f t="shared" si="4"/>
        <v>138.62923821999999</v>
      </c>
      <c r="Y25" s="39">
        <f t="shared" si="4"/>
        <v>23844.603144070003</v>
      </c>
      <c r="Z25" s="42">
        <f t="shared" si="5"/>
        <v>47.975242745227831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กระทรวงการอุดมศึกษา วิทยาศาสตร์ วิจัย และนวัตกรรม</v>
      </c>
      <c r="C26" s="35">
        <f>IF(ISERROR(VLOOKUP($AA26,[1]BN1!$A:$N,3,0)),0,VLOOKUP($AA26,[1]BN1!$A:$N,3,0))</f>
        <v>93111.110973000003</v>
      </c>
      <c r="D26" s="36">
        <f>IF(ISERROR(VLOOKUP($AA26,[1]BN1!$A:$N,4,0)),0,VLOOKUP($AA26,[1]BN1!$A:$N,4,0))</f>
        <v>46863.421872999999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470.71488423</v>
      </c>
      <c r="H26" s="36">
        <f t="shared" si="0"/>
        <v>470.71488423</v>
      </c>
      <c r="I26" s="36">
        <f>IF(ISERROR(VLOOKUP($AA26,[1]BN1!$A:$Z,8,0)),0,VLOOKUP($AA26,[1]BN1!$A:$Z,8,0))</f>
        <v>39768.214866950002</v>
      </c>
      <c r="J26" s="38">
        <f t="shared" si="1"/>
        <v>42.710493357212584</v>
      </c>
      <c r="K26" s="35">
        <f>IF(ISERROR(VLOOKUP($AA26,[1]BN1!$A:$N,10,0)),0,VLOOKUP($AA26,[1]BN1!$A:$N,10,0))</f>
        <v>30335.484326999998</v>
      </c>
      <c r="L26" s="39">
        <f>IF(ISERROR(VLOOKUP($AA26,[1]BN1!$A:$N,11,0)),0,VLOOKUP($AA26,[1]BN1!$A:$N,11,0))</f>
        <v>29098.355826999999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2820.3642468799999</v>
      </c>
      <c r="P26" s="39">
        <f t="shared" si="2"/>
        <v>2820.3642468799999</v>
      </c>
      <c r="Q26" s="39">
        <f>IF(ISERROR(VLOOKUP($AA26,[1]BN1!$A:$Z,15,0)),0,VLOOKUP($AA26,[1]BN1!$A:$Z,15,0))</f>
        <v>19669.616036150001</v>
      </c>
      <c r="R26" s="41">
        <f t="shared" si="3"/>
        <v>64.840290084451112</v>
      </c>
      <c r="S26" s="35">
        <f t="shared" si="4"/>
        <v>123446.5953</v>
      </c>
      <c r="T26" s="39">
        <f t="shared" si="4"/>
        <v>75961.777700000006</v>
      </c>
      <c r="U26" s="39">
        <f t="shared" si="4"/>
        <v>0</v>
      </c>
      <c r="V26" s="40">
        <f t="shared" si="4"/>
        <v>0</v>
      </c>
      <c r="W26" s="40">
        <f t="shared" si="4"/>
        <v>3291.0791311099997</v>
      </c>
      <c r="X26" s="39">
        <f t="shared" si="4"/>
        <v>3291.0791311099997</v>
      </c>
      <c r="Y26" s="39">
        <f t="shared" si="4"/>
        <v>59437.830903100003</v>
      </c>
      <c r="Z26" s="42">
        <f t="shared" si="5"/>
        <v>48.148619051545445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หน่วยงานอิสระของรัฐ</v>
      </c>
      <c r="C27" s="35">
        <f>IF(ISERROR(VLOOKUP($AA27,[1]BN1!$A:$N,3,0)),0,VLOOKUP($AA27,[1]BN1!$A:$N,3,0))</f>
        <v>16015.8356</v>
      </c>
      <c r="D27" s="36">
        <f>IF(ISERROR(VLOOKUP($AA27,[1]BN1!$A:$N,4,0)),0,VLOOKUP($AA27,[1]BN1!$A:$N,4,0))</f>
        <v>8062.0654999999997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8062.0654999999997</v>
      </c>
      <c r="J27" s="38">
        <f t="shared" si="1"/>
        <v>50.338088510349088</v>
      </c>
      <c r="K27" s="44">
        <f>IF(ISERROR(VLOOKUP($AA27,[1]BN1!$A:$N,10,0)),0,VLOOKUP($AA27,[1]BN1!$A:$N,10,0))</f>
        <v>2443.1351</v>
      </c>
      <c r="L27" s="45">
        <f>IF(ISERROR(VLOOKUP($AA27,[1]BN1!$A:$N,11,0)),0,VLOOKUP($AA27,[1]BN1!$A:$N,11,0))</f>
        <v>2162.5535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1556.5473</v>
      </c>
      <c r="R27" s="47">
        <f t="shared" si="3"/>
        <v>63.711061250767507</v>
      </c>
      <c r="S27" s="35">
        <f t="shared" si="4"/>
        <v>18458.970700000002</v>
      </c>
      <c r="T27" s="39">
        <f t="shared" si="4"/>
        <v>10224.618999999999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9618.612799999999</v>
      </c>
      <c r="Z27" s="42">
        <f t="shared" si="5"/>
        <v>52.108066892375525</v>
      </c>
      <c r="AA27" s="48" t="s">
        <v>37</v>
      </c>
      <c r="AB27" s="32"/>
    </row>
    <row r="28" spans="1:28" ht="21">
      <c r="A28" s="33">
        <v>23</v>
      </c>
      <c r="B28" s="34" t="str">
        <f>VLOOKUP($AA28,[1]Name!$A:$B,2,0)</f>
        <v>หน่วยงานของศาล</v>
      </c>
      <c r="C28" s="35">
        <f>IF(ISERROR(VLOOKUP($AA28,[1]BN1!$A:$N,3,0)),0,VLOOKUP($AA28,[1]BN1!$A:$N,3,0))</f>
        <v>21634.832299999998</v>
      </c>
      <c r="D28" s="36">
        <f>IF(ISERROR(VLOOKUP($AA28,[1]BN1!$A:$N,4,0)),0,VLOOKUP($AA28,[1]BN1!$A:$N,4,0))</f>
        <v>11891.120199999999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0</v>
      </c>
      <c r="H28" s="36">
        <f t="shared" si="0"/>
        <v>0</v>
      </c>
      <c r="I28" s="36">
        <f>IF(ISERROR(VLOOKUP($AA28,[1]BN1!$A:$Z,8,0)),0,VLOOKUP($AA28,[1]BN1!$A:$Z,8,0))</f>
        <v>11729.2114</v>
      </c>
      <c r="J28" s="38">
        <f t="shared" si="1"/>
        <v>54.214478010998967</v>
      </c>
      <c r="K28" s="44">
        <f>IF(ISERROR(VLOOKUP($AA28,[1]BN1!$A:$N,10,0)),0,VLOOKUP($AA28,[1]BN1!$A:$N,10,0))</f>
        <v>1305.9771000000001</v>
      </c>
      <c r="L28" s="45">
        <f>IF(ISERROR(VLOOKUP($AA28,[1]BN1!$A:$N,11,0)),0,VLOOKUP($AA28,[1]BN1!$A:$N,11,0))</f>
        <v>1288.1771000000001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0</v>
      </c>
      <c r="P28" s="45">
        <f t="shared" si="2"/>
        <v>0</v>
      </c>
      <c r="Q28" s="45">
        <f>IF(ISERROR(VLOOKUP($AA28,[1]BN1!$A:$Z,15,0)),0,VLOOKUP($AA28,[1]BN1!$A:$Z,15,0))</f>
        <v>790.66139999999996</v>
      </c>
      <c r="R28" s="47">
        <f t="shared" si="3"/>
        <v>60.541750693790874</v>
      </c>
      <c r="S28" s="35">
        <f t="shared" si="4"/>
        <v>22940.809399999998</v>
      </c>
      <c r="T28" s="39">
        <f t="shared" si="4"/>
        <v>13179.2973</v>
      </c>
      <c r="U28" s="39">
        <f t="shared" si="4"/>
        <v>0</v>
      </c>
      <c r="V28" s="40">
        <f t="shared" si="4"/>
        <v>0</v>
      </c>
      <c r="W28" s="40">
        <f t="shared" si="4"/>
        <v>0</v>
      </c>
      <c r="X28" s="39">
        <f t="shared" si="4"/>
        <v>0</v>
      </c>
      <c r="Y28" s="39">
        <f t="shared" si="4"/>
        <v>12519.872800000001</v>
      </c>
      <c r="Z28" s="42">
        <f t="shared" si="5"/>
        <v>54.574677735651314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265868.7488</v>
      </c>
      <c r="D29" s="36">
        <f>IF(ISERROR(VLOOKUP($AA29,[1]BN1!$A:$N,4,0)),0,VLOOKUP($AA29,[1]BN1!$A:$N,4,0))</f>
        <v>164533.00080000001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713.61196667000002</v>
      </c>
      <c r="H29" s="36">
        <f t="shared" si="0"/>
        <v>713.61196667000002</v>
      </c>
      <c r="I29" s="36">
        <f>IF(ISERROR(VLOOKUP($AA29,[1]BN1!$A:$Z,8,0)),0,VLOOKUP($AA29,[1]BN1!$A:$Z,8,0))</f>
        <v>150444.27598581</v>
      </c>
      <c r="J29" s="38">
        <f t="shared" si="1"/>
        <v>56.585919430110174</v>
      </c>
      <c r="K29" s="44">
        <f>IF(ISERROR(VLOOKUP($AA29,[1]BN1!$A:$N,10,0)),0,VLOOKUP($AA29,[1]BN1!$A:$N,10,0))</f>
        <v>7734.0735999999997</v>
      </c>
      <c r="L29" s="45">
        <f>IF(ISERROR(VLOOKUP($AA29,[1]BN1!$A:$N,11,0)),0,VLOOKUP($AA29,[1]BN1!$A:$N,11,0))</f>
        <v>7604.5973999999997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927.37754047999999</v>
      </c>
      <c r="P29" s="45">
        <f t="shared" si="2"/>
        <v>927.37754047999999</v>
      </c>
      <c r="Q29" s="45">
        <f>IF(ISERROR(VLOOKUP($AA29,[1]BN1!$A:$Z,15,0)),0,VLOOKUP($AA29,[1]BN1!$A:$Z,15,0))</f>
        <v>4063.9647214000001</v>
      </c>
      <c r="R29" s="47">
        <f t="shared" si="3"/>
        <v>52.546238005803318</v>
      </c>
      <c r="S29" s="35">
        <f t="shared" si="4"/>
        <v>273602.8224</v>
      </c>
      <c r="T29" s="39">
        <f t="shared" si="4"/>
        <v>172137.59820000001</v>
      </c>
      <c r="U29" s="39">
        <f t="shared" si="4"/>
        <v>0</v>
      </c>
      <c r="V29" s="40">
        <f t="shared" si="4"/>
        <v>0</v>
      </c>
      <c r="W29" s="40">
        <f t="shared" si="4"/>
        <v>1640.98950715</v>
      </c>
      <c r="X29" s="39">
        <f t="shared" si="4"/>
        <v>1640.98950715</v>
      </c>
      <c r="Y29" s="39">
        <f t="shared" si="4"/>
        <v>154508.24070721</v>
      </c>
      <c r="Z29" s="42">
        <f t="shared" si="5"/>
        <v>56.471727649550004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1560107.17063924</v>
      </c>
      <c r="D30" s="52">
        <f t="shared" si="6"/>
        <v>815492.43093924003</v>
      </c>
      <c r="E30" s="52">
        <f t="shared" si="6"/>
        <v>0</v>
      </c>
      <c r="F30" s="53">
        <f t="shared" si="6"/>
        <v>0</v>
      </c>
      <c r="G30" s="53">
        <f t="shared" si="6"/>
        <v>12271.126928539998</v>
      </c>
      <c r="H30" s="52">
        <f t="shared" si="6"/>
        <v>12271.126928539998</v>
      </c>
      <c r="I30" s="52">
        <f t="shared" si="6"/>
        <v>620653.51178687997</v>
      </c>
      <c r="J30" s="54">
        <f t="shared" si="1"/>
        <v>39.78274848468088</v>
      </c>
      <c r="K30" s="51">
        <f>SUM(K6:K29)</f>
        <v>491873.85226076009</v>
      </c>
      <c r="L30" s="55">
        <f>SUM(L6:L29)</f>
        <v>485114.59514076007</v>
      </c>
      <c r="M30" s="55">
        <f>SUM(M6:M29)</f>
        <v>0</v>
      </c>
      <c r="N30" s="53">
        <f>SUM(N6:N29)</f>
        <v>0</v>
      </c>
      <c r="O30" s="53">
        <f>SUM(O6:O29)</f>
        <v>169787.37988662001</v>
      </c>
      <c r="P30" s="55">
        <f t="shared" si="2"/>
        <v>169787.37988662001</v>
      </c>
      <c r="Q30" s="55">
        <f>SUM(Q6:Q29)</f>
        <v>104702.59234660999</v>
      </c>
      <c r="R30" s="54">
        <f t="shared" si="3"/>
        <v>21.286472510253169</v>
      </c>
      <c r="S30" s="56">
        <f t="shared" ref="S30:Y30" si="7">SUM(S6:S29)</f>
        <v>2051981.0228999995</v>
      </c>
      <c r="T30" s="57">
        <f t="shared" si="7"/>
        <v>1300607.0260799997</v>
      </c>
      <c r="U30" s="57">
        <f t="shared" si="7"/>
        <v>0</v>
      </c>
      <c r="V30" s="58">
        <f t="shared" si="7"/>
        <v>0</v>
      </c>
      <c r="W30" s="58">
        <f t="shared" si="7"/>
        <v>182058.50681515998</v>
      </c>
      <c r="X30" s="57">
        <f t="shared" si="7"/>
        <v>182058.50681515998</v>
      </c>
      <c r="Y30" s="57">
        <f t="shared" si="7"/>
        <v>725356.10413349012</v>
      </c>
      <c r="Z30" s="54">
        <f t="shared" si="5"/>
        <v>35.349064929867986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4  กุมภาพันธ์  2565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4 กุมภาพันธ์ 2565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2022-02-07T07:41:19Z</dcterms:created>
  <dcterms:modified xsi:type="dcterms:W3CDTF">2022-02-07T07:41:45Z</dcterms:modified>
</cp:coreProperties>
</file>