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2564.12.10\"/>
    </mc:Choice>
  </mc:AlternateContent>
  <bookViews>
    <workbookView xWindow="0" yWindow="0" windowWidth="19200" windowHeight="11595"/>
  </bookViews>
  <sheets>
    <sheet name="3. หน่วยงาน" sheetId="1" r:id="rId1"/>
  </sheets>
  <externalReferences>
    <externalReference r:id="rId2"/>
  </externalReferences>
  <definedNames>
    <definedName name="_xlnm._FilterDatabase" localSheetId="0" hidden="1">'3. หน่วยงาน'!$A$6:$X$320</definedName>
    <definedName name="_xlnm.Print_Area" localSheetId="0">'3. หน่วยงาน'!$A$1:$T$317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6" i="1" l="1"/>
  <c r="B315" i="1"/>
  <c r="B314" i="1"/>
  <c r="B313" i="1"/>
  <c r="Q311" i="1"/>
  <c r="P311" i="1"/>
  <c r="M311" i="1"/>
  <c r="L311" i="1"/>
  <c r="K311" i="1"/>
  <c r="J311" i="1"/>
  <c r="I311" i="1"/>
  <c r="H311" i="1"/>
  <c r="G311" i="1"/>
  <c r="E311" i="1"/>
  <c r="D311" i="1"/>
  <c r="F311" i="1" s="1"/>
  <c r="R311" i="1" s="1"/>
  <c r="C311" i="1"/>
  <c r="B311" i="1"/>
  <c r="S310" i="1"/>
  <c r="N310" i="1"/>
  <c r="M310" i="1"/>
  <c r="K310" i="1"/>
  <c r="L310" i="1" s="1"/>
  <c r="J310" i="1"/>
  <c r="I310" i="1"/>
  <c r="G310" i="1"/>
  <c r="E310" i="1"/>
  <c r="Q310" i="1" s="1"/>
  <c r="D310" i="1"/>
  <c r="C310" i="1"/>
  <c r="B310" i="1"/>
  <c r="O309" i="1"/>
  <c r="N309" i="1"/>
  <c r="M309" i="1"/>
  <c r="K309" i="1"/>
  <c r="Q309" i="1" s="1"/>
  <c r="J309" i="1"/>
  <c r="L309" i="1" s="1"/>
  <c r="I309" i="1"/>
  <c r="G309" i="1"/>
  <c r="F309" i="1"/>
  <c r="E309" i="1"/>
  <c r="D309" i="1"/>
  <c r="C309" i="1"/>
  <c r="B309" i="1"/>
  <c r="R308" i="1"/>
  <c r="Q308" i="1"/>
  <c r="M308" i="1"/>
  <c r="S308" i="1" s="1"/>
  <c r="K308" i="1"/>
  <c r="J308" i="1"/>
  <c r="L308" i="1" s="1"/>
  <c r="I308" i="1"/>
  <c r="N308" i="1" s="1"/>
  <c r="G308" i="1"/>
  <c r="F308" i="1"/>
  <c r="E308" i="1"/>
  <c r="D308" i="1"/>
  <c r="P308" i="1" s="1"/>
  <c r="C308" i="1"/>
  <c r="H308" i="1" s="1"/>
  <c r="B308" i="1"/>
  <c r="M307" i="1"/>
  <c r="N307" i="1" s="1"/>
  <c r="L307" i="1"/>
  <c r="K307" i="1"/>
  <c r="J307" i="1"/>
  <c r="I307" i="1"/>
  <c r="O307" i="1" s="1"/>
  <c r="T307" i="1" s="1"/>
  <c r="H307" i="1"/>
  <c r="G307" i="1"/>
  <c r="S307" i="1" s="1"/>
  <c r="E307" i="1"/>
  <c r="Q307" i="1" s="1"/>
  <c r="D307" i="1"/>
  <c r="C307" i="1"/>
  <c r="B307" i="1"/>
  <c r="P306" i="1"/>
  <c r="O306" i="1"/>
  <c r="M306" i="1"/>
  <c r="L306" i="1"/>
  <c r="K306" i="1"/>
  <c r="J306" i="1"/>
  <c r="I306" i="1"/>
  <c r="N306" i="1" s="1"/>
  <c r="G306" i="1"/>
  <c r="S306" i="1" s="1"/>
  <c r="E306" i="1"/>
  <c r="Q306" i="1" s="1"/>
  <c r="D306" i="1"/>
  <c r="F306" i="1" s="1"/>
  <c r="R306" i="1" s="1"/>
  <c r="C306" i="1"/>
  <c r="B306" i="1"/>
  <c r="S305" i="1"/>
  <c r="N305" i="1"/>
  <c r="M305" i="1"/>
  <c r="K305" i="1"/>
  <c r="J305" i="1"/>
  <c r="I305" i="1"/>
  <c r="G305" i="1"/>
  <c r="F305" i="1"/>
  <c r="E305" i="1"/>
  <c r="D305" i="1"/>
  <c r="C305" i="1"/>
  <c r="O305" i="1" s="1"/>
  <c r="B305" i="1"/>
  <c r="M304" i="1"/>
  <c r="N304" i="1" s="1"/>
  <c r="K304" i="1"/>
  <c r="J304" i="1"/>
  <c r="L304" i="1" s="1"/>
  <c r="I304" i="1"/>
  <c r="H304" i="1"/>
  <c r="G304" i="1"/>
  <c r="S304" i="1" s="1"/>
  <c r="T304" i="1" s="1"/>
  <c r="F304" i="1"/>
  <c r="R304" i="1" s="1"/>
  <c r="E304" i="1"/>
  <c r="Q304" i="1" s="1"/>
  <c r="D304" i="1"/>
  <c r="C304" i="1"/>
  <c r="O304" i="1" s="1"/>
  <c r="B304" i="1"/>
  <c r="Q303" i="1"/>
  <c r="P303" i="1"/>
  <c r="M303" i="1"/>
  <c r="N303" i="1" s="1"/>
  <c r="L303" i="1"/>
  <c r="K303" i="1"/>
  <c r="J303" i="1"/>
  <c r="I303" i="1"/>
  <c r="H303" i="1"/>
  <c r="G303" i="1"/>
  <c r="E303" i="1"/>
  <c r="D303" i="1"/>
  <c r="F303" i="1" s="1"/>
  <c r="R303" i="1" s="1"/>
  <c r="C303" i="1"/>
  <c r="O303" i="1" s="1"/>
  <c r="B303" i="1"/>
  <c r="S302" i="1"/>
  <c r="N302" i="1"/>
  <c r="M302" i="1"/>
  <c r="K302" i="1"/>
  <c r="L302" i="1" s="1"/>
  <c r="J302" i="1"/>
  <c r="I302" i="1"/>
  <c r="G302" i="1"/>
  <c r="E302" i="1"/>
  <c r="D302" i="1"/>
  <c r="C302" i="1"/>
  <c r="B302" i="1"/>
  <c r="O301" i="1"/>
  <c r="N301" i="1"/>
  <c r="M301" i="1"/>
  <c r="K301" i="1"/>
  <c r="Q301" i="1" s="1"/>
  <c r="J301" i="1"/>
  <c r="L301" i="1" s="1"/>
  <c r="I301" i="1"/>
  <c r="G301" i="1"/>
  <c r="F301" i="1"/>
  <c r="E301" i="1"/>
  <c r="D301" i="1"/>
  <c r="C301" i="1"/>
  <c r="B301" i="1"/>
  <c r="Q300" i="1"/>
  <c r="N300" i="1"/>
  <c r="M300" i="1"/>
  <c r="S300" i="1" s="1"/>
  <c r="K300" i="1"/>
  <c r="J300" i="1"/>
  <c r="L300" i="1" s="1"/>
  <c r="R300" i="1" s="1"/>
  <c r="I300" i="1"/>
  <c r="H300" i="1"/>
  <c r="G300" i="1"/>
  <c r="F300" i="1"/>
  <c r="E300" i="1"/>
  <c r="D300" i="1"/>
  <c r="C300" i="1"/>
  <c r="O300" i="1" s="1"/>
  <c r="B300" i="1"/>
  <c r="M299" i="1"/>
  <c r="L299" i="1"/>
  <c r="K299" i="1"/>
  <c r="J299" i="1"/>
  <c r="I299" i="1"/>
  <c r="O299" i="1" s="1"/>
  <c r="H299" i="1"/>
  <c r="G299" i="1"/>
  <c r="E299" i="1"/>
  <c r="Q299" i="1" s="1"/>
  <c r="D299" i="1"/>
  <c r="C299" i="1"/>
  <c r="B299" i="1"/>
  <c r="P298" i="1"/>
  <c r="O298" i="1"/>
  <c r="N298" i="1"/>
  <c r="M298" i="1"/>
  <c r="L298" i="1"/>
  <c r="K298" i="1"/>
  <c r="J298" i="1"/>
  <c r="I298" i="1"/>
  <c r="G298" i="1"/>
  <c r="E298" i="1"/>
  <c r="Q298" i="1" s="1"/>
  <c r="D298" i="1"/>
  <c r="F298" i="1" s="1"/>
  <c r="C298" i="1"/>
  <c r="B298" i="1"/>
  <c r="O297" i="1"/>
  <c r="N297" i="1"/>
  <c r="M297" i="1"/>
  <c r="K297" i="1"/>
  <c r="J297" i="1"/>
  <c r="I297" i="1"/>
  <c r="G297" i="1"/>
  <c r="H297" i="1" s="1"/>
  <c r="F297" i="1"/>
  <c r="E297" i="1"/>
  <c r="Q297" i="1" s="1"/>
  <c r="D297" i="1"/>
  <c r="C297" i="1"/>
  <c r="B297" i="1"/>
  <c r="N296" i="1"/>
  <c r="M296" i="1"/>
  <c r="S296" i="1" s="1"/>
  <c r="K296" i="1"/>
  <c r="J296" i="1"/>
  <c r="I296" i="1"/>
  <c r="H296" i="1"/>
  <c r="G296" i="1"/>
  <c r="E296" i="1"/>
  <c r="D296" i="1"/>
  <c r="C296" i="1"/>
  <c r="O296" i="1" s="1"/>
  <c r="B296" i="1"/>
  <c r="P295" i="1"/>
  <c r="M295" i="1"/>
  <c r="L295" i="1"/>
  <c r="K295" i="1"/>
  <c r="J295" i="1"/>
  <c r="I295" i="1"/>
  <c r="H295" i="1"/>
  <c r="G295" i="1"/>
  <c r="E295" i="1"/>
  <c r="Q295" i="1" s="1"/>
  <c r="D295" i="1"/>
  <c r="C295" i="1"/>
  <c r="B295" i="1"/>
  <c r="S294" i="1"/>
  <c r="P294" i="1"/>
  <c r="N294" i="1"/>
  <c r="M294" i="1"/>
  <c r="L294" i="1"/>
  <c r="K294" i="1"/>
  <c r="J294" i="1"/>
  <c r="I294" i="1"/>
  <c r="G294" i="1"/>
  <c r="E294" i="1"/>
  <c r="Q294" i="1" s="1"/>
  <c r="D294" i="1"/>
  <c r="F294" i="1" s="1"/>
  <c r="C294" i="1"/>
  <c r="O294" i="1" s="1"/>
  <c r="B294" i="1"/>
  <c r="R293" i="1"/>
  <c r="N293" i="1"/>
  <c r="M293" i="1"/>
  <c r="K293" i="1"/>
  <c r="Q293" i="1" s="1"/>
  <c r="J293" i="1"/>
  <c r="L293" i="1" s="1"/>
  <c r="I293" i="1"/>
  <c r="G293" i="1"/>
  <c r="H293" i="1" s="1"/>
  <c r="F293" i="1"/>
  <c r="E293" i="1"/>
  <c r="D293" i="1"/>
  <c r="C293" i="1"/>
  <c r="O293" i="1" s="1"/>
  <c r="B293" i="1"/>
  <c r="M292" i="1"/>
  <c r="N292" i="1" s="1"/>
  <c r="K292" i="1"/>
  <c r="J292" i="1"/>
  <c r="L292" i="1" s="1"/>
  <c r="I292" i="1"/>
  <c r="H292" i="1"/>
  <c r="G292" i="1"/>
  <c r="E292" i="1"/>
  <c r="Q292" i="1" s="1"/>
  <c r="D292" i="1"/>
  <c r="P292" i="1" s="1"/>
  <c r="C292" i="1"/>
  <c r="B292" i="1"/>
  <c r="P291" i="1"/>
  <c r="M291" i="1"/>
  <c r="L291" i="1"/>
  <c r="K291" i="1"/>
  <c r="J291" i="1"/>
  <c r="I291" i="1"/>
  <c r="O291" i="1" s="1"/>
  <c r="H291" i="1"/>
  <c r="G291" i="1"/>
  <c r="E291" i="1"/>
  <c r="Q291" i="1" s="1"/>
  <c r="D291" i="1"/>
  <c r="C291" i="1"/>
  <c r="B291" i="1"/>
  <c r="M290" i="1"/>
  <c r="N290" i="1" s="1"/>
  <c r="K290" i="1"/>
  <c r="L290" i="1" s="1"/>
  <c r="J290" i="1"/>
  <c r="I290" i="1"/>
  <c r="G290" i="1"/>
  <c r="S290" i="1" s="1"/>
  <c r="E290" i="1"/>
  <c r="D290" i="1"/>
  <c r="C290" i="1"/>
  <c r="O290" i="1" s="1"/>
  <c r="B290" i="1"/>
  <c r="S289" i="1"/>
  <c r="T289" i="1" s="1"/>
  <c r="O289" i="1"/>
  <c r="N289" i="1"/>
  <c r="M289" i="1"/>
  <c r="K289" i="1"/>
  <c r="J289" i="1"/>
  <c r="I289" i="1"/>
  <c r="G289" i="1"/>
  <c r="H289" i="1" s="1"/>
  <c r="F289" i="1"/>
  <c r="E289" i="1"/>
  <c r="D289" i="1"/>
  <c r="C289" i="1"/>
  <c r="B289" i="1"/>
  <c r="N288" i="1"/>
  <c r="M288" i="1"/>
  <c r="S288" i="1" s="1"/>
  <c r="K288" i="1"/>
  <c r="J288" i="1"/>
  <c r="I288" i="1"/>
  <c r="H288" i="1"/>
  <c r="G288" i="1"/>
  <c r="E288" i="1"/>
  <c r="D288" i="1"/>
  <c r="C288" i="1"/>
  <c r="O288" i="1" s="1"/>
  <c r="B288" i="1"/>
  <c r="Q287" i="1"/>
  <c r="M287" i="1"/>
  <c r="L287" i="1"/>
  <c r="K287" i="1"/>
  <c r="J287" i="1"/>
  <c r="I287" i="1"/>
  <c r="H287" i="1"/>
  <c r="G287" i="1"/>
  <c r="E287" i="1"/>
  <c r="D287" i="1"/>
  <c r="F287" i="1" s="1"/>
  <c r="C287" i="1"/>
  <c r="O287" i="1" s="1"/>
  <c r="B287" i="1"/>
  <c r="O286" i="1"/>
  <c r="N286" i="1"/>
  <c r="M286" i="1"/>
  <c r="L286" i="1"/>
  <c r="K286" i="1"/>
  <c r="J286" i="1"/>
  <c r="I286" i="1"/>
  <c r="G286" i="1"/>
  <c r="E286" i="1"/>
  <c r="Q286" i="1" s="1"/>
  <c r="D286" i="1"/>
  <c r="F286" i="1" s="1"/>
  <c r="C286" i="1"/>
  <c r="B286" i="1"/>
  <c r="N285" i="1"/>
  <c r="M285" i="1"/>
  <c r="K285" i="1"/>
  <c r="Q285" i="1" s="1"/>
  <c r="J285" i="1"/>
  <c r="L285" i="1" s="1"/>
  <c r="I285" i="1"/>
  <c r="G285" i="1"/>
  <c r="H285" i="1" s="1"/>
  <c r="F285" i="1"/>
  <c r="E285" i="1"/>
  <c r="D285" i="1"/>
  <c r="C285" i="1"/>
  <c r="O285" i="1" s="1"/>
  <c r="B285" i="1"/>
  <c r="M284" i="1"/>
  <c r="N284" i="1" s="1"/>
  <c r="K284" i="1"/>
  <c r="J284" i="1"/>
  <c r="L284" i="1" s="1"/>
  <c r="I284" i="1"/>
  <c r="H284" i="1"/>
  <c r="G284" i="1"/>
  <c r="S284" i="1" s="1"/>
  <c r="E284" i="1"/>
  <c r="Q284" i="1" s="1"/>
  <c r="D284" i="1"/>
  <c r="C284" i="1"/>
  <c r="B284" i="1"/>
  <c r="P283" i="1"/>
  <c r="M283" i="1"/>
  <c r="L283" i="1"/>
  <c r="K283" i="1"/>
  <c r="J283" i="1"/>
  <c r="I283" i="1"/>
  <c r="O283" i="1" s="1"/>
  <c r="H283" i="1"/>
  <c r="G283" i="1"/>
  <c r="S283" i="1" s="1"/>
  <c r="E283" i="1"/>
  <c r="Q283" i="1" s="1"/>
  <c r="D283" i="1"/>
  <c r="C283" i="1"/>
  <c r="B283" i="1"/>
  <c r="S282" i="1"/>
  <c r="T282" i="1" s="1"/>
  <c r="P282" i="1"/>
  <c r="O282" i="1"/>
  <c r="N282" i="1"/>
  <c r="M282" i="1"/>
  <c r="K282" i="1"/>
  <c r="L282" i="1" s="1"/>
  <c r="J282" i="1"/>
  <c r="I282" i="1"/>
  <c r="G282" i="1"/>
  <c r="H282" i="1" s="1"/>
  <c r="E282" i="1"/>
  <c r="Q282" i="1" s="1"/>
  <c r="D282" i="1"/>
  <c r="F282" i="1" s="1"/>
  <c r="C282" i="1"/>
  <c r="B282" i="1"/>
  <c r="N281" i="1"/>
  <c r="M281" i="1"/>
  <c r="K281" i="1"/>
  <c r="J281" i="1"/>
  <c r="L281" i="1" s="1"/>
  <c r="I281" i="1"/>
  <c r="G281" i="1"/>
  <c r="F281" i="1"/>
  <c r="R281" i="1" s="1"/>
  <c r="E281" i="1"/>
  <c r="Q281" i="1" s="1"/>
  <c r="D281" i="1"/>
  <c r="P281" i="1" s="1"/>
  <c r="C281" i="1"/>
  <c r="O281" i="1" s="1"/>
  <c r="B281" i="1"/>
  <c r="Q280" i="1"/>
  <c r="M280" i="1"/>
  <c r="N280" i="1" s="1"/>
  <c r="K280" i="1"/>
  <c r="J280" i="1"/>
  <c r="I280" i="1"/>
  <c r="H280" i="1"/>
  <c r="G280" i="1"/>
  <c r="F280" i="1"/>
  <c r="E280" i="1"/>
  <c r="D280" i="1"/>
  <c r="C280" i="1"/>
  <c r="B280" i="1"/>
  <c r="M279" i="1"/>
  <c r="L279" i="1"/>
  <c r="K279" i="1"/>
  <c r="J279" i="1"/>
  <c r="I279" i="1"/>
  <c r="H279" i="1"/>
  <c r="G279" i="1"/>
  <c r="E279" i="1"/>
  <c r="Q279" i="1" s="1"/>
  <c r="D279" i="1"/>
  <c r="F279" i="1" s="1"/>
  <c r="R279" i="1" s="1"/>
  <c r="C279" i="1"/>
  <c r="B279" i="1"/>
  <c r="S278" i="1"/>
  <c r="P278" i="1"/>
  <c r="N278" i="1"/>
  <c r="M278" i="1"/>
  <c r="K278" i="1"/>
  <c r="L278" i="1" s="1"/>
  <c r="J278" i="1"/>
  <c r="I278" i="1"/>
  <c r="H278" i="1"/>
  <c r="G278" i="1"/>
  <c r="E278" i="1"/>
  <c r="D278" i="1"/>
  <c r="F278" i="1" s="1"/>
  <c r="C278" i="1"/>
  <c r="O278" i="1" s="1"/>
  <c r="B278" i="1"/>
  <c r="O277" i="1"/>
  <c r="N277" i="1"/>
  <c r="M277" i="1"/>
  <c r="K277" i="1"/>
  <c r="Q277" i="1" s="1"/>
  <c r="J277" i="1"/>
  <c r="I277" i="1"/>
  <c r="G277" i="1"/>
  <c r="F277" i="1"/>
  <c r="E277" i="1"/>
  <c r="D277" i="1"/>
  <c r="C277" i="1"/>
  <c r="B277" i="1"/>
  <c r="M276" i="1"/>
  <c r="N276" i="1" s="1"/>
  <c r="K276" i="1"/>
  <c r="J276" i="1"/>
  <c r="L276" i="1" s="1"/>
  <c r="I276" i="1"/>
  <c r="G276" i="1"/>
  <c r="E276" i="1"/>
  <c r="F276" i="1" s="1"/>
  <c r="R276" i="1" s="1"/>
  <c r="D276" i="1"/>
  <c r="P276" i="1" s="1"/>
  <c r="C276" i="1"/>
  <c r="H276" i="1" s="1"/>
  <c r="B276" i="1"/>
  <c r="P275" i="1"/>
  <c r="M275" i="1"/>
  <c r="L275" i="1"/>
  <c r="K275" i="1"/>
  <c r="J275" i="1"/>
  <c r="I275" i="1"/>
  <c r="O275" i="1" s="1"/>
  <c r="H275" i="1"/>
  <c r="G275" i="1"/>
  <c r="S275" i="1" s="1"/>
  <c r="E275" i="1"/>
  <c r="Q275" i="1" s="1"/>
  <c r="D275" i="1"/>
  <c r="C275" i="1"/>
  <c r="B275" i="1"/>
  <c r="S274" i="1"/>
  <c r="T274" i="1" s="1"/>
  <c r="N274" i="1"/>
  <c r="M274" i="1"/>
  <c r="L274" i="1"/>
  <c r="K274" i="1"/>
  <c r="J274" i="1"/>
  <c r="I274" i="1"/>
  <c r="G274" i="1"/>
  <c r="E274" i="1"/>
  <c r="Q274" i="1" s="1"/>
  <c r="D274" i="1"/>
  <c r="F274" i="1" s="1"/>
  <c r="C274" i="1"/>
  <c r="O274" i="1" s="1"/>
  <c r="B274" i="1"/>
  <c r="R273" i="1"/>
  <c r="N273" i="1"/>
  <c r="M273" i="1"/>
  <c r="K273" i="1"/>
  <c r="J273" i="1"/>
  <c r="L273" i="1" s="1"/>
  <c r="I273" i="1"/>
  <c r="G273" i="1"/>
  <c r="H273" i="1" s="1"/>
  <c r="F273" i="1"/>
  <c r="E273" i="1"/>
  <c r="D273" i="1"/>
  <c r="C273" i="1"/>
  <c r="O273" i="1" s="1"/>
  <c r="B273" i="1"/>
  <c r="N272" i="1"/>
  <c r="M272" i="1"/>
  <c r="K272" i="1"/>
  <c r="J272" i="1"/>
  <c r="I272" i="1"/>
  <c r="H272" i="1"/>
  <c r="G272" i="1"/>
  <c r="S272" i="1" s="1"/>
  <c r="E272" i="1"/>
  <c r="D272" i="1"/>
  <c r="C272" i="1"/>
  <c r="B272" i="1"/>
  <c r="P271" i="1"/>
  <c r="M271" i="1"/>
  <c r="L271" i="1"/>
  <c r="K271" i="1"/>
  <c r="J271" i="1"/>
  <c r="I271" i="1"/>
  <c r="H271" i="1"/>
  <c r="G271" i="1"/>
  <c r="E271" i="1"/>
  <c r="Q271" i="1" s="1"/>
  <c r="D271" i="1"/>
  <c r="C271" i="1"/>
  <c r="O271" i="1" s="1"/>
  <c r="B271" i="1"/>
  <c r="S270" i="1"/>
  <c r="P270" i="1"/>
  <c r="N270" i="1"/>
  <c r="M270" i="1"/>
  <c r="L270" i="1"/>
  <c r="K270" i="1"/>
  <c r="J270" i="1"/>
  <c r="I270" i="1"/>
  <c r="G270" i="1"/>
  <c r="E270" i="1"/>
  <c r="Q270" i="1" s="1"/>
  <c r="D270" i="1"/>
  <c r="F270" i="1" s="1"/>
  <c r="C270" i="1"/>
  <c r="B270" i="1"/>
  <c r="N269" i="1"/>
  <c r="M269" i="1"/>
  <c r="K269" i="1"/>
  <c r="Q269" i="1" s="1"/>
  <c r="J269" i="1"/>
  <c r="I269" i="1"/>
  <c r="G269" i="1"/>
  <c r="F269" i="1"/>
  <c r="E269" i="1"/>
  <c r="D269" i="1"/>
  <c r="C269" i="1"/>
  <c r="O269" i="1" s="1"/>
  <c r="B269" i="1"/>
  <c r="Q268" i="1"/>
  <c r="M268" i="1"/>
  <c r="S268" i="1" s="1"/>
  <c r="K268" i="1"/>
  <c r="J268" i="1"/>
  <c r="L268" i="1" s="1"/>
  <c r="I268" i="1"/>
  <c r="H268" i="1"/>
  <c r="G268" i="1"/>
  <c r="F268" i="1"/>
  <c r="R268" i="1" s="1"/>
  <c r="E268" i="1"/>
  <c r="D268" i="1"/>
  <c r="P268" i="1" s="1"/>
  <c r="C268" i="1"/>
  <c r="B268" i="1"/>
  <c r="M267" i="1"/>
  <c r="N267" i="1" s="1"/>
  <c r="L267" i="1"/>
  <c r="K267" i="1"/>
  <c r="J267" i="1"/>
  <c r="I267" i="1"/>
  <c r="O267" i="1" s="1"/>
  <c r="H267" i="1"/>
  <c r="G267" i="1"/>
  <c r="E267" i="1"/>
  <c r="Q267" i="1" s="1"/>
  <c r="D267" i="1"/>
  <c r="C267" i="1"/>
  <c r="B267" i="1"/>
  <c r="O266" i="1"/>
  <c r="N266" i="1"/>
  <c r="M266" i="1"/>
  <c r="K266" i="1"/>
  <c r="L266" i="1" s="1"/>
  <c r="J266" i="1"/>
  <c r="I266" i="1"/>
  <c r="H266" i="1"/>
  <c r="G266" i="1"/>
  <c r="S266" i="1" s="1"/>
  <c r="T266" i="1" s="1"/>
  <c r="E266" i="1"/>
  <c r="Q266" i="1" s="1"/>
  <c r="D266" i="1"/>
  <c r="F266" i="1" s="1"/>
  <c r="R266" i="1" s="1"/>
  <c r="C266" i="1"/>
  <c r="B266" i="1"/>
  <c r="O265" i="1"/>
  <c r="N265" i="1"/>
  <c r="M265" i="1"/>
  <c r="K265" i="1"/>
  <c r="J265" i="1"/>
  <c r="I265" i="1"/>
  <c r="G265" i="1"/>
  <c r="F265" i="1"/>
  <c r="E265" i="1"/>
  <c r="Q265" i="1" s="1"/>
  <c r="D265" i="1"/>
  <c r="C265" i="1"/>
  <c r="B265" i="1"/>
  <c r="M264" i="1"/>
  <c r="K264" i="1"/>
  <c r="J264" i="1"/>
  <c r="I264" i="1"/>
  <c r="N264" i="1" s="1"/>
  <c r="H264" i="1"/>
  <c r="G264" i="1"/>
  <c r="E264" i="1"/>
  <c r="Q264" i="1" s="1"/>
  <c r="D264" i="1"/>
  <c r="C264" i="1"/>
  <c r="B264" i="1"/>
  <c r="Q263" i="1"/>
  <c r="M263" i="1"/>
  <c r="L263" i="1"/>
  <c r="K263" i="1"/>
  <c r="J263" i="1"/>
  <c r="I263" i="1"/>
  <c r="H263" i="1"/>
  <c r="G263" i="1"/>
  <c r="E263" i="1"/>
  <c r="D263" i="1"/>
  <c r="F263" i="1" s="1"/>
  <c r="C263" i="1"/>
  <c r="O263" i="1" s="1"/>
  <c r="B263" i="1"/>
  <c r="P262" i="1"/>
  <c r="O262" i="1"/>
  <c r="N262" i="1"/>
  <c r="M262" i="1"/>
  <c r="L262" i="1"/>
  <c r="K262" i="1"/>
  <c r="Q262" i="1" s="1"/>
  <c r="J262" i="1"/>
  <c r="I262" i="1"/>
  <c r="G262" i="1"/>
  <c r="S262" i="1" s="1"/>
  <c r="T262" i="1" s="1"/>
  <c r="E262" i="1"/>
  <c r="D262" i="1"/>
  <c r="F262" i="1" s="1"/>
  <c r="C262" i="1"/>
  <c r="B262" i="1"/>
  <c r="S261" i="1"/>
  <c r="T261" i="1" s="1"/>
  <c r="O261" i="1"/>
  <c r="N261" i="1"/>
  <c r="M261" i="1"/>
  <c r="K261" i="1"/>
  <c r="Q261" i="1" s="1"/>
  <c r="J261" i="1"/>
  <c r="L261" i="1" s="1"/>
  <c r="I261" i="1"/>
  <c r="G261" i="1"/>
  <c r="H261" i="1" s="1"/>
  <c r="F261" i="1"/>
  <c r="E261" i="1"/>
  <c r="D261" i="1"/>
  <c r="P261" i="1" s="1"/>
  <c r="C261" i="1"/>
  <c r="B261" i="1"/>
  <c r="R260" i="1"/>
  <c r="N260" i="1"/>
  <c r="M260" i="1"/>
  <c r="K260" i="1"/>
  <c r="J260" i="1"/>
  <c r="L260" i="1" s="1"/>
  <c r="I260" i="1"/>
  <c r="O260" i="1" s="1"/>
  <c r="G260" i="1"/>
  <c r="H260" i="1" s="1"/>
  <c r="F260" i="1"/>
  <c r="E260" i="1"/>
  <c r="Q260" i="1" s="1"/>
  <c r="D260" i="1"/>
  <c r="P260" i="1" s="1"/>
  <c r="C260" i="1"/>
  <c r="B260" i="1"/>
  <c r="M259" i="1"/>
  <c r="L259" i="1"/>
  <c r="K259" i="1"/>
  <c r="J259" i="1"/>
  <c r="I259" i="1"/>
  <c r="O259" i="1" s="1"/>
  <c r="H259" i="1"/>
  <c r="G259" i="1"/>
  <c r="E259" i="1"/>
  <c r="Q259" i="1" s="1"/>
  <c r="D259" i="1"/>
  <c r="C259" i="1"/>
  <c r="B259" i="1"/>
  <c r="S258" i="1"/>
  <c r="T258" i="1" s="1"/>
  <c r="O258" i="1"/>
  <c r="M258" i="1"/>
  <c r="N258" i="1" s="1"/>
  <c r="K258" i="1"/>
  <c r="J258" i="1"/>
  <c r="I258" i="1"/>
  <c r="H258" i="1"/>
  <c r="G258" i="1"/>
  <c r="E258" i="1"/>
  <c r="Q258" i="1" s="1"/>
  <c r="D258" i="1"/>
  <c r="C258" i="1"/>
  <c r="B258" i="1"/>
  <c r="O257" i="1"/>
  <c r="M257" i="1"/>
  <c r="N257" i="1" s="1"/>
  <c r="K257" i="1"/>
  <c r="J257" i="1"/>
  <c r="I257" i="1"/>
  <c r="G257" i="1"/>
  <c r="F257" i="1"/>
  <c r="E257" i="1"/>
  <c r="D257" i="1"/>
  <c r="C257" i="1"/>
  <c r="B257" i="1"/>
  <c r="M256" i="1"/>
  <c r="S256" i="1" s="1"/>
  <c r="K256" i="1"/>
  <c r="J256" i="1"/>
  <c r="I256" i="1"/>
  <c r="H256" i="1"/>
  <c r="G256" i="1"/>
  <c r="E256" i="1"/>
  <c r="F256" i="1" s="1"/>
  <c r="D256" i="1"/>
  <c r="C256" i="1"/>
  <c r="B256" i="1"/>
  <c r="Q255" i="1"/>
  <c r="M255" i="1"/>
  <c r="L255" i="1"/>
  <c r="K255" i="1"/>
  <c r="J255" i="1"/>
  <c r="I255" i="1"/>
  <c r="G255" i="1"/>
  <c r="E255" i="1"/>
  <c r="D255" i="1"/>
  <c r="C255" i="1"/>
  <c r="B255" i="1"/>
  <c r="O254" i="1"/>
  <c r="N254" i="1"/>
  <c r="M254" i="1"/>
  <c r="L254" i="1"/>
  <c r="K254" i="1"/>
  <c r="Q254" i="1" s="1"/>
  <c r="J254" i="1"/>
  <c r="I254" i="1"/>
  <c r="G254" i="1"/>
  <c r="H254" i="1" s="1"/>
  <c r="E254" i="1"/>
  <c r="D254" i="1"/>
  <c r="C254" i="1"/>
  <c r="B254" i="1"/>
  <c r="S253" i="1"/>
  <c r="Q253" i="1"/>
  <c r="N253" i="1"/>
  <c r="M253" i="1"/>
  <c r="K253" i="1"/>
  <c r="J253" i="1"/>
  <c r="L253" i="1" s="1"/>
  <c r="I253" i="1"/>
  <c r="G253" i="1"/>
  <c r="F253" i="1"/>
  <c r="E253" i="1"/>
  <c r="D253" i="1"/>
  <c r="P253" i="1" s="1"/>
  <c r="C253" i="1"/>
  <c r="B253" i="1"/>
  <c r="N252" i="1"/>
  <c r="M252" i="1"/>
  <c r="L252" i="1"/>
  <c r="K252" i="1"/>
  <c r="J252" i="1"/>
  <c r="I252" i="1"/>
  <c r="O252" i="1" s="1"/>
  <c r="G252" i="1"/>
  <c r="H252" i="1" s="1"/>
  <c r="E252" i="1"/>
  <c r="Q252" i="1" s="1"/>
  <c r="D252" i="1"/>
  <c r="P252" i="1" s="1"/>
  <c r="C252" i="1"/>
  <c r="B252" i="1"/>
  <c r="Q251" i="1"/>
  <c r="O251" i="1"/>
  <c r="M251" i="1"/>
  <c r="N251" i="1" s="1"/>
  <c r="L251" i="1"/>
  <c r="K251" i="1"/>
  <c r="J251" i="1"/>
  <c r="I251" i="1"/>
  <c r="H251" i="1"/>
  <c r="G251" i="1"/>
  <c r="E251" i="1"/>
  <c r="D251" i="1"/>
  <c r="F251" i="1" s="1"/>
  <c r="R251" i="1" s="1"/>
  <c r="C251" i="1"/>
  <c r="B251" i="1"/>
  <c r="M250" i="1"/>
  <c r="N250" i="1" s="1"/>
  <c r="K250" i="1"/>
  <c r="J250" i="1"/>
  <c r="L250" i="1" s="1"/>
  <c r="I250" i="1"/>
  <c r="H250" i="1"/>
  <c r="G250" i="1"/>
  <c r="S250" i="1" s="1"/>
  <c r="T250" i="1" s="1"/>
  <c r="E250" i="1"/>
  <c r="D250" i="1"/>
  <c r="F250" i="1" s="1"/>
  <c r="R250" i="1" s="1"/>
  <c r="C250" i="1"/>
  <c r="O250" i="1" s="1"/>
  <c r="B250" i="1"/>
  <c r="S249" i="1"/>
  <c r="T249" i="1" s="1"/>
  <c r="O249" i="1"/>
  <c r="M249" i="1"/>
  <c r="N249" i="1" s="1"/>
  <c r="K249" i="1"/>
  <c r="J249" i="1"/>
  <c r="I249" i="1"/>
  <c r="G249" i="1"/>
  <c r="H249" i="1" s="1"/>
  <c r="F249" i="1"/>
  <c r="E249" i="1"/>
  <c r="D249" i="1"/>
  <c r="C249" i="1"/>
  <c r="B249" i="1"/>
  <c r="S248" i="1"/>
  <c r="P248" i="1"/>
  <c r="M248" i="1"/>
  <c r="N248" i="1" s="1"/>
  <c r="K248" i="1"/>
  <c r="Q248" i="1" s="1"/>
  <c r="J248" i="1"/>
  <c r="L248" i="1" s="1"/>
  <c r="I248" i="1"/>
  <c r="G248" i="1"/>
  <c r="F248" i="1"/>
  <c r="R248" i="1" s="1"/>
  <c r="E248" i="1"/>
  <c r="D248" i="1"/>
  <c r="C248" i="1"/>
  <c r="B248" i="1"/>
  <c r="M247" i="1"/>
  <c r="K247" i="1"/>
  <c r="L247" i="1" s="1"/>
  <c r="J247" i="1"/>
  <c r="I247" i="1"/>
  <c r="H247" i="1"/>
  <c r="G247" i="1"/>
  <c r="E247" i="1"/>
  <c r="Q247" i="1" s="1"/>
  <c r="D247" i="1"/>
  <c r="C247" i="1"/>
  <c r="O247" i="1" s="1"/>
  <c r="B247" i="1"/>
  <c r="S246" i="1"/>
  <c r="M246" i="1"/>
  <c r="L246" i="1"/>
  <c r="K246" i="1"/>
  <c r="J246" i="1"/>
  <c r="I246" i="1"/>
  <c r="O246" i="1" s="1"/>
  <c r="G246" i="1"/>
  <c r="H246" i="1" s="1"/>
  <c r="E246" i="1"/>
  <c r="Q246" i="1" s="1"/>
  <c r="D246" i="1"/>
  <c r="P246" i="1" s="1"/>
  <c r="C246" i="1"/>
  <c r="B246" i="1"/>
  <c r="Q245" i="1"/>
  <c r="M245" i="1"/>
  <c r="L245" i="1"/>
  <c r="R245" i="1" s="1"/>
  <c r="K245" i="1"/>
  <c r="J245" i="1"/>
  <c r="I245" i="1"/>
  <c r="N245" i="1" s="1"/>
  <c r="G245" i="1"/>
  <c r="S245" i="1" s="1"/>
  <c r="E245" i="1"/>
  <c r="D245" i="1"/>
  <c r="F245" i="1" s="1"/>
  <c r="C245" i="1"/>
  <c r="B245" i="1"/>
  <c r="S244" i="1"/>
  <c r="M244" i="1"/>
  <c r="L244" i="1"/>
  <c r="K244" i="1"/>
  <c r="J244" i="1"/>
  <c r="I244" i="1"/>
  <c r="N244" i="1" s="1"/>
  <c r="G244" i="1"/>
  <c r="F244" i="1"/>
  <c r="R244" i="1" s="1"/>
  <c r="E244" i="1"/>
  <c r="Q244" i="1" s="1"/>
  <c r="D244" i="1"/>
  <c r="C244" i="1"/>
  <c r="O244" i="1" s="1"/>
  <c r="B244" i="1"/>
  <c r="R243" i="1"/>
  <c r="O243" i="1"/>
  <c r="M243" i="1"/>
  <c r="N243" i="1" s="1"/>
  <c r="L243" i="1"/>
  <c r="K243" i="1"/>
  <c r="J243" i="1"/>
  <c r="I243" i="1"/>
  <c r="H243" i="1"/>
  <c r="G243" i="1"/>
  <c r="E243" i="1"/>
  <c r="Q243" i="1" s="1"/>
  <c r="D243" i="1"/>
  <c r="F243" i="1" s="1"/>
  <c r="C243" i="1"/>
  <c r="B243" i="1"/>
  <c r="M242" i="1"/>
  <c r="N242" i="1" s="1"/>
  <c r="K242" i="1"/>
  <c r="J242" i="1"/>
  <c r="I242" i="1"/>
  <c r="G242" i="1"/>
  <c r="H242" i="1" s="1"/>
  <c r="E242" i="1"/>
  <c r="Q242" i="1" s="1"/>
  <c r="D242" i="1"/>
  <c r="C242" i="1"/>
  <c r="O242" i="1" s="1"/>
  <c r="B242" i="1"/>
  <c r="S241" i="1"/>
  <c r="T241" i="1" s="1"/>
  <c r="O241" i="1"/>
  <c r="N241" i="1"/>
  <c r="M241" i="1"/>
  <c r="K241" i="1"/>
  <c r="J241" i="1"/>
  <c r="L241" i="1" s="1"/>
  <c r="I241" i="1"/>
  <c r="H241" i="1"/>
  <c r="G241" i="1"/>
  <c r="E241" i="1"/>
  <c r="Q241" i="1" s="1"/>
  <c r="D241" i="1"/>
  <c r="C241" i="1"/>
  <c r="B241" i="1"/>
  <c r="Q240" i="1"/>
  <c r="M240" i="1"/>
  <c r="N240" i="1" s="1"/>
  <c r="K240" i="1"/>
  <c r="J240" i="1"/>
  <c r="I240" i="1"/>
  <c r="O240" i="1" s="1"/>
  <c r="G240" i="1"/>
  <c r="E240" i="1"/>
  <c r="D240" i="1"/>
  <c r="P240" i="1" s="1"/>
  <c r="C240" i="1"/>
  <c r="B240" i="1"/>
  <c r="S239" i="1"/>
  <c r="R239" i="1"/>
  <c r="M239" i="1"/>
  <c r="K239" i="1"/>
  <c r="Q239" i="1" s="1"/>
  <c r="J239" i="1"/>
  <c r="L239" i="1" s="1"/>
  <c r="I239" i="1"/>
  <c r="G239" i="1"/>
  <c r="F239" i="1"/>
  <c r="E239" i="1"/>
  <c r="D239" i="1"/>
  <c r="C239" i="1"/>
  <c r="B239" i="1"/>
  <c r="M238" i="1"/>
  <c r="K238" i="1"/>
  <c r="J238" i="1"/>
  <c r="L238" i="1" s="1"/>
  <c r="I238" i="1"/>
  <c r="G238" i="1"/>
  <c r="E238" i="1"/>
  <c r="Q238" i="1" s="1"/>
  <c r="D238" i="1"/>
  <c r="C238" i="1"/>
  <c r="B238" i="1"/>
  <c r="M237" i="1"/>
  <c r="K237" i="1"/>
  <c r="J237" i="1"/>
  <c r="P237" i="1" s="1"/>
  <c r="I237" i="1"/>
  <c r="O237" i="1" s="1"/>
  <c r="T237" i="1" s="1"/>
  <c r="G237" i="1"/>
  <c r="S237" i="1" s="1"/>
  <c r="E237" i="1"/>
  <c r="Q237" i="1" s="1"/>
  <c r="D237" i="1"/>
  <c r="C237" i="1"/>
  <c r="B237" i="1"/>
  <c r="S236" i="1"/>
  <c r="T236" i="1" s="1"/>
  <c r="O236" i="1"/>
  <c r="M236" i="1"/>
  <c r="N236" i="1" s="1"/>
  <c r="K236" i="1"/>
  <c r="J236" i="1"/>
  <c r="P236" i="1" s="1"/>
  <c r="I236" i="1"/>
  <c r="G236" i="1"/>
  <c r="H236" i="1" s="1"/>
  <c r="E236" i="1"/>
  <c r="Q236" i="1" s="1"/>
  <c r="D236" i="1"/>
  <c r="C236" i="1"/>
  <c r="B236" i="1"/>
  <c r="S235" i="1"/>
  <c r="T235" i="1" s="1"/>
  <c r="O235" i="1"/>
  <c r="N235" i="1"/>
  <c r="M235" i="1"/>
  <c r="K235" i="1"/>
  <c r="J235" i="1"/>
  <c r="L235" i="1" s="1"/>
  <c r="I235" i="1"/>
  <c r="H235" i="1"/>
  <c r="G235" i="1"/>
  <c r="E235" i="1"/>
  <c r="Q235" i="1" s="1"/>
  <c r="D235" i="1"/>
  <c r="C235" i="1"/>
  <c r="B235" i="1"/>
  <c r="S234" i="1"/>
  <c r="N234" i="1"/>
  <c r="M234" i="1"/>
  <c r="K234" i="1"/>
  <c r="J234" i="1"/>
  <c r="L234" i="1" s="1"/>
  <c r="I234" i="1"/>
  <c r="H234" i="1"/>
  <c r="G234" i="1"/>
  <c r="E234" i="1"/>
  <c r="Q234" i="1" s="1"/>
  <c r="D234" i="1"/>
  <c r="C234" i="1"/>
  <c r="B234" i="1"/>
  <c r="S233" i="1"/>
  <c r="M233" i="1"/>
  <c r="K233" i="1"/>
  <c r="L233" i="1" s="1"/>
  <c r="J233" i="1"/>
  <c r="I233" i="1"/>
  <c r="N233" i="1" s="1"/>
  <c r="G233" i="1"/>
  <c r="F233" i="1"/>
  <c r="E233" i="1"/>
  <c r="Q233" i="1" s="1"/>
  <c r="D233" i="1"/>
  <c r="P233" i="1" s="1"/>
  <c r="C233" i="1"/>
  <c r="B233" i="1"/>
  <c r="P232" i="1"/>
  <c r="N232" i="1"/>
  <c r="M232" i="1"/>
  <c r="K232" i="1"/>
  <c r="J232" i="1"/>
  <c r="I232" i="1"/>
  <c r="G232" i="1"/>
  <c r="S232" i="1" s="1"/>
  <c r="E232" i="1"/>
  <c r="D232" i="1"/>
  <c r="F232" i="1" s="1"/>
  <c r="C232" i="1"/>
  <c r="B232" i="1"/>
  <c r="S231" i="1"/>
  <c r="T231" i="1" s="1"/>
  <c r="N231" i="1"/>
  <c r="M231" i="1"/>
  <c r="K231" i="1"/>
  <c r="Q231" i="1" s="1"/>
  <c r="J231" i="1"/>
  <c r="L231" i="1" s="1"/>
  <c r="I231" i="1"/>
  <c r="G231" i="1"/>
  <c r="E231" i="1"/>
  <c r="D231" i="1"/>
  <c r="C231" i="1"/>
  <c r="O231" i="1" s="1"/>
  <c r="B231" i="1"/>
  <c r="O230" i="1"/>
  <c r="M230" i="1"/>
  <c r="N230" i="1" s="1"/>
  <c r="L230" i="1"/>
  <c r="K230" i="1"/>
  <c r="J230" i="1"/>
  <c r="I230" i="1"/>
  <c r="G230" i="1"/>
  <c r="E230" i="1"/>
  <c r="Q230" i="1" s="1"/>
  <c r="D230" i="1"/>
  <c r="C230" i="1"/>
  <c r="B230" i="1"/>
  <c r="O229" i="1"/>
  <c r="M229" i="1"/>
  <c r="N229" i="1" s="1"/>
  <c r="L229" i="1"/>
  <c r="K229" i="1"/>
  <c r="J229" i="1"/>
  <c r="I229" i="1"/>
  <c r="G229" i="1"/>
  <c r="E229" i="1"/>
  <c r="Q229" i="1" s="1"/>
  <c r="D229" i="1"/>
  <c r="C229" i="1"/>
  <c r="B229" i="1"/>
  <c r="M228" i="1"/>
  <c r="N228" i="1" s="1"/>
  <c r="L228" i="1"/>
  <c r="K228" i="1"/>
  <c r="J228" i="1"/>
  <c r="I228" i="1"/>
  <c r="G228" i="1"/>
  <c r="S228" i="1" s="1"/>
  <c r="T228" i="1" s="1"/>
  <c r="E228" i="1"/>
  <c r="Q228" i="1" s="1"/>
  <c r="D228" i="1"/>
  <c r="C228" i="1"/>
  <c r="O228" i="1" s="1"/>
  <c r="B228" i="1"/>
  <c r="M227" i="1"/>
  <c r="K227" i="1"/>
  <c r="J227" i="1"/>
  <c r="P227" i="1" s="1"/>
  <c r="I227" i="1"/>
  <c r="G227" i="1"/>
  <c r="H227" i="1" s="1"/>
  <c r="F227" i="1"/>
  <c r="E227" i="1"/>
  <c r="D227" i="1"/>
  <c r="C227" i="1"/>
  <c r="O227" i="1" s="1"/>
  <c r="B227" i="1"/>
  <c r="P226" i="1"/>
  <c r="M226" i="1"/>
  <c r="K226" i="1"/>
  <c r="J226" i="1"/>
  <c r="I226" i="1"/>
  <c r="G226" i="1"/>
  <c r="F226" i="1"/>
  <c r="E226" i="1"/>
  <c r="Q226" i="1" s="1"/>
  <c r="D226" i="1"/>
  <c r="C226" i="1"/>
  <c r="B226" i="1"/>
  <c r="M225" i="1"/>
  <c r="L225" i="1"/>
  <c r="K225" i="1"/>
  <c r="J225" i="1"/>
  <c r="I225" i="1"/>
  <c r="G225" i="1"/>
  <c r="E225" i="1"/>
  <c r="Q225" i="1" s="1"/>
  <c r="D225" i="1"/>
  <c r="C225" i="1"/>
  <c r="O225" i="1" s="1"/>
  <c r="B225" i="1"/>
  <c r="Q224" i="1"/>
  <c r="O224" i="1"/>
  <c r="N224" i="1"/>
  <c r="M224" i="1"/>
  <c r="L224" i="1"/>
  <c r="K224" i="1"/>
  <c r="J224" i="1"/>
  <c r="I224" i="1"/>
  <c r="G224" i="1"/>
  <c r="F224" i="1"/>
  <c r="R224" i="1" s="1"/>
  <c r="E224" i="1"/>
  <c r="D224" i="1"/>
  <c r="P224" i="1" s="1"/>
  <c r="C224" i="1"/>
  <c r="B224" i="1"/>
  <c r="R223" i="1"/>
  <c r="Q223" i="1"/>
  <c r="M223" i="1"/>
  <c r="K223" i="1"/>
  <c r="J223" i="1"/>
  <c r="L223" i="1" s="1"/>
  <c r="I223" i="1"/>
  <c r="G223" i="1"/>
  <c r="F223" i="1"/>
  <c r="E223" i="1"/>
  <c r="D223" i="1"/>
  <c r="C223" i="1"/>
  <c r="B223" i="1"/>
  <c r="Q222" i="1"/>
  <c r="M222" i="1"/>
  <c r="K222" i="1"/>
  <c r="J222" i="1"/>
  <c r="L222" i="1" s="1"/>
  <c r="I222" i="1"/>
  <c r="G222" i="1"/>
  <c r="E222" i="1"/>
  <c r="F222" i="1" s="1"/>
  <c r="R222" i="1" s="1"/>
  <c r="D222" i="1"/>
  <c r="C222" i="1"/>
  <c r="B222" i="1"/>
  <c r="Q221" i="1"/>
  <c r="P221" i="1"/>
  <c r="M221" i="1"/>
  <c r="K221" i="1"/>
  <c r="J221" i="1"/>
  <c r="L221" i="1" s="1"/>
  <c r="I221" i="1"/>
  <c r="O221" i="1" s="1"/>
  <c r="H221" i="1"/>
  <c r="G221" i="1"/>
  <c r="S221" i="1" s="1"/>
  <c r="E221" i="1"/>
  <c r="D221" i="1"/>
  <c r="C221" i="1"/>
  <c r="B221" i="1"/>
  <c r="S220" i="1"/>
  <c r="R220" i="1"/>
  <c r="P220" i="1"/>
  <c r="M220" i="1"/>
  <c r="N220" i="1" s="1"/>
  <c r="K220" i="1"/>
  <c r="J220" i="1"/>
  <c r="L220" i="1" s="1"/>
  <c r="I220" i="1"/>
  <c r="H220" i="1"/>
  <c r="G220" i="1"/>
  <c r="F220" i="1"/>
  <c r="E220" i="1"/>
  <c r="D220" i="1"/>
  <c r="C220" i="1"/>
  <c r="O220" i="1" s="1"/>
  <c r="B220" i="1"/>
  <c r="S219" i="1"/>
  <c r="Q219" i="1"/>
  <c r="M219" i="1"/>
  <c r="K219" i="1"/>
  <c r="J219" i="1"/>
  <c r="I219" i="1"/>
  <c r="G219" i="1"/>
  <c r="H219" i="1" s="1"/>
  <c r="E219" i="1"/>
  <c r="F219" i="1" s="1"/>
  <c r="D219" i="1"/>
  <c r="C219" i="1"/>
  <c r="B219" i="1"/>
  <c r="M218" i="1"/>
  <c r="S218" i="1" s="1"/>
  <c r="L218" i="1"/>
  <c r="K218" i="1"/>
  <c r="J218" i="1"/>
  <c r="I218" i="1"/>
  <c r="N218" i="1" s="1"/>
  <c r="G218" i="1"/>
  <c r="E218" i="1"/>
  <c r="Q218" i="1" s="1"/>
  <c r="D218" i="1"/>
  <c r="C218" i="1"/>
  <c r="B218" i="1"/>
  <c r="P217" i="1"/>
  <c r="M217" i="1"/>
  <c r="N217" i="1" s="1"/>
  <c r="K217" i="1"/>
  <c r="L217" i="1" s="1"/>
  <c r="J217" i="1"/>
  <c r="I217" i="1"/>
  <c r="G217" i="1"/>
  <c r="S217" i="1" s="1"/>
  <c r="F217" i="1"/>
  <c r="R217" i="1" s="1"/>
  <c r="E217" i="1"/>
  <c r="Q217" i="1" s="1"/>
  <c r="D217" i="1"/>
  <c r="C217" i="1"/>
  <c r="H217" i="1" s="1"/>
  <c r="B217" i="1"/>
  <c r="S216" i="1"/>
  <c r="Q216" i="1"/>
  <c r="P216" i="1"/>
  <c r="M216" i="1"/>
  <c r="K216" i="1"/>
  <c r="J216" i="1"/>
  <c r="L216" i="1" s="1"/>
  <c r="I216" i="1"/>
  <c r="N216" i="1" s="1"/>
  <c r="H216" i="1"/>
  <c r="G216" i="1"/>
  <c r="F216" i="1"/>
  <c r="R216" i="1" s="1"/>
  <c r="E216" i="1"/>
  <c r="D216" i="1"/>
  <c r="C216" i="1"/>
  <c r="B216" i="1"/>
  <c r="S215" i="1"/>
  <c r="M215" i="1"/>
  <c r="L215" i="1"/>
  <c r="K215" i="1"/>
  <c r="Q215" i="1" s="1"/>
  <c r="J215" i="1"/>
  <c r="I215" i="1"/>
  <c r="N215" i="1" s="1"/>
  <c r="G215" i="1"/>
  <c r="E215" i="1"/>
  <c r="D215" i="1"/>
  <c r="C215" i="1"/>
  <c r="O215" i="1" s="1"/>
  <c r="T215" i="1" s="1"/>
  <c r="B215" i="1"/>
  <c r="Q214" i="1"/>
  <c r="O214" i="1"/>
  <c r="N214" i="1"/>
  <c r="M214" i="1"/>
  <c r="L214" i="1"/>
  <c r="K214" i="1"/>
  <c r="J214" i="1"/>
  <c r="I214" i="1"/>
  <c r="G214" i="1"/>
  <c r="E214" i="1"/>
  <c r="D214" i="1"/>
  <c r="P214" i="1" s="1"/>
  <c r="C214" i="1"/>
  <c r="B214" i="1"/>
  <c r="Q213" i="1"/>
  <c r="O213" i="1"/>
  <c r="M213" i="1"/>
  <c r="N213" i="1" s="1"/>
  <c r="K213" i="1"/>
  <c r="J213" i="1"/>
  <c r="L213" i="1" s="1"/>
  <c r="I213" i="1"/>
  <c r="G213" i="1"/>
  <c r="E213" i="1"/>
  <c r="D213" i="1"/>
  <c r="P213" i="1" s="1"/>
  <c r="C213" i="1"/>
  <c r="B213" i="1"/>
  <c r="M212" i="1"/>
  <c r="N212" i="1" s="1"/>
  <c r="L212" i="1"/>
  <c r="K212" i="1"/>
  <c r="J212" i="1"/>
  <c r="I212" i="1"/>
  <c r="G212" i="1"/>
  <c r="S212" i="1" s="1"/>
  <c r="T212" i="1" s="1"/>
  <c r="E212" i="1"/>
  <c r="Q212" i="1" s="1"/>
  <c r="D212" i="1"/>
  <c r="C212" i="1"/>
  <c r="O212" i="1" s="1"/>
  <c r="B212" i="1"/>
  <c r="P211" i="1"/>
  <c r="O211" i="1"/>
  <c r="M211" i="1"/>
  <c r="N211" i="1" s="1"/>
  <c r="K211" i="1"/>
  <c r="J211" i="1"/>
  <c r="L211" i="1" s="1"/>
  <c r="I211" i="1"/>
  <c r="G211" i="1"/>
  <c r="E211" i="1"/>
  <c r="D211" i="1"/>
  <c r="C211" i="1"/>
  <c r="B211" i="1"/>
  <c r="S210" i="1"/>
  <c r="M210" i="1"/>
  <c r="N210" i="1" s="1"/>
  <c r="K210" i="1"/>
  <c r="J210" i="1"/>
  <c r="P210" i="1" s="1"/>
  <c r="I210" i="1"/>
  <c r="G210" i="1"/>
  <c r="E210" i="1"/>
  <c r="D210" i="1"/>
  <c r="C210" i="1"/>
  <c r="O210" i="1" s="1"/>
  <c r="B210" i="1"/>
  <c r="S209" i="1"/>
  <c r="P209" i="1"/>
  <c r="M209" i="1"/>
  <c r="N209" i="1" s="1"/>
  <c r="K209" i="1"/>
  <c r="L209" i="1" s="1"/>
  <c r="J209" i="1"/>
  <c r="I209" i="1"/>
  <c r="H209" i="1"/>
  <c r="G209" i="1"/>
  <c r="F209" i="1"/>
  <c r="R209" i="1" s="1"/>
  <c r="E209" i="1"/>
  <c r="D209" i="1"/>
  <c r="C209" i="1"/>
  <c r="O209" i="1" s="1"/>
  <c r="B209" i="1"/>
  <c r="R208" i="1"/>
  <c r="Q208" i="1"/>
  <c r="M208" i="1"/>
  <c r="K208" i="1"/>
  <c r="J208" i="1"/>
  <c r="L208" i="1" s="1"/>
  <c r="I208" i="1"/>
  <c r="O208" i="1" s="1"/>
  <c r="G208" i="1"/>
  <c r="H208" i="1" s="1"/>
  <c r="F208" i="1"/>
  <c r="E208" i="1"/>
  <c r="D208" i="1"/>
  <c r="C208" i="1"/>
  <c r="B208" i="1"/>
  <c r="M207" i="1"/>
  <c r="S207" i="1" s="1"/>
  <c r="K207" i="1"/>
  <c r="J207" i="1"/>
  <c r="L207" i="1" s="1"/>
  <c r="I207" i="1"/>
  <c r="G207" i="1"/>
  <c r="H207" i="1" s="1"/>
  <c r="E207" i="1"/>
  <c r="Q207" i="1" s="1"/>
  <c r="D207" i="1"/>
  <c r="P207" i="1" s="1"/>
  <c r="C207" i="1"/>
  <c r="B207" i="1"/>
  <c r="P206" i="1"/>
  <c r="M206" i="1"/>
  <c r="N206" i="1" s="1"/>
  <c r="L206" i="1"/>
  <c r="K206" i="1"/>
  <c r="J206" i="1"/>
  <c r="I206" i="1"/>
  <c r="O206" i="1" s="1"/>
  <c r="H206" i="1"/>
  <c r="G206" i="1"/>
  <c r="E206" i="1"/>
  <c r="Q206" i="1" s="1"/>
  <c r="D206" i="1"/>
  <c r="F206" i="1" s="1"/>
  <c r="R206" i="1" s="1"/>
  <c r="C206" i="1"/>
  <c r="B206" i="1"/>
  <c r="P205" i="1"/>
  <c r="M205" i="1"/>
  <c r="N205" i="1" s="1"/>
  <c r="L205" i="1"/>
  <c r="K205" i="1"/>
  <c r="Q205" i="1" s="1"/>
  <c r="J205" i="1"/>
  <c r="I205" i="1"/>
  <c r="G205" i="1"/>
  <c r="S205" i="1" s="1"/>
  <c r="E205" i="1"/>
  <c r="D205" i="1"/>
  <c r="F205" i="1" s="1"/>
  <c r="R205" i="1" s="1"/>
  <c r="C205" i="1"/>
  <c r="O205" i="1" s="1"/>
  <c r="B205" i="1"/>
  <c r="O204" i="1"/>
  <c r="M204" i="1"/>
  <c r="S204" i="1" s="1"/>
  <c r="T204" i="1" s="1"/>
  <c r="L204" i="1"/>
  <c r="K204" i="1"/>
  <c r="J204" i="1"/>
  <c r="I204" i="1"/>
  <c r="G204" i="1"/>
  <c r="F204" i="1"/>
  <c r="R204" i="1" s="1"/>
  <c r="E204" i="1"/>
  <c r="D204" i="1"/>
  <c r="P204" i="1" s="1"/>
  <c r="C204" i="1"/>
  <c r="B204" i="1"/>
  <c r="O203" i="1"/>
  <c r="M203" i="1"/>
  <c r="N203" i="1" s="1"/>
  <c r="K203" i="1"/>
  <c r="J203" i="1"/>
  <c r="L203" i="1" s="1"/>
  <c r="I203" i="1"/>
  <c r="H203" i="1"/>
  <c r="G203" i="1"/>
  <c r="F203" i="1"/>
  <c r="R203" i="1" s="1"/>
  <c r="E203" i="1"/>
  <c r="Q203" i="1" s="1"/>
  <c r="D203" i="1"/>
  <c r="C203" i="1"/>
  <c r="B203" i="1"/>
  <c r="Q202" i="1"/>
  <c r="M202" i="1"/>
  <c r="N202" i="1" s="1"/>
  <c r="K202" i="1"/>
  <c r="L202" i="1" s="1"/>
  <c r="J202" i="1"/>
  <c r="I202" i="1"/>
  <c r="G202" i="1"/>
  <c r="E202" i="1"/>
  <c r="D202" i="1"/>
  <c r="F202" i="1" s="1"/>
  <c r="C202" i="1"/>
  <c r="O202" i="1" s="1"/>
  <c r="B202" i="1"/>
  <c r="M201" i="1"/>
  <c r="N201" i="1" s="1"/>
  <c r="K201" i="1"/>
  <c r="L201" i="1" s="1"/>
  <c r="J201" i="1"/>
  <c r="I201" i="1"/>
  <c r="G201" i="1"/>
  <c r="S201" i="1" s="1"/>
  <c r="E201" i="1"/>
  <c r="Q201" i="1" s="1"/>
  <c r="D201" i="1"/>
  <c r="P201" i="1" s="1"/>
  <c r="C201" i="1"/>
  <c r="O201" i="1" s="1"/>
  <c r="B201" i="1"/>
  <c r="Q200" i="1"/>
  <c r="P200" i="1"/>
  <c r="O200" i="1"/>
  <c r="N200" i="1"/>
  <c r="M200" i="1"/>
  <c r="K200" i="1"/>
  <c r="J200" i="1"/>
  <c r="I200" i="1"/>
  <c r="H200" i="1"/>
  <c r="G200" i="1"/>
  <c r="S200" i="1" s="1"/>
  <c r="T200" i="1" s="1"/>
  <c r="F200" i="1"/>
  <c r="E200" i="1"/>
  <c r="D200" i="1"/>
  <c r="C200" i="1"/>
  <c r="B200" i="1"/>
  <c r="Q199" i="1"/>
  <c r="M199" i="1"/>
  <c r="N199" i="1" s="1"/>
  <c r="L199" i="1"/>
  <c r="K199" i="1"/>
  <c r="J199" i="1"/>
  <c r="I199" i="1"/>
  <c r="G199" i="1"/>
  <c r="E199" i="1"/>
  <c r="D199" i="1"/>
  <c r="P199" i="1" s="1"/>
  <c r="C199" i="1"/>
  <c r="B199" i="1"/>
  <c r="M198" i="1"/>
  <c r="N198" i="1" s="1"/>
  <c r="L198" i="1"/>
  <c r="K198" i="1"/>
  <c r="J198" i="1"/>
  <c r="I198" i="1"/>
  <c r="O198" i="1" s="1"/>
  <c r="G198" i="1"/>
  <c r="E198" i="1"/>
  <c r="F198" i="1" s="1"/>
  <c r="R198" i="1" s="1"/>
  <c r="D198" i="1"/>
  <c r="P198" i="1" s="1"/>
  <c r="C198" i="1"/>
  <c r="B198" i="1"/>
  <c r="P197" i="1"/>
  <c r="M197" i="1"/>
  <c r="K197" i="1"/>
  <c r="Q197" i="1" s="1"/>
  <c r="J197" i="1"/>
  <c r="L197" i="1" s="1"/>
  <c r="R197" i="1" s="1"/>
  <c r="I197" i="1"/>
  <c r="O197" i="1" s="1"/>
  <c r="G197" i="1"/>
  <c r="H197" i="1" s="1"/>
  <c r="E197" i="1"/>
  <c r="D197" i="1"/>
  <c r="F197" i="1" s="1"/>
  <c r="C197" i="1"/>
  <c r="B197" i="1"/>
  <c r="S196" i="1"/>
  <c r="T196" i="1" s="1"/>
  <c r="O196" i="1"/>
  <c r="N196" i="1"/>
  <c r="M196" i="1"/>
  <c r="K196" i="1"/>
  <c r="J196" i="1"/>
  <c r="L196" i="1" s="1"/>
  <c r="I196" i="1"/>
  <c r="G196" i="1"/>
  <c r="H196" i="1" s="1"/>
  <c r="F196" i="1"/>
  <c r="R196" i="1" s="1"/>
  <c r="E196" i="1"/>
  <c r="D196" i="1"/>
  <c r="P196" i="1" s="1"/>
  <c r="C196" i="1"/>
  <c r="B196" i="1"/>
  <c r="Q195" i="1"/>
  <c r="O195" i="1"/>
  <c r="N195" i="1"/>
  <c r="M195" i="1"/>
  <c r="K195" i="1"/>
  <c r="J195" i="1"/>
  <c r="L195" i="1" s="1"/>
  <c r="I195" i="1"/>
  <c r="H195" i="1"/>
  <c r="G195" i="1"/>
  <c r="S195" i="1" s="1"/>
  <c r="F195" i="1"/>
  <c r="R195" i="1" s="1"/>
  <c r="E195" i="1"/>
  <c r="D195" i="1"/>
  <c r="C195" i="1"/>
  <c r="B195" i="1"/>
  <c r="S194" i="1"/>
  <c r="P194" i="1"/>
  <c r="M194" i="1"/>
  <c r="K194" i="1"/>
  <c r="Q194" i="1" s="1"/>
  <c r="J194" i="1"/>
  <c r="L194" i="1" s="1"/>
  <c r="I194" i="1"/>
  <c r="H194" i="1"/>
  <c r="G194" i="1"/>
  <c r="E194" i="1"/>
  <c r="D194" i="1"/>
  <c r="C194" i="1"/>
  <c r="B194" i="1"/>
  <c r="P193" i="1"/>
  <c r="N193" i="1"/>
  <c r="M193" i="1"/>
  <c r="K193" i="1"/>
  <c r="L193" i="1" s="1"/>
  <c r="J193" i="1"/>
  <c r="I193" i="1"/>
  <c r="G193" i="1"/>
  <c r="H193" i="1" s="1"/>
  <c r="F193" i="1"/>
  <c r="E193" i="1"/>
  <c r="D193" i="1"/>
  <c r="C193" i="1"/>
  <c r="O193" i="1" s="1"/>
  <c r="B193" i="1"/>
  <c r="S192" i="1"/>
  <c r="Q192" i="1"/>
  <c r="M192" i="1"/>
  <c r="K192" i="1"/>
  <c r="J192" i="1"/>
  <c r="L192" i="1" s="1"/>
  <c r="R192" i="1" s="1"/>
  <c r="I192" i="1"/>
  <c r="O192" i="1" s="1"/>
  <c r="H192" i="1"/>
  <c r="G192" i="1"/>
  <c r="F192" i="1"/>
  <c r="E192" i="1"/>
  <c r="D192" i="1"/>
  <c r="C192" i="1"/>
  <c r="B192" i="1"/>
  <c r="M191" i="1"/>
  <c r="S191" i="1" s="1"/>
  <c r="K191" i="1"/>
  <c r="Q191" i="1" s="1"/>
  <c r="J191" i="1"/>
  <c r="L191" i="1" s="1"/>
  <c r="I191" i="1"/>
  <c r="G191" i="1"/>
  <c r="H191" i="1" s="1"/>
  <c r="E191" i="1"/>
  <c r="D191" i="1"/>
  <c r="P191" i="1" s="1"/>
  <c r="C191" i="1"/>
  <c r="B191" i="1"/>
  <c r="P190" i="1"/>
  <c r="M190" i="1"/>
  <c r="N190" i="1" s="1"/>
  <c r="L190" i="1"/>
  <c r="K190" i="1"/>
  <c r="J190" i="1"/>
  <c r="I190" i="1"/>
  <c r="O190" i="1" s="1"/>
  <c r="H190" i="1"/>
  <c r="G190" i="1"/>
  <c r="E190" i="1"/>
  <c r="Q190" i="1" s="1"/>
  <c r="D190" i="1"/>
  <c r="F190" i="1" s="1"/>
  <c r="R190" i="1" s="1"/>
  <c r="C190" i="1"/>
  <c r="B190" i="1"/>
  <c r="P189" i="1"/>
  <c r="M189" i="1"/>
  <c r="N189" i="1" s="1"/>
  <c r="K189" i="1"/>
  <c r="L189" i="1" s="1"/>
  <c r="J189" i="1"/>
  <c r="I189" i="1"/>
  <c r="G189" i="1"/>
  <c r="S189" i="1" s="1"/>
  <c r="T189" i="1" s="1"/>
  <c r="E189" i="1"/>
  <c r="D189" i="1"/>
  <c r="F189" i="1" s="1"/>
  <c r="R189" i="1" s="1"/>
  <c r="C189" i="1"/>
  <c r="O189" i="1" s="1"/>
  <c r="B189" i="1"/>
  <c r="O188" i="1"/>
  <c r="M188" i="1"/>
  <c r="S188" i="1" s="1"/>
  <c r="T188" i="1" s="1"/>
  <c r="K188" i="1"/>
  <c r="L188" i="1" s="1"/>
  <c r="J188" i="1"/>
  <c r="I188" i="1"/>
  <c r="G188" i="1"/>
  <c r="F188" i="1"/>
  <c r="E188" i="1"/>
  <c r="D188" i="1"/>
  <c r="P188" i="1" s="1"/>
  <c r="C188" i="1"/>
  <c r="B188" i="1"/>
  <c r="Q187" i="1"/>
  <c r="O187" i="1"/>
  <c r="M187" i="1"/>
  <c r="N187" i="1" s="1"/>
  <c r="K187" i="1"/>
  <c r="J187" i="1"/>
  <c r="L187" i="1" s="1"/>
  <c r="I187" i="1"/>
  <c r="H187" i="1"/>
  <c r="G187" i="1"/>
  <c r="F187" i="1"/>
  <c r="R187" i="1" s="1"/>
  <c r="E187" i="1"/>
  <c r="D187" i="1"/>
  <c r="C187" i="1"/>
  <c r="B187" i="1"/>
  <c r="Q186" i="1"/>
  <c r="M186" i="1"/>
  <c r="N186" i="1" s="1"/>
  <c r="K186" i="1"/>
  <c r="J186" i="1"/>
  <c r="L186" i="1" s="1"/>
  <c r="I186" i="1"/>
  <c r="G186" i="1"/>
  <c r="E186" i="1"/>
  <c r="D186" i="1"/>
  <c r="F186" i="1" s="1"/>
  <c r="C186" i="1"/>
  <c r="O186" i="1" s="1"/>
  <c r="B186" i="1"/>
  <c r="M185" i="1"/>
  <c r="N185" i="1" s="1"/>
  <c r="K185" i="1"/>
  <c r="L185" i="1" s="1"/>
  <c r="J185" i="1"/>
  <c r="I185" i="1"/>
  <c r="G185" i="1"/>
  <c r="S185" i="1" s="1"/>
  <c r="E185" i="1"/>
  <c r="D185" i="1"/>
  <c r="P185" i="1" s="1"/>
  <c r="C185" i="1"/>
  <c r="O185" i="1" s="1"/>
  <c r="B185" i="1"/>
  <c r="S184" i="1"/>
  <c r="Q184" i="1"/>
  <c r="O184" i="1"/>
  <c r="N184" i="1"/>
  <c r="M184" i="1"/>
  <c r="K184" i="1"/>
  <c r="J184" i="1"/>
  <c r="P184" i="1" s="1"/>
  <c r="I184" i="1"/>
  <c r="H184" i="1"/>
  <c r="G184" i="1"/>
  <c r="F184" i="1"/>
  <c r="E184" i="1"/>
  <c r="D184" i="1"/>
  <c r="C184" i="1"/>
  <c r="B184" i="1"/>
  <c r="Q183" i="1"/>
  <c r="M183" i="1"/>
  <c r="N183" i="1" s="1"/>
  <c r="L183" i="1"/>
  <c r="K183" i="1"/>
  <c r="J183" i="1"/>
  <c r="I183" i="1"/>
  <c r="G183" i="1"/>
  <c r="E183" i="1"/>
  <c r="D183" i="1"/>
  <c r="P183" i="1" s="1"/>
  <c r="C183" i="1"/>
  <c r="B183" i="1"/>
  <c r="M182" i="1"/>
  <c r="N182" i="1" s="1"/>
  <c r="L182" i="1"/>
  <c r="K182" i="1"/>
  <c r="J182" i="1"/>
  <c r="I182" i="1"/>
  <c r="O182" i="1" s="1"/>
  <c r="G182" i="1"/>
  <c r="E182" i="1"/>
  <c r="Q182" i="1" s="1"/>
  <c r="D182" i="1"/>
  <c r="F182" i="1" s="1"/>
  <c r="R182" i="1" s="1"/>
  <c r="C182" i="1"/>
  <c r="B182" i="1"/>
  <c r="P181" i="1"/>
  <c r="M181" i="1"/>
  <c r="K181" i="1"/>
  <c r="Q181" i="1" s="1"/>
  <c r="J181" i="1"/>
  <c r="L181" i="1" s="1"/>
  <c r="R181" i="1" s="1"/>
  <c r="I181" i="1"/>
  <c r="O181" i="1" s="1"/>
  <c r="G181" i="1"/>
  <c r="H181" i="1" s="1"/>
  <c r="E181" i="1"/>
  <c r="D181" i="1"/>
  <c r="F181" i="1" s="1"/>
  <c r="C181" i="1"/>
  <c r="B181" i="1"/>
  <c r="S180" i="1"/>
  <c r="T180" i="1" s="1"/>
  <c r="O180" i="1"/>
  <c r="N180" i="1"/>
  <c r="M180" i="1"/>
  <c r="K180" i="1"/>
  <c r="J180" i="1"/>
  <c r="L180" i="1" s="1"/>
  <c r="I180" i="1"/>
  <c r="G180" i="1"/>
  <c r="H180" i="1" s="1"/>
  <c r="F180" i="1"/>
  <c r="R180" i="1" s="1"/>
  <c r="E180" i="1"/>
  <c r="D180" i="1"/>
  <c r="P180" i="1" s="1"/>
  <c r="C180" i="1"/>
  <c r="B180" i="1"/>
  <c r="Q179" i="1"/>
  <c r="O179" i="1"/>
  <c r="M179" i="1"/>
  <c r="N179" i="1" s="1"/>
  <c r="K179" i="1"/>
  <c r="J179" i="1"/>
  <c r="L179" i="1" s="1"/>
  <c r="I179" i="1"/>
  <c r="H179" i="1"/>
  <c r="G179" i="1"/>
  <c r="S179" i="1" s="1"/>
  <c r="F179" i="1"/>
  <c r="R179" i="1" s="1"/>
  <c r="E179" i="1"/>
  <c r="D179" i="1"/>
  <c r="C179" i="1"/>
  <c r="B179" i="1"/>
  <c r="S178" i="1"/>
  <c r="P178" i="1"/>
  <c r="M178" i="1"/>
  <c r="K178" i="1"/>
  <c r="Q178" i="1" s="1"/>
  <c r="J178" i="1"/>
  <c r="L178" i="1" s="1"/>
  <c r="I178" i="1"/>
  <c r="H178" i="1"/>
  <c r="G178" i="1"/>
  <c r="E178" i="1"/>
  <c r="D178" i="1"/>
  <c r="C178" i="1"/>
  <c r="B178" i="1"/>
  <c r="P177" i="1"/>
  <c r="M177" i="1"/>
  <c r="N177" i="1" s="1"/>
  <c r="K177" i="1"/>
  <c r="L177" i="1" s="1"/>
  <c r="J177" i="1"/>
  <c r="I177" i="1"/>
  <c r="G177" i="1"/>
  <c r="H177" i="1" s="1"/>
  <c r="E177" i="1"/>
  <c r="D177" i="1"/>
  <c r="C177" i="1"/>
  <c r="O177" i="1" s="1"/>
  <c r="B177" i="1"/>
  <c r="S176" i="1"/>
  <c r="Q176" i="1"/>
  <c r="P176" i="1"/>
  <c r="M176" i="1"/>
  <c r="K176" i="1"/>
  <c r="J176" i="1"/>
  <c r="L176" i="1" s="1"/>
  <c r="I176" i="1"/>
  <c r="N176" i="1" s="1"/>
  <c r="G176" i="1"/>
  <c r="H176" i="1" s="1"/>
  <c r="E176" i="1"/>
  <c r="D176" i="1"/>
  <c r="F176" i="1" s="1"/>
  <c r="R176" i="1" s="1"/>
  <c r="C176" i="1"/>
  <c r="O176" i="1" s="1"/>
  <c r="B176" i="1"/>
  <c r="O175" i="1"/>
  <c r="M175" i="1"/>
  <c r="S175" i="1" s="1"/>
  <c r="T175" i="1" s="1"/>
  <c r="K175" i="1"/>
  <c r="J175" i="1"/>
  <c r="L175" i="1" s="1"/>
  <c r="I175" i="1"/>
  <c r="G175" i="1"/>
  <c r="F175" i="1"/>
  <c r="R175" i="1" s="1"/>
  <c r="E175" i="1"/>
  <c r="Q175" i="1" s="1"/>
  <c r="D175" i="1"/>
  <c r="P175" i="1" s="1"/>
  <c r="C175" i="1"/>
  <c r="B175" i="1"/>
  <c r="P174" i="1"/>
  <c r="O174" i="1"/>
  <c r="N174" i="1"/>
  <c r="M174" i="1"/>
  <c r="L174" i="1"/>
  <c r="K174" i="1"/>
  <c r="J174" i="1"/>
  <c r="I174" i="1"/>
  <c r="H174" i="1"/>
  <c r="G174" i="1"/>
  <c r="E174" i="1"/>
  <c r="Q174" i="1" s="1"/>
  <c r="D174" i="1"/>
  <c r="F174" i="1" s="1"/>
  <c r="R174" i="1" s="1"/>
  <c r="C174" i="1"/>
  <c r="B174" i="1"/>
  <c r="S173" i="1"/>
  <c r="T173" i="1" s="1"/>
  <c r="O173" i="1"/>
  <c r="M173" i="1"/>
  <c r="N173" i="1" s="1"/>
  <c r="K173" i="1"/>
  <c r="J173" i="1"/>
  <c r="P173" i="1" s="1"/>
  <c r="I173" i="1"/>
  <c r="H173" i="1"/>
  <c r="G173" i="1"/>
  <c r="E173" i="1"/>
  <c r="Q173" i="1" s="1"/>
  <c r="D173" i="1"/>
  <c r="C173" i="1"/>
  <c r="B173" i="1"/>
  <c r="P172" i="1"/>
  <c r="M172" i="1"/>
  <c r="N172" i="1" s="1"/>
  <c r="K172" i="1"/>
  <c r="J172" i="1"/>
  <c r="L172" i="1" s="1"/>
  <c r="I172" i="1"/>
  <c r="G172" i="1"/>
  <c r="H172" i="1" s="1"/>
  <c r="E172" i="1"/>
  <c r="D172" i="1"/>
  <c r="C172" i="1"/>
  <c r="O172" i="1" s="1"/>
  <c r="B172" i="1"/>
  <c r="Q171" i="1"/>
  <c r="O171" i="1"/>
  <c r="M171" i="1"/>
  <c r="N171" i="1" s="1"/>
  <c r="K171" i="1"/>
  <c r="J171" i="1"/>
  <c r="L171" i="1" s="1"/>
  <c r="I171" i="1"/>
  <c r="H171" i="1"/>
  <c r="G171" i="1"/>
  <c r="F171" i="1"/>
  <c r="R171" i="1" s="1"/>
  <c r="E171" i="1"/>
  <c r="D171" i="1"/>
  <c r="C171" i="1"/>
  <c r="B171" i="1"/>
  <c r="S170" i="1"/>
  <c r="T170" i="1" s="1"/>
  <c r="Q170" i="1"/>
  <c r="N170" i="1"/>
  <c r="M170" i="1"/>
  <c r="K170" i="1"/>
  <c r="J170" i="1"/>
  <c r="L170" i="1" s="1"/>
  <c r="I170" i="1"/>
  <c r="H170" i="1"/>
  <c r="G170" i="1"/>
  <c r="F170" i="1"/>
  <c r="R170" i="1" s="1"/>
  <c r="E170" i="1"/>
  <c r="D170" i="1"/>
  <c r="P170" i="1" s="1"/>
  <c r="C170" i="1"/>
  <c r="O170" i="1" s="1"/>
  <c r="B170" i="1"/>
  <c r="S169" i="1"/>
  <c r="P169" i="1"/>
  <c r="N169" i="1"/>
  <c r="M169" i="1"/>
  <c r="L169" i="1"/>
  <c r="K169" i="1"/>
  <c r="J169" i="1"/>
  <c r="I169" i="1"/>
  <c r="H169" i="1"/>
  <c r="G169" i="1"/>
  <c r="E169" i="1"/>
  <c r="Q169" i="1" s="1"/>
  <c r="D169" i="1"/>
  <c r="F169" i="1" s="1"/>
  <c r="R169" i="1" s="1"/>
  <c r="C169" i="1"/>
  <c r="O169" i="1" s="1"/>
  <c r="B169" i="1"/>
  <c r="S168" i="1"/>
  <c r="P168" i="1"/>
  <c r="M168" i="1"/>
  <c r="K168" i="1"/>
  <c r="J168" i="1"/>
  <c r="L168" i="1" s="1"/>
  <c r="I168" i="1"/>
  <c r="N168" i="1" s="1"/>
  <c r="G168" i="1"/>
  <c r="H168" i="1" s="1"/>
  <c r="E168" i="1"/>
  <c r="F168" i="1" s="1"/>
  <c r="D168" i="1"/>
  <c r="C168" i="1"/>
  <c r="O168" i="1" s="1"/>
  <c r="B168" i="1"/>
  <c r="S167" i="1"/>
  <c r="N167" i="1"/>
  <c r="M167" i="1"/>
  <c r="K167" i="1"/>
  <c r="J167" i="1"/>
  <c r="L167" i="1" s="1"/>
  <c r="I167" i="1"/>
  <c r="G167" i="1"/>
  <c r="F167" i="1"/>
  <c r="E167" i="1"/>
  <c r="Q167" i="1" s="1"/>
  <c r="D167" i="1"/>
  <c r="P167" i="1" s="1"/>
  <c r="C167" i="1"/>
  <c r="H167" i="1" s="1"/>
  <c r="B167" i="1"/>
  <c r="Q166" i="1"/>
  <c r="M166" i="1"/>
  <c r="N166" i="1" s="1"/>
  <c r="K166" i="1"/>
  <c r="L166" i="1" s="1"/>
  <c r="J166" i="1"/>
  <c r="I166" i="1"/>
  <c r="O166" i="1" s="1"/>
  <c r="G166" i="1"/>
  <c r="S166" i="1" s="1"/>
  <c r="T166" i="1" s="1"/>
  <c r="E166" i="1"/>
  <c r="F166" i="1" s="1"/>
  <c r="R166" i="1" s="1"/>
  <c r="D166" i="1"/>
  <c r="P166" i="1" s="1"/>
  <c r="C166" i="1"/>
  <c r="B166" i="1"/>
  <c r="Q165" i="1"/>
  <c r="M165" i="1"/>
  <c r="L165" i="1"/>
  <c r="K165" i="1"/>
  <c r="J165" i="1"/>
  <c r="I165" i="1"/>
  <c r="N165" i="1" s="1"/>
  <c r="H165" i="1"/>
  <c r="G165" i="1"/>
  <c r="S165" i="1" s="1"/>
  <c r="T165" i="1" s="1"/>
  <c r="E165" i="1"/>
  <c r="D165" i="1"/>
  <c r="P165" i="1" s="1"/>
  <c r="C165" i="1"/>
  <c r="O165" i="1" s="1"/>
  <c r="B165" i="1"/>
  <c r="M164" i="1"/>
  <c r="N164" i="1" s="1"/>
  <c r="K164" i="1"/>
  <c r="L164" i="1" s="1"/>
  <c r="J164" i="1"/>
  <c r="I164" i="1"/>
  <c r="G164" i="1"/>
  <c r="S164" i="1" s="1"/>
  <c r="E164" i="1"/>
  <c r="Q164" i="1" s="1"/>
  <c r="D164" i="1"/>
  <c r="P164" i="1" s="1"/>
  <c r="C164" i="1"/>
  <c r="O164" i="1" s="1"/>
  <c r="B164" i="1"/>
  <c r="O163" i="1"/>
  <c r="N163" i="1"/>
  <c r="M163" i="1"/>
  <c r="K163" i="1"/>
  <c r="J163" i="1"/>
  <c r="L163" i="1" s="1"/>
  <c r="I163" i="1"/>
  <c r="H163" i="1"/>
  <c r="G163" i="1"/>
  <c r="S163" i="1" s="1"/>
  <c r="T163" i="1" s="1"/>
  <c r="F163" i="1"/>
  <c r="R163" i="1" s="1"/>
  <c r="E163" i="1"/>
  <c r="Q163" i="1" s="1"/>
  <c r="D163" i="1"/>
  <c r="C163" i="1"/>
  <c r="B163" i="1"/>
  <c r="M162" i="1"/>
  <c r="N162" i="1" s="1"/>
  <c r="K162" i="1"/>
  <c r="J162" i="1"/>
  <c r="L162" i="1" s="1"/>
  <c r="I162" i="1"/>
  <c r="G162" i="1"/>
  <c r="H162" i="1" s="1"/>
  <c r="E162" i="1"/>
  <c r="Q162" i="1" s="1"/>
  <c r="D162" i="1"/>
  <c r="P162" i="1" s="1"/>
  <c r="C162" i="1"/>
  <c r="O162" i="1" s="1"/>
  <c r="B162" i="1"/>
  <c r="P161" i="1"/>
  <c r="N161" i="1"/>
  <c r="M161" i="1"/>
  <c r="L161" i="1"/>
  <c r="K161" i="1"/>
  <c r="J161" i="1"/>
  <c r="I161" i="1"/>
  <c r="H161" i="1"/>
  <c r="G161" i="1"/>
  <c r="S161" i="1" s="1"/>
  <c r="T161" i="1" s="1"/>
  <c r="E161" i="1"/>
  <c r="Q161" i="1" s="1"/>
  <c r="D161" i="1"/>
  <c r="F161" i="1" s="1"/>
  <c r="R161" i="1" s="1"/>
  <c r="C161" i="1"/>
  <c r="O161" i="1" s="1"/>
  <c r="B161" i="1"/>
  <c r="P160" i="1"/>
  <c r="M160" i="1"/>
  <c r="N160" i="1" s="1"/>
  <c r="K160" i="1"/>
  <c r="Q160" i="1" s="1"/>
  <c r="J160" i="1"/>
  <c r="I160" i="1"/>
  <c r="G160" i="1"/>
  <c r="E160" i="1"/>
  <c r="F160" i="1" s="1"/>
  <c r="D160" i="1"/>
  <c r="C160" i="1"/>
  <c r="O160" i="1" s="1"/>
  <c r="B160" i="1"/>
  <c r="S159" i="1"/>
  <c r="N159" i="1"/>
  <c r="M159" i="1"/>
  <c r="K159" i="1"/>
  <c r="J159" i="1"/>
  <c r="L159" i="1" s="1"/>
  <c r="I159" i="1"/>
  <c r="G159" i="1"/>
  <c r="F159" i="1"/>
  <c r="R159" i="1" s="1"/>
  <c r="E159" i="1"/>
  <c r="Q159" i="1" s="1"/>
  <c r="D159" i="1"/>
  <c r="C159" i="1"/>
  <c r="H159" i="1" s="1"/>
  <c r="B159" i="1"/>
  <c r="P158" i="1"/>
  <c r="M158" i="1"/>
  <c r="N158" i="1" s="1"/>
  <c r="K158" i="1"/>
  <c r="L158" i="1" s="1"/>
  <c r="J158" i="1"/>
  <c r="I158" i="1"/>
  <c r="O158" i="1" s="1"/>
  <c r="G158" i="1"/>
  <c r="E158" i="1"/>
  <c r="F158" i="1" s="1"/>
  <c r="R158" i="1" s="1"/>
  <c r="D158" i="1"/>
  <c r="C158" i="1"/>
  <c r="B158" i="1"/>
  <c r="S157" i="1"/>
  <c r="Q157" i="1"/>
  <c r="M157" i="1"/>
  <c r="L157" i="1"/>
  <c r="K157" i="1"/>
  <c r="J157" i="1"/>
  <c r="I157" i="1"/>
  <c r="N157" i="1" s="1"/>
  <c r="H157" i="1"/>
  <c r="G157" i="1"/>
  <c r="E157" i="1"/>
  <c r="D157" i="1"/>
  <c r="F157" i="1" s="1"/>
  <c r="R157" i="1" s="1"/>
  <c r="C157" i="1"/>
  <c r="O157" i="1" s="1"/>
  <c r="T157" i="1" s="1"/>
  <c r="B157" i="1"/>
  <c r="M156" i="1"/>
  <c r="N156" i="1" s="1"/>
  <c r="K156" i="1"/>
  <c r="L156" i="1" s="1"/>
  <c r="J156" i="1"/>
  <c r="I156" i="1"/>
  <c r="G156" i="1"/>
  <c r="H156" i="1" s="1"/>
  <c r="E156" i="1"/>
  <c r="D156" i="1"/>
  <c r="P156" i="1" s="1"/>
  <c r="C156" i="1"/>
  <c r="O156" i="1" s="1"/>
  <c r="B156" i="1"/>
  <c r="O155" i="1"/>
  <c r="N155" i="1"/>
  <c r="M155" i="1"/>
  <c r="K155" i="1"/>
  <c r="J155" i="1"/>
  <c r="I155" i="1"/>
  <c r="H155" i="1"/>
  <c r="G155" i="1"/>
  <c r="S155" i="1" s="1"/>
  <c r="T155" i="1" s="1"/>
  <c r="F155" i="1"/>
  <c r="E155" i="1"/>
  <c r="Q155" i="1" s="1"/>
  <c r="D155" i="1"/>
  <c r="C155" i="1"/>
  <c r="B155" i="1"/>
  <c r="Q154" i="1"/>
  <c r="M154" i="1"/>
  <c r="K154" i="1"/>
  <c r="J154" i="1"/>
  <c r="P154" i="1" s="1"/>
  <c r="I154" i="1"/>
  <c r="G154" i="1"/>
  <c r="H154" i="1" s="1"/>
  <c r="E154" i="1"/>
  <c r="D154" i="1"/>
  <c r="F154" i="1" s="1"/>
  <c r="C154" i="1"/>
  <c r="B154" i="1"/>
  <c r="T153" i="1"/>
  <c r="N153" i="1"/>
  <c r="M153" i="1"/>
  <c r="S153" i="1" s="1"/>
  <c r="L153" i="1"/>
  <c r="K153" i="1"/>
  <c r="J153" i="1"/>
  <c r="I153" i="1"/>
  <c r="H153" i="1"/>
  <c r="G153" i="1"/>
  <c r="E153" i="1"/>
  <c r="Q153" i="1" s="1"/>
  <c r="D153" i="1"/>
  <c r="F153" i="1" s="1"/>
  <c r="R153" i="1" s="1"/>
  <c r="C153" i="1"/>
  <c r="O153" i="1" s="1"/>
  <c r="B153" i="1"/>
  <c r="P152" i="1"/>
  <c r="M152" i="1"/>
  <c r="N152" i="1" s="1"/>
  <c r="K152" i="1"/>
  <c r="Q152" i="1" s="1"/>
  <c r="J152" i="1"/>
  <c r="L152" i="1" s="1"/>
  <c r="I152" i="1"/>
  <c r="G152" i="1"/>
  <c r="H152" i="1" s="1"/>
  <c r="E152" i="1"/>
  <c r="F152" i="1" s="1"/>
  <c r="D152" i="1"/>
  <c r="C152" i="1"/>
  <c r="O152" i="1" s="1"/>
  <c r="B152" i="1"/>
  <c r="S151" i="1"/>
  <c r="R151" i="1"/>
  <c r="N151" i="1"/>
  <c r="M151" i="1"/>
  <c r="K151" i="1"/>
  <c r="Q151" i="1" s="1"/>
  <c r="J151" i="1"/>
  <c r="L151" i="1" s="1"/>
  <c r="I151" i="1"/>
  <c r="G151" i="1"/>
  <c r="F151" i="1"/>
  <c r="E151" i="1"/>
  <c r="D151" i="1"/>
  <c r="C151" i="1"/>
  <c r="H151" i="1" s="1"/>
  <c r="B151" i="1"/>
  <c r="M150" i="1"/>
  <c r="K150" i="1"/>
  <c r="L150" i="1" s="1"/>
  <c r="J150" i="1"/>
  <c r="I150" i="1"/>
  <c r="O150" i="1" s="1"/>
  <c r="G150" i="1"/>
  <c r="E150" i="1"/>
  <c r="F150" i="1" s="1"/>
  <c r="R150" i="1" s="1"/>
  <c r="D150" i="1"/>
  <c r="P150" i="1" s="1"/>
  <c r="C150" i="1"/>
  <c r="B150" i="1"/>
  <c r="Q149" i="1"/>
  <c r="P149" i="1"/>
  <c r="M149" i="1"/>
  <c r="L149" i="1"/>
  <c r="K149" i="1"/>
  <c r="J149" i="1"/>
  <c r="I149" i="1"/>
  <c r="O149" i="1" s="1"/>
  <c r="H149" i="1"/>
  <c r="G149" i="1"/>
  <c r="S149" i="1" s="1"/>
  <c r="T149" i="1" s="1"/>
  <c r="E149" i="1"/>
  <c r="D149" i="1"/>
  <c r="F149" i="1" s="1"/>
  <c r="C149" i="1"/>
  <c r="B149" i="1"/>
  <c r="M148" i="1"/>
  <c r="N148" i="1" s="1"/>
  <c r="K148" i="1"/>
  <c r="L148" i="1" s="1"/>
  <c r="J148" i="1"/>
  <c r="I148" i="1"/>
  <c r="G148" i="1"/>
  <c r="H148" i="1" s="1"/>
  <c r="E148" i="1"/>
  <c r="D148" i="1"/>
  <c r="P148" i="1" s="1"/>
  <c r="C148" i="1"/>
  <c r="O148" i="1" s="1"/>
  <c r="B148" i="1"/>
  <c r="O147" i="1"/>
  <c r="N147" i="1"/>
  <c r="M147" i="1"/>
  <c r="K147" i="1"/>
  <c r="J147" i="1"/>
  <c r="L147" i="1" s="1"/>
  <c r="R147" i="1" s="1"/>
  <c r="I147" i="1"/>
  <c r="G147" i="1"/>
  <c r="S147" i="1" s="1"/>
  <c r="T147" i="1" s="1"/>
  <c r="F147" i="1"/>
  <c r="E147" i="1"/>
  <c r="Q147" i="1" s="1"/>
  <c r="D147" i="1"/>
  <c r="C147" i="1"/>
  <c r="B147" i="1"/>
  <c r="M146" i="1"/>
  <c r="S146" i="1" s="1"/>
  <c r="K146" i="1"/>
  <c r="J146" i="1"/>
  <c r="I146" i="1"/>
  <c r="G146" i="1"/>
  <c r="E146" i="1"/>
  <c r="Q146" i="1" s="1"/>
  <c r="D146" i="1"/>
  <c r="C146" i="1"/>
  <c r="H146" i="1" s="1"/>
  <c r="B146" i="1"/>
  <c r="S145" i="1"/>
  <c r="T145" i="1" s="1"/>
  <c r="M145" i="1"/>
  <c r="N145" i="1" s="1"/>
  <c r="K145" i="1"/>
  <c r="L145" i="1" s="1"/>
  <c r="J145" i="1"/>
  <c r="I145" i="1"/>
  <c r="H145" i="1"/>
  <c r="G145" i="1"/>
  <c r="E145" i="1"/>
  <c r="D145" i="1"/>
  <c r="P145" i="1" s="1"/>
  <c r="C145" i="1"/>
  <c r="O145" i="1" s="1"/>
  <c r="B145" i="1"/>
  <c r="P144" i="1"/>
  <c r="N144" i="1"/>
  <c r="M144" i="1"/>
  <c r="S144" i="1" s="1"/>
  <c r="T144" i="1" s="1"/>
  <c r="K144" i="1"/>
  <c r="Q144" i="1" s="1"/>
  <c r="J144" i="1"/>
  <c r="I144" i="1"/>
  <c r="G144" i="1"/>
  <c r="E144" i="1"/>
  <c r="F144" i="1" s="1"/>
  <c r="D144" i="1"/>
  <c r="C144" i="1"/>
  <c r="O144" i="1" s="1"/>
  <c r="B144" i="1"/>
  <c r="S143" i="1"/>
  <c r="T143" i="1" s="1"/>
  <c r="Q143" i="1"/>
  <c r="N143" i="1"/>
  <c r="M143" i="1"/>
  <c r="K143" i="1"/>
  <c r="J143" i="1"/>
  <c r="P143" i="1" s="1"/>
  <c r="I143" i="1"/>
  <c r="H143" i="1"/>
  <c r="G143" i="1"/>
  <c r="E143" i="1"/>
  <c r="D143" i="1"/>
  <c r="F143" i="1" s="1"/>
  <c r="C143" i="1"/>
  <c r="O143" i="1" s="1"/>
  <c r="B143" i="1"/>
  <c r="N142" i="1"/>
  <c r="M142" i="1"/>
  <c r="K142" i="1"/>
  <c r="L142" i="1" s="1"/>
  <c r="J142" i="1"/>
  <c r="I142" i="1"/>
  <c r="G142" i="1"/>
  <c r="H142" i="1" s="1"/>
  <c r="E142" i="1"/>
  <c r="Q142" i="1" s="1"/>
  <c r="D142" i="1"/>
  <c r="P142" i="1" s="1"/>
  <c r="C142" i="1"/>
  <c r="O142" i="1" s="1"/>
  <c r="B142" i="1"/>
  <c r="Q141" i="1"/>
  <c r="O141" i="1"/>
  <c r="M141" i="1"/>
  <c r="L141" i="1"/>
  <c r="K141" i="1"/>
  <c r="J141" i="1"/>
  <c r="I141" i="1"/>
  <c r="N141" i="1" s="1"/>
  <c r="G141" i="1"/>
  <c r="S141" i="1" s="1"/>
  <c r="T141" i="1" s="1"/>
  <c r="E141" i="1"/>
  <c r="D141" i="1"/>
  <c r="P141" i="1" s="1"/>
  <c r="C141" i="1"/>
  <c r="B141" i="1"/>
  <c r="M140" i="1"/>
  <c r="N140" i="1" s="1"/>
  <c r="K140" i="1"/>
  <c r="J140" i="1"/>
  <c r="L140" i="1" s="1"/>
  <c r="I140" i="1"/>
  <c r="G140" i="1"/>
  <c r="E140" i="1"/>
  <c r="Q140" i="1" s="1"/>
  <c r="D140" i="1"/>
  <c r="C140" i="1"/>
  <c r="O140" i="1" s="1"/>
  <c r="B140" i="1"/>
  <c r="O139" i="1"/>
  <c r="M139" i="1"/>
  <c r="L139" i="1"/>
  <c r="K139" i="1"/>
  <c r="J139" i="1"/>
  <c r="I139" i="1"/>
  <c r="N139" i="1" s="1"/>
  <c r="G139" i="1"/>
  <c r="S139" i="1" s="1"/>
  <c r="T139" i="1" s="1"/>
  <c r="E139" i="1"/>
  <c r="Q139" i="1" s="1"/>
  <c r="D139" i="1"/>
  <c r="P139" i="1" s="1"/>
  <c r="C139" i="1"/>
  <c r="B139" i="1"/>
  <c r="P138" i="1"/>
  <c r="O138" i="1"/>
  <c r="M138" i="1"/>
  <c r="K138" i="1"/>
  <c r="L138" i="1" s="1"/>
  <c r="J138" i="1"/>
  <c r="I138" i="1"/>
  <c r="G138" i="1"/>
  <c r="S138" i="1" s="1"/>
  <c r="T138" i="1" s="1"/>
  <c r="E138" i="1"/>
  <c r="Q138" i="1" s="1"/>
  <c r="D138" i="1"/>
  <c r="C138" i="1"/>
  <c r="B138" i="1"/>
  <c r="O137" i="1"/>
  <c r="M137" i="1"/>
  <c r="N137" i="1" s="1"/>
  <c r="K137" i="1"/>
  <c r="J137" i="1"/>
  <c r="L137" i="1" s="1"/>
  <c r="I137" i="1"/>
  <c r="G137" i="1"/>
  <c r="S137" i="1" s="1"/>
  <c r="T137" i="1" s="1"/>
  <c r="E137" i="1"/>
  <c r="Q137" i="1" s="1"/>
  <c r="D137" i="1"/>
  <c r="P137" i="1" s="1"/>
  <c r="C137" i="1"/>
  <c r="B137" i="1"/>
  <c r="S136" i="1"/>
  <c r="Q136" i="1"/>
  <c r="N136" i="1"/>
  <c r="M136" i="1"/>
  <c r="K136" i="1"/>
  <c r="J136" i="1"/>
  <c r="P136" i="1" s="1"/>
  <c r="I136" i="1"/>
  <c r="H136" i="1"/>
  <c r="G136" i="1"/>
  <c r="E136" i="1"/>
  <c r="F136" i="1" s="1"/>
  <c r="D136" i="1"/>
  <c r="C136" i="1"/>
  <c r="O136" i="1" s="1"/>
  <c r="B136" i="1"/>
  <c r="M135" i="1"/>
  <c r="N135" i="1" s="1"/>
  <c r="K135" i="1"/>
  <c r="J135" i="1"/>
  <c r="P135" i="1" s="1"/>
  <c r="I135" i="1"/>
  <c r="H135" i="1"/>
  <c r="G135" i="1"/>
  <c r="E135" i="1"/>
  <c r="Q135" i="1" s="1"/>
  <c r="D135" i="1"/>
  <c r="F135" i="1" s="1"/>
  <c r="C135" i="1"/>
  <c r="O135" i="1" s="1"/>
  <c r="B135" i="1"/>
  <c r="Q134" i="1"/>
  <c r="O134" i="1"/>
  <c r="M134" i="1"/>
  <c r="N134" i="1" s="1"/>
  <c r="L134" i="1"/>
  <c r="K134" i="1"/>
  <c r="J134" i="1"/>
  <c r="I134" i="1"/>
  <c r="G134" i="1"/>
  <c r="S134" i="1" s="1"/>
  <c r="T134" i="1" s="1"/>
  <c r="E134" i="1"/>
  <c r="D134" i="1"/>
  <c r="P134" i="1" s="1"/>
  <c r="C134" i="1"/>
  <c r="B134" i="1"/>
  <c r="Q133" i="1"/>
  <c r="O133" i="1"/>
  <c r="M133" i="1"/>
  <c r="K133" i="1"/>
  <c r="J133" i="1"/>
  <c r="L133" i="1" s="1"/>
  <c r="I133" i="1"/>
  <c r="N133" i="1" s="1"/>
  <c r="G133" i="1"/>
  <c r="S133" i="1" s="1"/>
  <c r="T133" i="1" s="1"/>
  <c r="E133" i="1"/>
  <c r="D133" i="1"/>
  <c r="P133" i="1" s="1"/>
  <c r="C133" i="1"/>
  <c r="B133" i="1"/>
  <c r="S132" i="1"/>
  <c r="T132" i="1" s="1"/>
  <c r="M132" i="1"/>
  <c r="L132" i="1"/>
  <c r="K132" i="1"/>
  <c r="J132" i="1"/>
  <c r="I132" i="1"/>
  <c r="N132" i="1" s="1"/>
  <c r="G132" i="1"/>
  <c r="E132" i="1"/>
  <c r="Q132" i="1" s="1"/>
  <c r="D132" i="1"/>
  <c r="C132" i="1"/>
  <c r="O132" i="1" s="1"/>
  <c r="B132" i="1"/>
  <c r="O131" i="1"/>
  <c r="M131" i="1"/>
  <c r="N131" i="1" s="1"/>
  <c r="K131" i="1"/>
  <c r="J131" i="1"/>
  <c r="L131" i="1" s="1"/>
  <c r="I131" i="1"/>
  <c r="G131" i="1"/>
  <c r="E131" i="1"/>
  <c r="Q131" i="1" s="1"/>
  <c r="D131" i="1"/>
  <c r="P131" i="1" s="1"/>
  <c r="C131" i="1"/>
  <c r="B131" i="1"/>
  <c r="P130" i="1"/>
  <c r="M130" i="1"/>
  <c r="L130" i="1"/>
  <c r="R130" i="1" s="1"/>
  <c r="K130" i="1"/>
  <c r="J130" i="1"/>
  <c r="I130" i="1"/>
  <c r="G130" i="1"/>
  <c r="S130" i="1" s="1"/>
  <c r="T130" i="1" s="1"/>
  <c r="E130" i="1"/>
  <c r="Q130" i="1" s="1"/>
  <c r="D130" i="1"/>
  <c r="F130" i="1" s="1"/>
  <c r="C130" i="1"/>
  <c r="O130" i="1" s="1"/>
  <c r="B130" i="1"/>
  <c r="P129" i="1"/>
  <c r="M129" i="1"/>
  <c r="S129" i="1" s="1"/>
  <c r="K129" i="1"/>
  <c r="J129" i="1"/>
  <c r="L129" i="1" s="1"/>
  <c r="I129" i="1"/>
  <c r="H129" i="1"/>
  <c r="G129" i="1"/>
  <c r="E129" i="1"/>
  <c r="Q129" i="1" s="1"/>
  <c r="D129" i="1"/>
  <c r="C129" i="1"/>
  <c r="O129" i="1" s="1"/>
  <c r="B129" i="1"/>
  <c r="P128" i="1"/>
  <c r="O128" i="1"/>
  <c r="M128" i="1"/>
  <c r="N128" i="1" s="1"/>
  <c r="K128" i="1"/>
  <c r="Q128" i="1" s="1"/>
  <c r="J128" i="1"/>
  <c r="I128" i="1"/>
  <c r="G128" i="1"/>
  <c r="S128" i="1" s="1"/>
  <c r="T128" i="1" s="1"/>
  <c r="F128" i="1"/>
  <c r="E128" i="1"/>
  <c r="D128" i="1"/>
  <c r="C128" i="1"/>
  <c r="H128" i="1" s="1"/>
  <c r="B128" i="1"/>
  <c r="Q127" i="1"/>
  <c r="M127" i="1"/>
  <c r="N127" i="1" s="1"/>
  <c r="K127" i="1"/>
  <c r="J127" i="1"/>
  <c r="L127" i="1" s="1"/>
  <c r="I127" i="1"/>
  <c r="H127" i="1"/>
  <c r="G127" i="1"/>
  <c r="E127" i="1"/>
  <c r="F127" i="1" s="1"/>
  <c r="R127" i="1" s="1"/>
  <c r="D127" i="1"/>
  <c r="C127" i="1"/>
  <c r="O127" i="1" s="1"/>
  <c r="B127" i="1"/>
  <c r="S126" i="1"/>
  <c r="P126" i="1"/>
  <c r="N126" i="1"/>
  <c r="M126" i="1"/>
  <c r="K126" i="1"/>
  <c r="L126" i="1" s="1"/>
  <c r="J126" i="1"/>
  <c r="I126" i="1"/>
  <c r="G126" i="1"/>
  <c r="F126" i="1"/>
  <c r="E126" i="1"/>
  <c r="Q126" i="1" s="1"/>
  <c r="D126" i="1"/>
  <c r="C126" i="1"/>
  <c r="H126" i="1" s="1"/>
  <c r="B126" i="1"/>
  <c r="S125" i="1"/>
  <c r="Q125" i="1"/>
  <c r="P125" i="1"/>
  <c r="N125" i="1"/>
  <c r="M125" i="1"/>
  <c r="K125" i="1"/>
  <c r="L125" i="1" s="1"/>
  <c r="J125" i="1"/>
  <c r="I125" i="1"/>
  <c r="G125" i="1"/>
  <c r="F125" i="1"/>
  <c r="R125" i="1" s="1"/>
  <c r="E125" i="1"/>
  <c r="D125" i="1"/>
  <c r="C125" i="1"/>
  <c r="H125" i="1" s="1"/>
  <c r="B125" i="1"/>
  <c r="Q124" i="1"/>
  <c r="M124" i="1"/>
  <c r="L124" i="1"/>
  <c r="K124" i="1"/>
  <c r="J124" i="1"/>
  <c r="I124" i="1"/>
  <c r="N124" i="1" s="1"/>
  <c r="G124" i="1"/>
  <c r="S124" i="1" s="1"/>
  <c r="T124" i="1" s="1"/>
  <c r="E124" i="1"/>
  <c r="D124" i="1"/>
  <c r="F124" i="1" s="1"/>
  <c r="R124" i="1" s="1"/>
  <c r="C124" i="1"/>
  <c r="O124" i="1" s="1"/>
  <c r="B124" i="1"/>
  <c r="Q123" i="1"/>
  <c r="O123" i="1"/>
  <c r="M123" i="1"/>
  <c r="N123" i="1" s="1"/>
  <c r="L123" i="1"/>
  <c r="K123" i="1"/>
  <c r="J123" i="1"/>
  <c r="I123" i="1"/>
  <c r="G123" i="1"/>
  <c r="H123" i="1" s="1"/>
  <c r="E123" i="1"/>
  <c r="D123" i="1"/>
  <c r="P123" i="1" s="1"/>
  <c r="C123" i="1"/>
  <c r="B123" i="1"/>
  <c r="O122" i="1"/>
  <c r="M122" i="1"/>
  <c r="N122" i="1" s="1"/>
  <c r="K122" i="1"/>
  <c r="J122" i="1"/>
  <c r="L122" i="1" s="1"/>
  <c r="I122" i="1"/>
  <c r="G122" i="1"/>
  <c r="S122" i="1" s="1"/>
  <c r="T122" i="1" s="1"/>
  <c r="E122" i="1"/>
  <c r="Q122" i="1" s="1"/>
  <c r="D122" i="1"/>
  <c r="P122" i="1" s="1"/>
  <c r="C122" i="1"/>
  <c r="B122" i="1"/>
  <c r="O121" i="1"/>
  <c r="M121" i="1"/>
  <c r="N121" i="1" s="1"/>
  <c r="K121" i="1"/>
  <c r="J121" i="1"/>
  <c r="L121" i="1" s="1"/>
  <c r="I121" i="1"/>
  <c r="G121" i="1"/>
  <c r="H121" i="1" s="1"/>
  <c r="E121" i="1"/>
  <c r="Q121" i="1" s="1"/>
  <c r="D121" i="1"/>
  <c r="P121" i="1" s="1"/>
  <c r="C121" i="1"/>
  <c r="B121" i="1"/>
  <c r="P120" i="1"/>
  <c r="M120" i="1"/>
  <c r="N120" i="1" s="1"/>
  <c r="K120" i="1"/>
  <c r="J120" i="1"/>
  <c r="L120" i="1" s="1"/>
  <c r="I120" i="1"/>
  <c r="H120" i="1"/>
  <c r="G120" i="1"/>
  <c r="S120" i="1" s="1"/>
  <c r="E120" i="1"/>
  <c r="Q120" i="1" s="1"/>
  <c r="D120" i="1"/>
  <c r="C120" i="1"/>
  <c r="O120" i="1" s="1"/>
  <c r="B120" i="1"/>
  <c r="P119" i="1"/>
  <c r="M119" i="1"/>
  <c r="N119" i="1" s="1"/>
  <c r="K119" i="1"/>
  <c r="J119" i="1"/>
  <c r="L119" i="1" s="1"/>
  <c r="I119" i="1"/>
  <c r="H119" i="1"/>
  <c r="G119" i="1"/>
  <c r="E119" i="1"/>
  <c r="F119" i="1" s="1"/>
  <c r="D119" i="1"/>
  <c r="C119" i="1"/>
  <c r="O119" i="1" s="1"/>
  <c r="B119" i="1"/>
  <c r="S118" i="1"/>
  <c r="P118" i="1"/>
  <c r="N118" i="1"/>
  <c r="M118" i="1"/>
  <c r="K118" i="1"/>
  <c r="L118" i="1" s="1"/>
  <c r="J118" i="1"/>
  <c r="I118" i="1"/>
  <c r="G118" i="1"/>
  <c r="F118" i="1"/>
  <c r="R118" i="1" s="1"/>
  <c r="E118" i="1"/>
  <c r="Q118" i="1" s="1"/>
  <c r="D118" i="1"/>
  <c r="C118" i="1"/>
  <c r="H118" i="1" s="1"/>
  <c r="B118" i="1"/>
  <c r="S117" i="1"/>
  <c r="T117" i="1" s="1"/>
  <c r="P117" i="1"/>
  <c r="N117" i="1"/>
  <c r="M117" i="1"/>
  <c r="K117" i="1"/>
  <c r="L117" i="1" s="1"/>
  <c r="J117" i="1"/>
  <c r="I117" i="1"/>
  <c r="G117" i="1"/>
  <c r="H117" i="1" s="1"/>
  <c r="F117" i="1"/>
  <c r="R117" i="1" s="1"/>
  <c r="E117" i="1"/>
  <c r="D117" i="1"/>
  <c r="C117" i="1"/>
  <c r="O117" i="1" s="1"/>
  <c r="B117" i="1"/>
  <c r="Q116" i="1"/>
  <c r="M116" i="1"/>
  <c r="L116" i="1"/>
  <c r="K116" i="1"/>
  <c r="J116" i="1"/>
  <c r="I116" i="1"/>
  <c r="N116" i="1" s="1"/>
  <c r="G116" i="1"/>
  <c r="S116" i="1" s="1"/>
  <c r="T116" i="1" s="1"/>
  <c r="E116" i="1"/>
  <c r="D116" i="1"/>
  <c r="F116" i="1" s="1"/>
  <c r="R116" i="1" s="1"/>
  <c r="C116" i="1"/>
  <c r="O116" i="1" s="1"/>
  <c r="B116" i="1"/>
  <c r="Q115" i="1"/>
  <c r="M115" i="1"/>
  <c r="N115" i="1" s="1"/>
  <c r="L115" i="1"/>
  <c r="K115" i="1"/>
  <c r="J115" i="1"/>
  <c r="I115" i="1"/>
  <c r="O115" i="1" s="1"/>
  <c r="G115" i="1"/>
  <c r="H115" i="1" s="1"/>
  <c r="E115" i="1"/>
  <c r="D115" i="1"/>
  <c r="P115" i="1" s="1"/>
  <c r="C115" i="1"/>
  <c r="B115" i="1"/>
  <c r="O114" i="1"/>
  <c r="M114" i="1"/>
  <c r="N114" i="1" s="1"/>
  <c r="K114" i="1"/>
  <c r="J114" i="1"/>
  <c r="L114" i="1" s="1"/>
  <c r="I114" i="1"/>
  <c r="G114" i="1"/>
  <c r="S114" i="1" s="1"/>
  <c r="T114" i="1" s="1"/>
  <c r="E114" i="1"/>
  <c r="Q114" i="1" s="1"/>
  <c r="D114" i="1"/>
  <c r="P114" i="1" s="1"/>
  <c r="C114" i="1"/>
  <c r="B114" i="1"/>
  <c r="O113" i="1"/>
  <c r="M113" i="1"/>
  <c r="N113" i="1" s="1"/>
  <c r="K113" i="1"/>
  <c r="J113" i="1"/>
  <c r="P113" i="1" s="1"/>
  <c r="I113" i="1"/>
  <c r="G113" i="1"/>
  <c r="H113" i="1" s="1"/>
  <c r="E113" i="1"/>
  <c r="Q113" i="1" s="1"/>
  <c r="D113" i="1"/>
  <c r="F113" i="1" s="1"/>
  <c r="C113" i="1"/>
  <c r="B113" i="1"/>
  <c r="P112" i="1"/>
  <c r="M112" i="1"/>
  <c r="N112" i="1" s="1"/>
  <c r="K112" i="1"/>
  <c r="J112" i="1"/>
  <c r="L112" i="1" s="1"/>
  <c r="I112" i="1"/>
  <c r="H112" i="1"/>
  <c r="G112" i="1"/>
  <c r="S112" i="1" s="1"/>
  <c r="E112" i="1"/>
  <c r="Q112" i="1" s="1"/>
  <c r="D112" i="1"/>
  <c r="C112" i="1"/>
  <c r="O112" i="1" s="1"/>
  <c r="B112" i="1"/>
  <c r="S111" i="1"/>
  <c r="T111" i="1" s="1"/>
  <c r="P111" i="1"/>
  <c r="M111" i="1"/>
  <c r="N111" i="1" s="1"/>
  <c r="K111" i="1"/>
  <c r="J111" i="1"/>
  <c r="L111" i="1" s="1"/>
  <c r="I111" i="1"/>
  <c r="H111" i="1"/>
  <c r="G111" i="1"/>
  <c r="E111" i="1"/>
  <c r="F111" i="1" s="1"/>
  <c r="R111" i="1" s="1"/>
  <c r="D111" i="1"/>
  <c r="C111" i="1"/>
  <c r="O111" i="1" s="1"/>
  <c r="B111" i="1"/>
  <c r="S110" i="1"/>
  <c r="P110" i="1"/>
  <c r="N110" i="1"/>
  <c r="M110" i="1"/>
  <c r="K110" i="1"/>
  <c r="L110" i="1" s="1"/>
  <c r="J110" i="1"/>
  <c r="I110" i="1"/>
  <c r="G110" i="1"/>
  <c r="F110" i="1"/>
  <c r="E110" i="1"/>
  <c r="Q110" i="1" s="1"/>
  <c r="D110" i="1"/>
  <c r="C110" i="1"/>
  <c r="H110" i="1" s="1"/>
  <c r="B110" i="1"/>
  <c r="S109" i="1"/>
  <c r="Q109" i="1"/>
  <c r="N109" i="1"/>
  <c r="M109" i="1"/>
  <c r="K109" i="1"/>
  <c r="L109" i="1" s="1"/>
  <c r="J109" i="1"/>
  <c r="I109" i="1"/>
  <c r="G109" i="1"/>
  <c r="H109" i="1" s="1"/>
  <c r="F109" i="1"/>
  <c r="R109" i="1" s="1"/>
  <c r="E109" i="1"/>
  <c r="D109" i="1"/>
  <c r="P109" i="1" s="1"/>
  <c r="C109" i="1"/>
  <c r="O109" i="1" s="1"/>
  <c r="B109" i="1"/>
  <c r="Q108" i="1"/>
  <c r="M108" i="1"/>
  <c r="L108" i="1"/>
  <c r="K108" i="1"/>
  <c r="J108" i="1"/>
  <c r="I108" i="1"/>
  <c r="N108" i="1" s="1"/>
  <c r="G108" i="1"/>
  <c r="S108" i="1" s="1"/>
  <c r="T108" i="1" s="1"/>
  <c r="E108" i="1"/>
  <c r="D108" i="1"/>
  <c r="F108" i="1" s="1"/>
  <c r="R108" i="1" s="1"/>
  <c r="C108" i="1"/>
  <c r="O108" i="1" s="1"/>
  <c r="B108" i="1"/>
  <c r="Q107" i="1"/>
  <c r="O107" i="1"/>
  <c r="M107" i="1"/>
  <c r="N107" i="1" s="1"/>
  <c r="L107" i="1"/>
  <c r="K107" i="1"/>
  <c r="J107" i="1"/>
  <c r="I107" i="1"/>
  <c r="G107" i="1"/>
  <c r="H107" i="1" s="1"/>
  <c r="E107" i="1"/>
  <c r="D107" i="1"/>
  <c r="P107" i="1" s="1"/>
  <c r="C107" i="1"/>
  <c r="B107" i="1"/>
  <c r="O106" i="1"/>
  <c r="M106" i="1"/>
  <c r="N106" i="1" s="1"/>
  <c r="K106" i="1"/>
  <c r="J106" i="1"/>
  <c r="L106" i="1" s="1"/>
  <c r="I106" i="1"/>
  <c r="G106" i="1"/>
  <c r="S106" i="1" s="1"/>
  <c r="T106" i="1" s="1"/>
  <c r="E106" i="1"/>
  <c r="Q106" i="1" s="1"/>
  <c r="D106" i="1"/>
  <c r="P106" i="1" s="1"/>
  <c r="C106" i="1"/>
  <c r="B106" i="1"/>
  <c r="O105" i="1"/>
  <c r="M105" i="1"/>
  <c r="N105" i="1" s="1"/>
  <c r="K105" i="1"/>
  <c r="J105" i="1"/>
  <c r="P105" i="1" s="1"/>
  <c r="I105" i="1"/>
  <c r="G105" i="1"/>
  <c r="H105" i="1" s="1"/>
  <c r="E105" i="1"/>
  <c r="Q105" i="1" s="1"/>
  <c r="D105" i="1"/>
  <c r="F105" i="1" s="1"/>
  <c r="C105" i="1"/>
  <c r="B105" i="1"/>
  <c r="P104" i="1"/>
  <c r="M104" i="1"/>
  <c r="N104" i="1" s="1"/>
  <c r="K104" i="1"/>
  <c r="J104" i="1"/>
  <c r="L104" i="1" s="1"/>
  <c r="I104" i="1"/>
  <c r="H104" i="1"/>
  <c r="G104" i="1"/>
  <c r="S104" i="1" s="1"/>
  <c r="E104" i="1"/>
  <c r="Q104" i="1" s="1"/>
  <c r="D104" i="1"/>
  <c r="C104" i="1"/>
  <c r="O104" i="1" s="1"/>
  <c r="B104" i="1"/>
  <c r="S103" i="1"/>
  <c r="P103" i="1"/>
  <c r="M103" i="1"/>
  <c r="N103" i="1" s="1"/>
  <c r="K103" i="1"/>
  <c r="J103" i="1"/>
  <c r="L103" i="1" s="1"/>
  <c r="I103" i="1"/>
  <c r="H103" i="1"/>
  <c r="G103" i="1"/>
  <c r="E103" i="1"/>
  <c r="F103" i="1" s="1"/>
  <c r="R103" i="1" s="1"/>
  <c r="D103" i="1"/>
  <c r="C103" i="1"/>
  <c r="O103" i="1" s="1"/>
  <c r="B103" i="1"/>
  <c r="S102" i="1"/>
  <c r="P102" i="1"/>
  <c r="N102" i="1"/>
  <c r="M102" i="1"/>
  <c r="K102" i="1"/>
  <c r="L102" i="1" s="1"/>
  <c r="J102" i="1"/>
  <c r="I102" i="1"/>
  <c r="G102" i="1"/>
  <c r="F102" i="1"/>
  <c r="E102" i="1"/>
  <c r="Q102" i="1" s="1"/>
  <c r="D102" i="1"/>
  <c r="C102" i="1"/>
  <c r="H102" i="1" s="1"/>
  <c r="B102" i="1"/>
  <c r="S101" i="1"/>
  <c r="Q101" i="1"/>
  <c r="N101" i="1"/>
  <c r="M101" i="1"/>
  <c r="K101" i="1"/>
  <c r="L101" i="1" s="1"/>
  <c r="J101" i="1"/>
  <c r="I101" i="1"/>
  <c r="G101" i="1"/>
  <c r="H101" i="1" s="1"/>
  <c r="F101" i="1"/>
  <c r="E101" i="1"/>
  <c r="D101" i="1"/>
  <c r="P101" i="1" s="1"/>
  <c r="C101" i="1"/>
  <c r="O101" i="1" s="1"/>
  <c r="B101" i="1"/>
  <c r="Q100" i="1"/>
  <c r="M100" i="1"/>
  <c r="L100" i="1"/>
  <c r="K100" i="1"/>
  <c r="J100" i="1"/>
  <c r="I100" i="1"/>
  <c r="O100" i="1" s="1"/>
  <c r="G100" i="1"/>
  <c r="S100" i="1" s="1"/>
  <c r="T100" i="1" s="1"/>
  <c r="E100" i="1"/>
  <c r="D100" i="1"/>
  <c r="F100" i="1" s="1"/>
  <c r="R100" i="1" s="1"/>
  <c r="C100" i="1"/>
  <c r="B100" i="1"/>
  <c r="Q99" i="1"/>
  <c r="M99" i="1"/>
  <c r="N99" i="1" s="1"/>
  <c r="L99" i="1"/>
  <c r="K99" i="1"/>
  <c r="J99" i="1"/>
  <c r="I99" i="1"/>
  <c r="O99" i="1" s="1"/>
  <c r="G99" i="1"/>
  <c r="H99" i="1" s="1"/>
  <c r="E99" i="1"/>
  <c r="D99" i="1"/>
  <c r="P99" i="1" s="1"/>
  <c r="C99" i="1"/>
  <c r="B99" i="1"/>
  <c r="O98" i="1"/>
  <c r="M98" i="1"/>
  <c r="N98" i="1" s="1"/>
  <c r="K98" i="1"/>
  <c r="J98" i="1"/>
  <c r="L98" i="1" s="1"/>
  <c r="I98" i="1"/>
  <c r="G98" i="1"/>
  <c r="S98" i="1" s="1"/>
  <c r="T98" i="1" s="1"/>
  <c r="E98" i="1"/>
  <c r="Q98" i="1" s="1"/>
  <c r="D98" i="1"/>
  <c r="P98" i="1" s="1"/>
  <c r="C98" i="1"/>
  <c r="B98" i="1"/>
  <c r="O97" i="1"/>
  <c r="M97" i="1"/>
  <c r="N97" i="1" s="1"/>
  <c r="K97" i="1"/>
  <c r="J97" i="1"/>
  <c r="P97" i="1" s="1"/>
  <c r="I97" i="1"/>
  <c r="G97" i="1"/>
  <c r="H97" i="1" s="1"/>
  <c r="E97" i="1"/>
  <c r="Q97" i="1" s="1"/>
  <c r="D97" i="1"/>
  <c r="C97" i="1"/>
  <c r="B97" i="1"/>
  <c r="P96" i="1"/>
  <c r="M96" i="1"/>
  <c r="K96" i="1"/>
  <c r="J96" i="1"/>
  <c r="L96" i="1" s="1"/>
  <c r="I96" i="1"/>
  <c r="H96" i="1"/>
  <c r="G96" i="1"/>
  <c r="E96" i="1"/>
  <c r="D96" i="1"/>
  <c r="C96" i="1"/>
  <c r="O96" i="1" s="1"/>
  <c r="B96" i="1"/>
  <c r="P95" i="1"/>
  <c r="M95" i="1"/>
  <c r="N95" i="1" s="1"/>
  <c r="K95" i="1"/>
  <c r="J95" i="1"/>
  <c r="L95" i="1" s="1"/>
  <c r="I95" i="1"/>
  <c r="H95" i="1"/>
  <c r="G95" i="1"/>
  <c r="E95" i="1"/>
  <c r="D95" i="1"/>
  <c r="C95" i="1"/>
  <c r="O95" i="1" s="1"/>
  <c r="B95" i="1"/>
  <c r="S94" i="1"/>
  <c r="T94" i="1" s="1"/>
  <c r="P94" i="1"/>
  <c r="N94" i="1"/>
  <c r="M94" i="1"/>
  <c r="K94" i="1"/>
  <c r="J94" i="1"/>
  <c r="I94" i="1"/>
  <c r="G94" i="1"/>
  <c r="F94" i="1"/>
  <c r="E94" i="1"/>
  <c r="D94" i="1"/>
  <c r="C94" i="1"/>
  <c r="O94" i="1" s="1"/>
  <c r="B94" i="1"/>
  <c r="S93" i="1"/>
  <c r="N93" i="1"/>
  <c r="M93" i="1"/>
  <c r="K93" i="1"/>
  <c r="L93" i="1" s="1"/>
  <c r="J93" i="1"/>
  <c r="I93" i="1"/>
  <c r="G93" i="1"/>
  <c r="H93" i="1" s="1"/>
  <c r="F93" i="1"/>
  <c r="E93" i="1"/>
  <c r="D93" i="1"/>
  <c r="P93" i="1" s="1"/>
  <c r="C93" i="1"/>
  <c r="B93" i="1"/>
  <c r="Q92" i="1"/>
  <c r="M92" i="1"/>
  <c r="L92" i="1"/>
  <c r="K92" i="1"/>
  <c r="J92" i="1"/>
  <c r="I92" i="1"/>
  <c r="O92" i="1" s="1"/>
  <c r="G92" i="1"/>
  <c r="S92" i="1" s="1"/>
  <c r="T92" i="1" s="1"/>
  <c r="E92" i="1"/>
  <c r="D92" i="1"/>
  <c r="P92" i="1" s="1"/>
  <c r="C92" i="1"/>
  <c r="B92" i="1"/>
  <c r="Q91" i="1"/>
  <c r="M91" i="1"/>
  <c r="L91" i="1"/>
  <c r="K91" i="1"/>
  <c r="J91" i="1"/>
  <c r="I91" i="1"/>
  <c r="O91" i="1" s="1"/>
  <c r="G91" i="1"/>
  <c r="E91" i="1"/>
  <c r="D91" i="1"/>
  <c r="C91" i="1"/>
  <c r="B91" i="1"/>
  <c r="O90" i="1"/>
  <c r="M90" i="1"/>
  <c r="N90" i="1" s="1"/>
  <c r="K90" i="1"/>
  <c r="J90" i="1"/>
  <c r="L90" i="1" s="1"/>
  <c r="I90" i="1"/>
  <c r="G90" i="1"/>
  <c r="E90" i="1"/>
  <c r="Q90" i="1" s="1"/>
  <c r="D90" i="1"/>
  <c r="C90" i="1"/>
  <c r="B90" i="1"/>
  <c r="M89" i="1"/>
  <c r="N89" i="1" s="1"/>
  <c r="K89" i="1"/>
  <c r="J89" i="1"/>
  <c r="L89" i="1" s="1"/>
  <c r="I89" i="1"/>
  <c r="G89" i="1"/>
  <c r="E89" i="1"/>
  <c r="Q89" i="1" s="1"/>
  <c r="D89" i="1"/>
  <c r="C89" i="1"/>
  <c r="O89" i="1" s="1"/>
  <c r="B89" i="1"/>
  <c r="M88" i="1"/>
  <c r="N88" i="1" s="1"/>
  <c r="K88" i="1"/>
  <c r="J88" i="1"/>
  <c r="L88" i="1" s="1"/>
  <c r="I88" i="1"/>
  <c r="G88" i="1"/>
  <c r="F88" i="1"/>
  <c r="R88" i="1" s="1"/>
  <c r="E88" i="1"/>
  <c r="D88" i="1"/>
  <c r="C88" i="1"/>
  <c r="O88" i="1" s="1"/>
  <c r="B88" i="1"/>
  <c r="P87" i="1"/>
  <c r="M87" i="1"/>
  <c r="S87" i="1" s="1"/>
  <c r="K87" i="1"/>
  <c r="J87" i="1"/>
  <c r="I87" i="1"/>
  <c r="G87" i="1"/>
  <c r="E87" i="1"/>
  <c r="Q87" i="1" s="1"/>
  <c r="D87" i="1"/>
  <c r="C87" i="1"/>
  <c r="H87" i="1" s="1"/>
  <c r="B87" i="1"/>
  <c r="N86" i="1"/>
  <c r="M86" i="1"/>
  <c r="S86" i="1" s="1"/>
  <c r="T86" i="1" s="1"/>
  <c r="L86" i="1"/>
  <c r="K86" i="1"/>
  <c r="J86" i="1"/>
  <c r="I86" i="1"/>
  <c r="G86" i="1"/>
  <c r="E86" i="1"/>
  <c r="Q86" i="1" s="1"/>
  <c r="D86" i="1"/>
  <c r="P86" i="1" s="1"/>
  <c r="C86" i="1"/>
  <c r="O86" i="1" s="1"/>
  <c r="B86" i="1"/>
  <c r="O85" i="1"/>
  <c r="N85" i="1"/>
  <c r="M85" i="1"/>
  <c r="L85" i="1"/>
  <c r="K85" i="1"/>
  <c r="Q85" i="1" s="1"/>
  <c r="J85" i="1"/>
  <c r="I85" i="1"/>
  <c r="G85" i="1"/>
  <c r="S85" i="1" s="1"/>
  <c r="T85" i="1" s="1"/>
  <c r="E85" i="1"/>
  <c r="D85" i="1"/>
  <c r="F85" i="1" s="1"/>
  <c r="R85" i="1" s="1"/>
  <c r="C85" i="1"/>
  <c r="B85" i="1"/>
  <c r="M84" i="1"/>
  <c r="N84" i="1" s="1"/>
  <c r="K84" i="1"/>
  <c r="J84" i="1"/>
  <c r="P84" i="1" s="1"/>
  <c r="I84" i="1"/>
  <c r="O84" i="1" s="1"/>
  <c r="G84" i="1"/>
  <c r="H84" i="1" s="1"/>
  <c r="E84" i="1"/>
  <c r="Q84" i="1" s="1"/>
  <c r="D84" i="1"/>
  <c r="C84" i="1"/>
  <c r="B84" i="1"/>
  <c r="M83" i="1"/>
  <c r="S83" i="1" s="1"/>
  <c r="K83" i="1"/>
  <c r="J83" i="1"/>
  <c r="L83" i="1" s="1"/>
  <c r="I83" i="1"/>
  <c r="G83" i="1"/>
  <c r="E83" i="1"/>
  <c r="Q83" i="1" s="1"/>
  <c r="D83" i="1"/>
  <c r="P83" i="1" s="1"/>
  <c r="C83" i="1"/>
  <c r="H83" i="1" s="1"/>
  <c r="B83" i="1"/>
  <c r="P82" i="1"/>
  <c r="O82" i="1"/>
  <c r="M82" i="1"/>
  <c r="N82" i="1" s="1"/>
  <c r="K82" i="1"/>
  <c r="L82" i="1" s="1"/>
  <c r="J82" i="1"/>
  <c r="I82" i="1"/>
  <c r="H82" i="1"/>
  <c r="G82" i="1"/>
  <c r="S82" i="1" s="1"/>
  <c r="T82" i="1" s="1"/>
  <c r="E82" i="1"/>
  <c r="F82" i="1" s="1"/>
  <c r="D82" i="1"/>
  <c r="C82" i="1"/>
  <c r="B82" i="1"/>
  <c r="S81" i="1"/>
  <c r="P81" i="1"/>
  <c r="M81" i="1"/>
  <c r="K81" i="1"/>
  <c r="Q81" i="1" s="1"/>
  <c r="J81" i="1"/>
  <c r="L81" i="1" s="1"/>
  <c r="R81" i="1" s="1"/>
  <c r="I81" i="1"/>
  <c r="N81" i="1" s="1"/>
  <c r="G81" i="1"/>
  <c r="F81" i="1"/>
  <c r="E81" i="1"/>
  <c r="D81" i="1"/>
  <c r="C81" i="1"/>
  <c r="H81" i="1" s="1"/>
  <c r="B81" i="1"/>
  <c r="M80" i="1"/>
  <c r="N80" i="1" s="1"/>
  <c r="K80" i="1"/>
  <c r="L80" i="1" s="1"/>
  <c r="J80" i="1"/>
  <c r="I80" i="1"/>
  <c r="G80" i="1"/>
  <c r="H80" i="1" s="1"/>
  <c r="E80" i="1"/>
  <c r="F80" i="1" s="1"/>
  <c r="D80" i="1"/>
  <c r="P80" i="1" s="1"/>
  <c r="C80" i="1"/>
  <c r="O80" i="1" s="1"/>
  <c r="B80" i="1"/>
  <c r="Q79" i="1"/>
  <c r="P79" i="1"/>
  <c r="M79" i="1"/>
  <c r="K79" i="1"/>
  <c r="J79" i="1"/>
  <c r="L79" i="1" s="1"/>
  <c r="I79" i="1"/>
  <c r="N79" i="1" s="1"/>
  <c r="H79" i="1"/>
  <c r="G79" i="1"/>
  <c r="S79" i="1" s="1"/>
  <c r="F79" i="1"/>
  <c r="R79" i="1" s="1"/>
  <c r="E79" i="1"/>
  <c r="D79" i="1"/>
  <c r="C79" i="1"/>
  <c r="O79" i="1" s="1"/>
  <c r="B79" i="1"/>
  <c r="S78" i="1"/>
  <c r="M78" i="1"/>
  <c r="N78" i="1" s="1"/>
  <c r="K78" i="1"/>
  <c r="L78" i="1" s="1"/>
  <c r="J78" i="1"/>
  <c r="I78" i="1"/>
  <c r="G78" i="1"/>
  <c r="H78" i="1" s="1"/>
  <c r="E78" i="1"/>
  <c r="D78" i="1"/>
  <c r="P78" i="1" s="1"/>
  <c r="C78" i="1"/>
  <c r="O78" i="1" s="1"/>
  <c r="T78" i="1" s="1"/>
  <c r="B78" i="1"/>
  <c r="O77" i="1"/>
  <c r="N77" i="1"/>
  <c r="M77" i="1"/>
  <c r="L77" i="1"/>
  <c r="K77" i="1"/>
  <c r="J77" i="1"/>
  <c r="I77" i="1"/>
  <c r="G77" i="1"/>
  <c r="S77" i="1" s="1"/>
  <c r="T77" i="1" s="1"/>
  <c r="E77" i="1"/>
  <c r="Q77" i="1" s="1"/>
  <c r="D77" i="1"/>
  <c r="F77" i="1" s="1"/>
  <c r="R77" i="1" s="1"/>
  <c r="C77" i="1"/>
  <c r="B77" i="1"/>
  <c r="M76" i="1"/>
  <c r="N76" i="1" s="1"/>
  <c r="K76" i="1"/>
  <c r="J76" i="1"/>
  <c r="P76" i="1" s="1"/>
  <c r="I76" i="1"/>
  <c r="O76" i="1" s="1"/>
  <c r="G76" i="1"/>
  <c r="H76" i="1" s="1"/>
  <c r="E76" i="1"/>
  <c r="Q76" i="1" s="1"/>
  <c r="D76" i="1"/>
  <c r="F76" i="1" s="1"/>
  <c r="C76" i="1"/>
  <c r="B76" i="1"/>
  <c r="M75" i="1"/>
  <c r="S75" i="1" s="1"/>
  <c r="K75" i="1"/>
  <c r="J75" i="1"/>
  <c r="L75" i="1" s="1"/>
  <c r="I75" i="1"/>
  <c r="G75" i="1"/>
  <c r="E75" i="1"/>
  <c r="Q75" i="1" s="1"/>
  <c r="D75" i="1"/>
  <c r="P75" i="1" s="1"/>
  <c r="C75" i="1"/>
  <c r="H75" i="1" s="1"/>
  <c r="B75" i="1"/>
  <c r="P74" i="1"/>
  <c r="M74" i="1"/>
  <c r="N74" i="1" s="1"/>
  <c r="K74" i="1"/>
  <c r="J74" i="1"/>
  <c r="L74" i="1" s="1"/>
  <c r="I74" i="1"/>
  <c r="H74" i="1"/>
  <c r="G74" i="1"/>
  <c r="S74" i="1" s="1"/>
  <c r="E74" i="1"/>
  <c r="F74" i="1" s="1"/>
  <c r="D74" i="1"/>
  <c r="C74" i="1"/>
  <c r="O74" i="1" s="1"/>
  <c r="B74" i="1"/>
  <c r="S73" i="1"/>
  <c r="P73" i="1"/>
  <c r="N73" i="1"/>
  <c r="M73" i="1"/>
  <c r="K73" i="1"/>
  <c r="J73" i="1"/>
  <c r="L73" i="1" s="1"/>
  <c r="R73" i="1" s="1"/>
  <c r="I73" i="1"/>
  <c r="G73" i="1"/>
  <c r="F73" i="1"/>
  <c r="E73" i="1"/>
  <c r="Q73" i="1" s="1"/>
  <c r="D73" i="1"/>
  <c r="C73" i="1"/>
  <c r="H73" i="1" s="1"/>
  <c r="B73" i="1"/>
  <c r="S72" i="1"/>
  <c r="N72" i="1"/>
  <c r="M72" i="1"/>
  <c r="K72" i="1"/>
  <c r="L72" i="1" s="1"/>
  <c r="J72" i="1"/>
  <c r="I72" i="1"/>
  <c r="G72" i="1"/>
  <c r="F72" i="1"/>
  <c r="E72" i="1"/>
  <c r="Q72" i="1" s="1"/>
  <c r="D72" i="1"/>
  <c r="P72" i="1" s="1"/>
  <c r="C72" i="1"/>
  <c r="H72" i="1" s="1"/>
  <c r="B72" i="1"/>
  <c r="Q71" i="1"/>
  <c r="P71" i="1"/>
  <c r="N71" i="1"/>
  <c r="M71" i="1"/>
  <c r="L71" i="1"/>
  <c r="K71" i="1"/>
  <c r="J71" i="1"/>
  <c r="I71" i="1"/>
  <c r="H71" i="1"/>
  <c r="G71" i="1"/>
  <c r="S71" i="1" s="1"/>
  <c r="T71" i="1" s="1"/>
  <c r="F71" i="1"/>
  <c r="R71" i="1" s="1"/>
  <c r="E71" i="1"/>
  <c r="D71" i="1"/>
  <c r="C71" i="1"/>
  <c r="O71" i="1" s="1"/>
  <c r="B71" i="1"/>
  <c r="S70" i="1"/>
  <c r="Q70" i="1"/>
  <c r="M70" i="1"/>
  <c r="N70" i="1" s="1"/>
  <c r="K70" i="1"/>
  <c r="L70" i="1" s="1"/>
  <c r="J70" i="1"/>
  <c r="I70" i="1"/>
  <c r="G70" i="1"/>
  <c r="H70" i="1" s="1"/>
  <c r="E70" i="1"/>
  <c r="D70" i="1"/>
  <c r="P70" i="1" s="1"/>
  <c r="C70" i="1"/>
  <c r="O70" i="1" s="1"/>
  <c r="T70" i="1" s="1"/>
  <c r="B70" i="1"/>
  <c r="O69" i="1"/>
  <c r="N69" i="1"/>
  <c r="M69" i="1"/>
  <c r="L69" i="1"/>
  <c r="K69" i="1"/>
  <c r="J69" i="1"/>
  <c r="I69" i="1"/>
  <c r="G69" i="1"/>
  <c r="S69" i="1" s="1"/>
  <c r="T69" i="1" s="1"/>
  <c r="E69" i="1"/>
  <c r="Q69" i="1" s="1"/>
  <c r="D69" i="1"/>
  <c r="F69" i="1" s="1"/>
  <c r="R69" i="1" s="1"/>
  <c r="C69" i="1"/>
  <c r="B69" i="1"/>
  <c r="M68" i="1"/>
  <c r="N68" i="1" s="1"/>
  <c r="K68" i="1"/>
  <c r="J68" i="1"/>
  <c r="P68" i="1" s="1"/>
  <c r="I68" i="1"/>
  <c r="O68" i="1" s="1"/>
  <c r="G68" i="1"/>
  <c r="H68" i="1" s="1"/>
  <c r="E68" i="1"/>
  <c r="Q68" i="1" s="1"/>
  <c r="D68" i="1"/>
  <c r="F68" i="1" s="1"/>
  <c r="C68" i="1"/>
  <c r="B68" i="1"/>
  <c r="M67" i="1"/>
  <c r="N67" i="1" s="1"/>
  <c r="K67" i="1"/>
  <c r="J67" i="1"/>
  <c r="L67" i="1" s="1"/>
  <c r="I67" i="1"/>
  <c r="H67" i="1"/>
  <c r="G67" i="1"/>
  <c r="S67" i="1" s="1"/>
  <c r="E67" i="1"/>
  <c r="Q67" i="1" s="1"/>
  <c r="D67" i="1"/>
  <c r="P67" i="1" s="1"/>
  <c r="C67" i="1"/>
  <c r="O67" i="1" s="1"/>
  <c r="B67" i="1"/>
  <c r="P66" i="1"/>
  <c r="O66" i="1"/>
  <c r="M66" i="1"/>
  <c r="N66" i="1" s="1"/>
  <c r="K66" i="1"/>
  <c r="J66" i="1"/>
  <c r="L66" i="1" s="1"/>
  <c r="I66" i="1"/>
  <c r="H66" i="1"/>
  <c r="G66" i="1"/>
  <c r="S66" i="1" s="1"/>
  <c r="T66" i="1" s="1"/>
  <c r="E66" i="1"/>
  <c r="F66" i="1" s="1"/>
  <c r="R66" i="1" s="1"/>
  <c r="D66" i="1"/>
  <c r="C66" i="1"/>
  <c r="B66" i="1"/>
  <c r="S65" i="1"/>
  <c r="P65" i="1"/>
  <c r="M65" i="1"/>
  <c r="K65" i="1"/>
  <c r="Q65" i="1" s="1"/>
  <c r="J65" i="1"/>
  <c r="L65" i="1" s="1"/>
  <c r="R65" i="1" s="1"/>
  <c r="I65" i="1"/>
  <c r="N65" i="1" s="1"/>
  <c r="G65" i="1"/>
  <c r="F65" i="1"/>
  <c r="E65" i="1"/>
  <c r="D65" i="1"/>
  <c r="C65" i="1"/>
  <c r="H65" i="1" s="1"/>
  <c r="B65" i="1"/>
  <c r="N64" i="1"/>
  <c r="M64" i="1"/>
  <c r="S64" i="1" s="1"/>
  <c r="K64" i="1"/>
  <c r="L64" i="1" s="1"/>
  <c r="J64" i="1"/>
  <c r="I64" i="1"/>
  <c r="G64" i="1"/>
  <c r="H64" i="1" s="1"/>
  <c r="F64" i="1"/>
  <c r="R64" i="1" s="1"/>
  <c r="E64" i="1"/>
  <c r="Q64" i="1" s="1"/>
  <c r="D64" i="1"/>
  <c r="P64" i="1" s="1"/>
  <c r="C64" i="1"/>
  <c r="O64" i="1" s="1"/>
  <c r="B64" i="1"/>
  <c r="Q63" i="1"/>
  <c r="P63" i="1"/>
  <c r="M63" i="1"/>
  <c r="K63" i="1"/>
  <c r="J63" i="1"/>
  <c r="L63" i="1" s="1"/>
  <c r="I63" i="1"/>
  <c r="O63" i="1" s="1"/>
  <c r="H63" i="1"/>
  <c r="G63" i="1"/>
  <c r="S63" i="1" s="1"/>
  <c r="F63" i="1"/>
  <c r="R63" i="1" s="1"/>
  <c r="E63" i="1"/>
  <c r="D63" i="1"/>
  <c r="C63" i="1"/>
  <c r="B63" i="1"/>
  <c r="S62" i="1"/>
  <c r="M62" i="1"/>
  <c r="N62" i="1" s="1"/>
  <c r="L62" i="1"/>
  <c r="K62" i="1"/>
  <c r="Q62" i="1" s="1"/>
  <c r="J62" i="1"/>
  <c r="I62" i="1"/>
  <c r="G62" i="1"/>
  <c r="H62" i="1" s="1"/>
  <c r="E62" i="1"/>
  <c r="D62" i="1"/>
  <c r="P62" i="1" s="1"/>
  <c r="C62" i="1"/>
  <c r="O62" i="1" s="1"/>
  <c r="T62" i="1" s="1"/>
  <c r="B62" i="1"/>
  <c r="O61" i="1"/>
  <c r="N61" i="1"/>
  <c r="M61" i="1"/>
  <c r="L61" i="1"/>
  <c r="K61" i="1"/>
  <c r="J61" i="1"/>
  <c r="I61" i="1"/>
  <c r="G61" i="1"/>
  <c r="S61" i="1" s="1"/>
  <c r="T61" i="1" s="1"/>
  <c r="F61" i="1"/>
  <c r="R61" i="1" s="1"/>
  <c r="E61" i="1"/>
  <c r="Q61" i="1" s="1"/>
  <c r="D61" i="1"/>
  <c r="P61" i="1" s="1"/>
  <c r="C61" i="1"/>
  <c r="B61" i="1"/>
  <c r="Q60" i="1"/>
  <c r="M60" i="1"/>
  <c r="N60" i="1" s="1"/>
  <c r="K60" i="1"/>
  <c r="J60" i="1"/>
  <c r="P60" i="1" s="1"/>
  <c r="I60" i="1"/>
  <c r="O60" i="1" s="1"/>
  <c r="G60" i="1"/>
  <c r="H60" i="1" s="1"/>
  <c r="E60" i="1"/>
  <c r="D60" i="1"/>
  <c r="F60" i="1" s="1"/>
  <c r="C60" i="1"/>
  <c r="B60" i="1"/>
  <c r="M59" i="1"/>
  <c r="S59" i="1" s="1"/>
  <c r="K59" i="1"/>
  <c r="J59" i="1"/>
  <c r="L59" i="1" s="1"/>
  <c r="I59" i="1"/>
  <c r="G59" i="1"/>
  <c r="E59" i="1"/>
  <c r="Q59" i="1" s="1"/>
  <c r="D59" i="1"/>
  <c r="P59" i="1" s="1"/>
  <c r="C59" i="1"/>
  <c r="H59" i="1" s="1"/>
  <c r="B59" i="1"/>
  <c r="P58" i="1"/>
  <c r="O58" i="1"/>
  <c r="M58" i="1"/>
  <c r="N58" i="1" s="1"/>
  <c r="K58" i="1"/>
  <c r="J58" i="1"/>
  <c r="L58" i="1" s="1"/>
  <c r="I58" i="1"/>
  <c r="H58" i="1"/>
  <c r="G58" i="1"/>
  <c r="S58" i="1" s="1"/>
  <c r="T58" i="1" s="1"/>
  <c r="E58" i="1"/>
  <c r="F58" i="1" s="1"/>
  <c r="R58" i="1" s="1"/>
  <c r="D58" i="1"/>
  <c r="C58" i="1"/>
  <c r="B58" i="1"/>
  <c r="S57" i="1"/>
  <c r="M57" i="1"/>
  <c r="K57" i="1"/>
  <c r="Q57" i="1" s="1"/>
  <c r="J57" i="1"/>
  <c r="P57" i="1" s="1"/>
  <c r="I57" i="1"/>
  <c r="N57" i="1" s="1"/>
  <c r="G57" i="1"/>
  <c r="E57" i="1"/>
  <c r="D57" i="1"/>
  <c r="F57" i="1" s="1"/>
  <c r="C57" i="1"/>
  <c r="H57" i="1" s="1"/>
  <c r="B57" i="1"/>
  <c r="N56" i="1"/>
  <c r="M56" i="1"/>
  <c r="S56" i="1" s="1"/>
  <c r="K56" i="1"/>
  <c r="L56" i="1" s="1"/>
  <c r="J56" i="1"/>
  <c r="I56" i="1"/>
  <c r="G56" i="1"/>
  <c r="H56" i="1" s="1"/>
  <c r="E56" i="1"/>
  <c r="F56" i="1" s="1"/>
  <c r="D56" i="1"/>
  <c r="P56" i="1" s="1"/>
  <c r="C56" i="1"/>
  <c r="O56" i="1" s="1"/>
  <c r="B56" i="1"/>
  <c r="Q55" i="1"/>
  <c r="P55" i="1"/>
  <c r="M55" i="1"/>
  <c r="K55" i="1"/>
  <c r="J55" i="1"/>
  <c r="L55" i="1" s="1"/>
  <c r="I55" i="1"/>
  <c r="O55" i="1" s="1"/>
  <c r="H55" i="1"/>
  <c r="G55" i="1"/>
  <c r="S55" i="1" s="1"/>
  <c r="F55" i="1"/>
  <c r="R55" i="1" s="1"/>
  <c r="E55" i="1"/>
  <c r="D55" i="1"/>
  <c r="C55" i="1"/>
  <c r="B55" i="1"/>
  <c r="S54" i="1"/>
  <c r="M54" i="1"/>
  <c r="N54" i="1" s="1"/>
  <c r="K54" i="1"/>
  <c r="L54" i="1" s="1"/>
  <c r="J54" i="1"/>
  <c r="I54" i="1"/>
  <c r="G54" i="1"/>
  <c r="H54" i="1" s="1"/>
  <c r="E54" i="1"/>
  <c r="D54" i="1"/>
  <c r="P54" i="1" s="1"/>
  <c r="C54" i="1"/>
  <c r="O54" i="1" s="1"/>
  <c r="B54" i="1"/>
  <c r="O53" i="1"/>
  <c r="N53" i="1"/>
  <c r="M53" i="1"/>
  <c r="L53" i="1"/>
  <c r="K53" i="1"/>
  <c r="J53" i="1"/>
  <c r="I53" i="1"/>
  <c r="G53" i="1"/>
  <c r="S53" i="1" s="1"/>
  <c r="T53" i="1" s="1"/>
  <c r="F53" i="1"/>
  <c r="R53" i="1" s="1"/>
  <c r="E53" i="1"/>
  <c r="Q53" i="1" s="1"/>
  <c r="D53" i="1"/>
  <c r="P53" i="1" s="1"/>
  <c r="C53" i="1"/>
  <c r="B53" i="1"/>
  <c r="Q52" i="1"/>
  <c r="M52" i="1"/>
  <c r="N52" i="1" s="1"/>
  <c r="K52" i="1"/>
  <c r="J52" i="1"/>
  <c r="P52" i="1" s="1"/>
  <c r="I52" i="1"/>
  <c r="O52" i="1" s="1"/>
  <c r="G52" i="1"/>
  <c r="H52" i="1" s="1"/>
  <c r="E52" i="1"/>
  <c r="D52" i="1"/>
  <c r="F52" i="1" s="1"/>
  <c r="C52" i="1"/>
  <c r="B52" i="1"/>
  <c r="M51" i="1"/>
  <c r="S51" i="1" s="1"/>
  <c r="L51" i="1"/>
  <c r="K51" i="1"/>
  <c r="J51" i="1"/>
  <c r="I51" i="1"/>
  <c r="G51" i="1"/>
  <c r="E51" i="1"/>
  <c r="Q51" i="1" s="1"/>
  <c r="D51" i="1"/>
  <c r="P51" i="1" s="1"/>
  <c r="C51" i="1"/>
  <c r="H51" i="1" s="1"/>
  <c r="B51" i="1"/>
  <c r="P50" i="1"/>
  <c r="O50" i="1"/>
  <c r="M50" i="1"/>
  <c r="N50" i="1" s="1"/>
  <c r="K50" i="1"/>
  <c r="J50" i="1"/>
  <c r="L50" i="1" s="1"/>
  <c r="I50" i="1"/>
  <c r="H50" i="1"/>
  <c r="G50" i="1"/>
  <c r="S50" i="1" s="1"/>
  <c r="T50" i="1" s="1"/>
  <c r="E50" i="1"/>
  <c r="F50" i="1" s="1"/>
  <c r="R50" i="1" s="1"/>
  <c r="D50" i="1"/>
  <c r="C50" i="1"/>
  <c r="B50" i="1"/>
  <c r="S49" i="1"/>
  <c r="M49" i="1"/>
  <c r="K49" i="1"/>
  <c r="Q49" i="1" s="1"/>
  <c r="J49" i="1"/>
  <c r="P49" i="1" s="1"/>
  <c r="I49" i="1"/>
  <c r="N49" i="1" s="1"/>
  <c r="G49" i="1"/>
  <c r="E49" i="1"/>
  <c r="D49" i="1"/>
  <c r="F49" i="1" s="1"/>
  <c r="C49" i="1"/>
  <c r="H49" i="1" s="1"/>
  <c r="B49" i="1"/>
  <c r="N48" i="1"/>
  <c r="M48" i="1"/>
  <c r="S48" i="1" s="1"/>
  <c r="K48" i="1"/>
  <c r="L48" i="1" s="1"/>
  <c r="J48" i="1"/>
  <c r="I48" i="1"/>
  <c r="G48" i="1"/>
  <c r="H48" i="1" s="1"/>
  <c r="F48" i="1"/>
  <c r="E48" i="1"/>
  <c r="Q48" i="1" s="1"/>
  <c r="D48" i="1"/>
  <c r="P48" i="1" s="1"/>
  <c r="C48" i="1"/>
  <c r="O48" i="1" s="1"/>
  <c r="B48" i="1"/>
  <c r="Q47" i="1"/>
  <c r="P47" i="1"/>
  <c r="M47" i="1"/>
  <c r="K47" i="1"/>
  <c r="J47" i="1"/>
  <c r="L47" i="1" s="1"/>
  <c r="I47" i="1"/>
  <c r="O47" i="1" s="1"/>
  <c r="H47" i="1"/>
  <c r="G47" i="1"/>
  <c r="S47" i="1" s="1"/>
  <c r="F47" i="1"/>
  <c r="E47" i="1"/>
  <c r="D47" i="1"/>
  <c r="C47" i="1"/>
  <c r="B47" i="1"/>
  <c r="S46" i="1"/>
  <c r="M46" i="1"/>
  <c r="N46" i="1" s="1"/>
  <c r="K46" i="1"/>
  <c r="L46" i="1" s="1"/>
  <c r="J46" i="1"/>
  <c r="I46" i="1"/>
  <c r="G46" i="1"/>
  <c r="H46" i="1" s="1"/>
  <c r="E46" i="1"/>
  <c r="Q46" i="1" s="1"/>
  <c r="D46" i="1"/>
  <c r="P46" i="1" s="1"/>
  <c r="C46" i="1"/>
  <c r="O46" i="1" s="1"/>
  <c r="T46" i="1" s="1"/>
  <c r="B46" i="1"/>
  <c r="O45" i="1"/>
  <c r="N45" i="1"/>
  <c r="M45" i="1"/>
  <c r="L45" i="1"/>
  <c r="K45" i="1"/>
  <c r="J45" i="1"/>
  <c r="I45" i="1"/>
  <c r="G45" i="1"/>
  <c r="S45" i="1" s="1"/>
  <c r="T45" i="1" s="1"/>
  <c r="F45" i="1"/>
  <c r="R45" i="1" s="1"/>
  <c r="E45" i="1"/>
  <c r="Q45" i="1" s="1"/>
  <c r="D45" i="1"/>
  <c r="P45" i="1" s="1"/>
  <c r="C45" i="1"/>
  <c r="B45" i="1"/>
  <c r="Q44" i="1"/>
  <c r="M44" i="1"/>
  <c r="N44" i="1" s="1"/>
  <c r="K44" i="1"/>
  <c r="J44" i="1"/>
  <c r="P44" i="1" s="1"/>
  <c r="I44" i="1"/>
  <c r="O44" i="1" s="1"/>
  <c r="G44" i="1"/>
  <c r="H44" i="1" s="1"/>
  <c r="E44" i="1"/>
  <c r="D44" i="1"/>
  <c r="F44" i="1" s="1"/>
  <c r="C44" i="1"/>
  <c r="B44" i="1"/>
  <c r="M43" i="1"/>
  <c r="S43" i="1" s="1"/>
  <c r="L43" i="1"/>
  <c r="K43" i="1"/>
  <c r="J43" i="1"/>
  <c r="I43" i="1"/>
  <c r="G43" i="1"/>
  <c r="E43" i="1"/>
  <c r="Q43" i="1" s="1"/>
  <c r="D43" i="1"/>
  <c r="P43" i="1" s="1"/>
  <c r="C43" i="1"/>
  <c r="H43" i="1" s="1"/>
  <c r="B43" i="1"/>
  <c r="P42" i="1"/>
  <c r="O42" i="1"/>
  <c r="M42" i="1"/>
  <c r="N42" i="1" s="1"/>
  <c r="K42" i="1"/>
  <c r="J42" i="1"/>
  <c r="L42" i="1" s="1"/>
  <c r="I42" i="1"/>
  <c r="H42" i="1"/>
  <c r="G42" i="1"/>
  <c r="S42" i="1" s="1"/>
  <c r="T42" i="1" s="1"/>
  <c r="E42" i="1"/>
  <c r="F42" i="1" s="1"/>
  <c r="D42" i="1"/>
  <c r="C42" i="1"/>
  <c r="B42" i="1"/>
  <c r="S41" i="1"/>
  <c r="M41" i="1"/>
  <c r="K41" i="1"/>
  <c r="Q41" i="1" s="1"/>
  <c r="J41" i="1"/>
  <c r="P41" i="1" s="1"/>
  <c r="I41" i="1"/>
  <c r="N41" i="1" s="1"/>
  <c r="G41" i="1"/>
  <c r="E41" i="1"/>
  <c r="D41" i="1"/>
  <c r="F41" i="1" s="1"/>
  <c r="C41" i="1"/>
  <c r="H41" i="1" s="1"/>
  <c r="B41" i="1"/>
  <c r="N40" i="1"/>
  <c r="M40" i="1"/>
  <c r="S40" i="1" s="1"/>
  <c r="K40" i="1"/>
  <c r="L40" i="1" s="1"/>
  <c r="J40" i="1"/>
  <c r="I40" i="1"/>
  <c r="G40" i="1"/>
  <c r="H40" i="1" s="1"/>
  <c r="E40" i="1"/>
  <c r="F40" i="1" s="1"/>
  <c r="R40" i="1" s="1"/>
  <c r="D40" i="1"/>
  <c r="P40" i="1" s="1"/>
  <c r="C40" i="1"/>
  <c r="O40" i="1" s="1"/>
  <c r="B40" i="1"/>
  <c r="Q39" i="1"/>
  <c r="P39" i="1"/>
  <c r="M39" i="1"/>
  <c r="K39" i="1"/>
  <c r="J39" i="1"/>
  <c r="L39" i="1" s="1"/>
  <c r="I39" i="1"/>
  <c r="O39" i="1" s="1"/>
  <c r="H39" i="1"/>
  <c r="G39" i="1"/>
  <c r="S39" i="1" s="1"/>
  <c r="F39" i="1"/>
  <c r="E39" i="1"/>
  <c r="D39" i="1"/>
  <c r="C39" i="1"/>
  <c r="B39" i="1"/>
  <c r="S38" i="1"/>
  <c r="M38" i="1"/>
  <c r="N38" i="1" s="1"/>
  <c r="K38" i="1"/>
  <c r="L38" i="1" s="1"/>
  <c r="J38" i="1"/>
  <c r="I38" i="1"/>
  <c r="G38" i="1"/>
  <c r="H38" i="1" s="1"/>
  <c r="E38" i="1"/>
  <c r="D38" i="1"/>
  <c r="P38" i="1" s="1"/>
  <c r="C38" i="1"/>
  <c r="O38" i="1" s="1"/>
  <c r="T38" i="1" s="1"/>
  <c r="B38" i="1"/>
  <c r="O37" i="1"/>
  <c r="N37" i="1"/>
  <c r="M37" i="1"/>
  <c r="L37" i="1"/>
  <c r="K37" i="1"/>
  <c r="J37" i="1"/>
  <c r="I37" i="1"/>
  <c r="G37" i="1"/>
  <c r="S37" i="1" s="1"/>
  <c r="T37" i="1" s="1"/>
  <c r="F37" i="1"/>
  <c r="R37" i="1" s="1"/>
  <c r="E37" i="1"/>
  <c r="Q37" i="1" s="1"/>
  <c r="D37" i="1"/>
  <c r="P37" i="1" s="1"/>
  <c r="C37" i="1"/>
  <c r="B37" i="1"/>
  <c r="Q36" i="1"/>
  <c r="M36" i="1"/>
  <c r="N36" i="1" s="1"/>
  <c r="K36" i="1"/>
  <c r="J36" i="1"/>
  <c r="P36" i="1" s="1"/>
  <c r="I36" i="1"/>
  <c r="G36" i="1"/>
  <c r="H36" i="1" s="1"/>
  <c r="E36" i="1"/>
  <c r="D36" i="1"/>
  <c r="F36" i="1" s="1"/>
  <c r="C36" i="1"/>
  <c r="O36" i="1" s="1"/>
  <c r="B36" i="1"/>
  <c r="M35" i="1"/>
  <c r="L35" i="1"/>
  <c r="K35" i="1"/>
  <c r="J35" i="1"/>
  <c r="I35" i="1"/>
  <c r="G35" i="1"/>
  <c r="E35" i="1"/>
  <c r="Q35" i="1" s="1"/>
  <c r="D35" i="1"/>
  <c r="P35" i="1" s="1"/>
  <c r="C35" i="1"/>
  <c r="H35" i="1" s="1"/>
  <c r="B35" i="1"/>
  <c r="P34" i="1"/>
  <c r="O34" i="1"/>
  <c r="M34" i="1"/>
  <c r="N34" i="1" s="1"/>
  <c r="K34" i="1"/>
  <c r="J34" i="1"/>
  <c r="L34" i="1" s="1"/>
  <c r="I34" i="1"/>
  <c r="H34" i="1"/>
  <c r="G34" i="1"/>
  <c r="S34" i="1" s="1"/>
  <c r="T34" i="1" s="1"/>
  <c r="E34" i="1"/>
  <c r="F34" i="1" s="1"/>
  <c r="D34" i="1"/>
  <c r="C34" i="1"/>
  <c r="B34" i="1"/>
  <c r="S33" i="1"/>
  <c r="M33" i="1"/>
  <c r="K33" i="1"/>
  <c r="Q33" i="1" s="1"/>
  <c r="J33" i="1"/>
  <c r="P33" i="1" s="1"/>
  <c r="I33" i="1"/>
  <c r="N33" i="1" s="1"/>
  <c r="G33" i="1"/>
  <c r="E33" i="1"/>
  <c r="D33" i="1"/>
  <c r="F33" i="1" s="1"/>
  <c r="C33" i="1"/>
  <c r="B33" i="1"/>
  <c r="N32" i="1"/>
  <c r="M32" i="1"/>
  <c r="S32" i="1" s="1"/>
  <c r="K32" i="1"/>
  <c r="L32" i="1" s="1"/>
  <c r="J32" i="1"/>
  <c r="I32" i="1"/>
  <c r="G32" i="1"/>
  <c r="H32" i="1" s="1"/>
  <c r="F32" i="1"/>
  <c r="R32" i="1" s="1"/>
  <c r="E32" i="1"/>
  <c r="Q32" i="1" s="1"/>
  <c r="D32" i="1"/>
  <c r="P32" i="1" s="1"/>
  <c r="C32" i="1"/>
  <c r="O32" i="1" s="1"/>
  <c r="B32" i="1"/>
  <c r="Q31" i="1"/>
  <c r="P31" i="1"/>
  <c r="M31" i="1"/>
  <c r="K31" i="1"/>
  <c r="J31" i="1"/>
  <c r="L31" i="1" s="1"/>
  <c r="I31" i="1"/>
  <c r="H31" i="1"/>
  <c r="G31" i="1"/>
  <c r="S31" i="1" s="1"/>
  <c r="F31" i="1"/>
  <c r="E31" i="1"/>
  <c r="D31" i="1"/>
  <c r="C31" i="1"/>
  <c r="B31" i="1"/>
  <c r="T30" i="1"/>
  <c r="S30" i="1"/>
  <c r="M30" i="1"/>
  <c r="N30" i="1" s="1"/>
  <c r="K30" i="1"/>
  <c r="L30" i="1" s="1"/>
  <c r="J30" i="1"/>
  <c r="I30" i="1"/>
  <c r="G30" i="1"/>
  <c r="H30" i="1" s="1"/>
  <c r="E30" i="1"/>
  <c r="Q30" i="1" s="1"/>
  <c r="D30" i="1"/>
  <c r="C30" i="1"/>
  <c r="O30" i="1" s="1"/>
  <c r="B30" i="1"/>
  <c r="O29" i="1"/>
  <c r="N29" i="1"/>
  <c r="M29" i="1"/>
  <c r="L29" i="1"/>
  <c r="K29" i="1"/>
  <c r="J29" i="1"/>
  <c r="I29" i="1"/>
  <c r="G29" i="1"/>
  <c r="F29" i="1"/>
  <c r="R29" i="1" s="1"/>
  <c r="E29" i="1"/>
  <c r="Q29" i="1" s="1"/>
  <c r="D29" i="1"/>
  <c r="P29" i="1" s="1"/>
  <c r="C29" i="1"/>
  <c r="B29" i="1"/>
  <c r="M28" i="1"/>
  <c r="K28" i="1"/>
  <c r="Q28" i="1" s="1"/>
  <c r="J28" i="1"/>
  <c r="I28" i="1"/>
  <c r="G28" i="1"/>
  <c r="E28" i="1"/>
  <c r="D28" i="1"/>
  <c r="F28" i="1" s="1"/>
  <c r="C28" i="1"/>
  <c r="O28" i="1" s="1"/>
  <c r="B28" i="1"/>
  <c r="N27" i="1"/>
  <c r="M27" i="1"/>
  <c r="S27" i="1" s="1"/>
  <c r="T27" i="1" s="1"/>
  <c r="K27" i="1"/>
  <c r="J27" i="1"/>
  <c r="L27" i="1" s="1"/>
  <c r="R27" i="1" s="1"/>
  <c r="I27" i="1"/>
  <c r="H27" i="1"/>
  <c r="G27" i="1"/>
  <c r="F27" i="1"/>
  <c r="E27" i="1"/>
  <c r="Q27" i="1" s="1"/>
  <c r="D27" i="1"/>
  <c r="C27" i="1"/>
  <c r="O27" i="1" s="1"/>
  <c r="B27" i="1"/>
  <c r="Q26" i="1"/>
  <c r="P26" i="1"/>
  <c r="M26" i="1"/>
  <c r="K26" i="1"/>
  <c r="J26" i="1"/>
  <c r="L26" i="1" s="1"/>
  <c r="I26" i="1"/>
  <c r="O26" i="1" s="1"/>
  <c r="G26" i="1"/>
  <c r="S26" i="1" s="1"/>
  <c r="E26" i="1"/>
  <c r="F26" i="1" s="1"/>
  <c r="R26" i="1" s="1"/>
  <c r="D26" i="1"/>
  <c r="C26" i="1"/>
  <c r="B26" i="1"/>
  <c r="S25" i="1"/>
  <c r="T25" i="1" s="1"/>
  <c r="P25" i="1"/>
  <c r="N25" i="1"/>
  <c r="M25" i="1"/>
  <c r="L25" i="1"/>
  <c r="K25" i="1"/>
  <c r="Q25" i="1" s="1"/>
  <c r="J25" i="1"/>
  <c r="I25" i="1"/>
  <c r="G25" i="1"/>
  <c r="E25" i="1"/>
  <c r="D25" i="1"/>
  <c r="F25" i="1" s="1"/>
  <c r="R25" i="1" s="1"/>
  <c r="C25" i="1"/>
  <c r="O25" i="1" s="1"/>
  <c r="B25" i="1"/>
  <c r="Q24" i="1"/>
  <c r="M24" i="1"/>
  <c r="N24" i="1" s="1"/>
  <c r="K24" i="1"/>
  <c r="L24" i="1" s="1"/>
  <c r="J24" i="1"/>
  <c r="I24" i="1"/>
  <c r="G24" i="1"/>
  <c r="H24" i="1" s="1"/>
  <c r="E24" i="1"/>
  <c r="D24" i="1"/>
  <c r="P24" i="1" s="1"/>
  <c r="C24" i="1"/>
  <c r="O24" i="1" s="1"/>
  <c r="B24" i="1"/>
  <c r="Q23" i="1"/>
  <c r="M23" i="1"/>
  <c r="L23" i="1"/>
  <c r="K23" i="1"/>
  <c r="J23" i="1"/>
  <c r="I23" i="1"/>
  <c r="O23" i="1" s="1"/>
  <c r="G23" i="1"/>
  <c r="S23" i="1" s="1"/>
  <c r="T23" i="1" s="1"/>
  <c r="F23" i="1"/>
  <c r="R23" i="1" s="1"/>
  <c r="E23" i="1"/>
  <c r="D23" i="1"/>
  <c r="P23" i="1" s="1"/>
  <c r="C23" i="1"/>
  <c r="B23" i="1"/>
  <c r="M22" i="1"/>
  <c r="N22" i="1" s="1"/>
  <c r="K22" i="1"/>
  <c r="J22" i="1"/>
  <c r="L22" i="1" s="1"/>
  <c r="I22" i="1"/>
  <c r="G22" i="1"/>
  <c r="H22" i="1" s="1"/>
  <c r="E22" i="1"/>
  <c r="Q22" i="1" s="1"/>
  <c r="D22" i="1"/>
  <c r="C22" i="1"/>
  <c r="O22" i="1" s="1"/>
  <c r="B22" i="1"/>
  <c r="O21" i="1"/>
  <c r="N21" i="1"/>
  <c r="M21" i="1"/>
  <c r="L21" i="1"/>
  <c r="K21" i="1"/>
  <c r="J21" i="1"/>
  <c r="I21" i="1"/>
  <c r="G21" i="1"/>
  <c r="S21" i="1" s="1"/>
  <c r="T21" i="1" s="1"/>
  <c r="E21" i="1"/>
  <c r="Q21" i="1" s="1"/>
  <c r="D21" i="1"/>
  <c r="F21" i="1" s="1"/>
  <c r="R21" i="1" s="1"/>
  <c r="C21" i="1"/>
  <c r="B21" i="1"/>
  <c r="S20" i="1"/>
  <c r="Q20" i="1"/>
  <c r="P20" i="1"/>
  <c r="M20" i="1"/>
  <c r="K20" i="1"/>
  <c r="J20" i="1"/>
  <c r="L20" i="1" s="1"/>
  <c r="I20" i="1"/>
  <c r="G20" i="1"/>
  <c r="H20" i="1" s="1"/>
  <c r="E20" i="1"/>
  <c r="D20" i="1"/>
  <c r="F20" i="1" s="1"/>
  <c r="R20" i="1" s="1"/>
  <c r="C20" i="1"/>
  <c r="O20" i="1" s="1"/>
  <c r="B20" i="1"/>
  <c r="S19" i="1"/>
  <c r="T19" i="1" s="1"/>
  <c r="M19" i="1"/>
  <c r="N19" i="1" s="1"/>
  <c r="L19" i="1"/>
  <c r="K19" i="1"/>
  <c r="J19" i="1"/>
  <c r="I19" i="1"/>
  <c r="G19" i="1"/>
  <c r="E19" i="1"/>
  <c r="Q19" i="1" s="1"/>
  <c r="D19" i="1"/>
  <c r="P19" i="1" s="1"/>
  <c r="C19" i="1"/>
  <c r="O19" i="1" s="1"/>
  <c r="B19" i="1"/>
  <c r="S18" i="1"/>
  <c r="T18" i="1" s="1"/>
  <c r="O18" i="1"/>
  <c r="N18" i="1"/>
  <c r="M18" i="1"/>
  <c r="K18" i="1"/>
  <c r="J18" i="1"/>
  <c r="L18" i="1" s="1"/>
  <c r="I18" i="1"/>
  <c r="H18" i="1"/>
  <c r="G18" i="1"/>
  <c r="E18" i="1"/>
  <c r="Q18" i="1" s="1"/>
  <c r="D18" i="1"/>
  <c r="C18" i="1"/>
  <c r="B18" i="1"/>
  <c r="P17" i="1"/>
  <c r="M17" i="1"/>
  <c r="N17" i="1" s="1"/>
  <c r="K17" i="1"/>
  <c r="J17" i="1"/>
  <c r="L17" i="1" s="1"/>
  <c r="I17" i="1"/>
  <c r="G17" i="1"/>
  <c r="S17" i="1" s="1"/>
  <c r="E17" i="1"/>
  <c r="Q17" i="1" s="1"/>
  <c r="D17" i="1"/>
  <c r="C17" i="1"/>
  <c r="H17" i="1" s="1"/>
  <c r="B17" i="1"/>
  <c r="P16" i="1"/>
  <c r="N16" i="1"/>
  <c r="M16" i="1"/>
  <c r="S16" i="1" s="1"/>
  <c r="K16" i="1"/>
  <c r="L16" i="1" s="1"/>
  <c r="J16" i="1"/>
  <c r="I16" i="1"/>
  <c r="H16" i="1"/>
  <c r="G16" i="1"/>
  <c r="E16" i="1"/>
  <c r="Q16" i="1" s="1"/>
  <c r="D16" i="1"/>
  <c r="F16" i="1" s="1"/>
  <c r="R16" i="1" s="1"/>
  <c r="C16" i="1"/>
  <c r="O16" i="1" s="1"/>
  <c r="B16" i="1"/>
  <c r="S15" i="1"/>
  <c r="P15" i="1"/>
  <c r="N15" i="1"/>
  <c r="M15" i="1"/>
  <c r="K15" i="1"/>
  <c r="L15" i="1" s="1"/>
  <c r="J15" i="1"/>
  <c r="I15" i="1"/>
  <c r="G15" i="1"/>
  <c r="H15" i="1" s="1"/>
  <c r="F15" i="1"/>
  <c r="R15" i="1" s="1"/>
  <c r="E15" i="1"/>
  <c r="Q15" i="1" s="1"/>
  <c r="D15" i="1"/>
  <c r="C15" i="1"/>
  <c r="O15" i="1" s="1"/>
  <c r="B15" i="1"/>
  <c r="S14" i="1"/>
  <c r="Q14" i="1"/>
  <c r="N14" i="1"/>
  <c r="M14" i="1"/>
  <c r="K14" i="1"/>
  <c r="J14" i="1"/>
  <c r="L14" i="1" s="1"/>
  <c r="I14" i="1"/>
  <c r="H14" i="1"/>
  <c r="G14" i="1"/>
  <c r="F14" i="1"/>
  <c r="E14" i="1"/>
  <c r="D14" i="1"/>
  <c r="C14" i="1"/>
  <c r="O14" i="1" s="1"/>
  <c r="T14" i="1" s="1"/>
  <c r="B14" i="1"/>
  <c r="Q13" i="1"/>
  <c r="M13" i="1"/>
  <c r="N13" i="1" s="1"/>
  <c r="K13" i="1"/>
  <c r="L13" i="1" s="1"/>
  <c r="J13" i="1"/>
  <c r="I13" i="1"/>
  <c r="G13" i="1"/>
  <c r="S13" i="1" s="1"/>
  <c r="E13" i="1"/>
  <c r="D13" i="1"/>
  <c r="F13" i="1" s="1"/>
  <c r="R13" i="1" s="1"/>
  <c r="C13" i="1"/>
  <c r="O13" i="1" s="1"/>
  <c r="B13" i="1"/>
  <c r="O12" i="1"/>
  <c r="N12" i="1"/>
  <c r="M12" i="1"/>
  <c r="L12" i="1"/>
  <c r="K12" i="1"/>
  <c r="J12" i="1"/>
  <c r="I12" i="1"/>
  <c r="H12" i="1"/>
  <c r="G12" i="1"/>
  <c r="S12" i="1" s="1"/>
  <c r="T12" i="1" s="1"/>
  <c r="E12" i="1"/>
  <c r="Q12" i="1" s="1"/>
  <c r="D12" i="1"/>
  <c r="P12" i="1" s="1"/>
  <c r="C12" i="1"/>
  <c r="B12" i="1"/>
  <c r="O11" i="1"/>
  <c r="M11" i="1"/>
  <c r="N11" i="1" s="1"/>
  <c r="K11" i="1"/>
  <c r="J11" i="1"/>
  <c r="L11" i="1" s="1"/>
  <c r="I11" i="1"/>
  <c r="G11" i="1"/>
  <c r="S11" i="1" s="1"/>
  <c r="T11" i="1" s="1"/>
  <c r="E11" i="1"/>
  <c r="Q11" i="1" s="1"/>
  <c r="D11" i="1"/>
  <c r="F11" i="1" s="1"/>
  <c r="R11" i="1" s="1"/>
  <c r="C11" i="1"/>
  <c r="B11" i="1"/>
  <c r="N10" i="1"/>
  <c r="M10" i="1"/>
  <c r="K10" i="1"/>
  <c r="J10" i="1"/>
  <c r="L10" i="1" s="1"/>
  <c r="I10" i="1"/>
  <c r="G10" i="1"/>
  <c r="S10" i="1" s="1"/>
  <c r="E10" i="1"/>
  <c r="Q10" i="1" s="1"/>
  <c r="D10" i="1"/>
  <c r="P10" i="1" s="1"/>
  <c r="C10" i="1"/>
  <c r="H10" i="1" s="1"/>
  <c r="B10" i="1"/>
  <c r="P9" i="1"/>
  <c r="M9" i="1"/>
  <c r="N9" i="1" s="1"/>
  <c r="K9" i="1"/>
  <c r="J9" i="1"/>
  <c r="L9" i="1" s="1"/>
  <c r="I9" i="1"/>
  <c r="O9" i="1" s="1"/>
  <c r="G9" i="1"/>
  <c r="S9" i="1" s="1"/>
  <c r="T9" i="1" s="1"/>
  <c r="E9" i="1"/>
  <c r="F9" i="1" s="1"/>
  <c r="D9" i="1"/>
  <c r="C9" i="1"/>
  <c r="B9" i="1"/>
  <c r="S8" i="1"/>
  <c r="P8" i="1"/>
  <c r="M8" i="1"/>
  <c r="N8" i="1" s="1"/>
  <c r="K8" i="1"/>
  <c r="J8" i="1"/>
  <c r="L8" i="1" s="1"/>
  <c r="I8" i="1"/>
  <c r="H8" i="1"/>
  <c r="G8" i="1"/>
  <c r="E8" i="1"/>
  <c r="Q8" i="1" s="1"/>
  <c r="D8" i="1"/>
  <c r="F8" i="1" s="1"/>
  <c r="R8" i="1" s="1"/>
  <c r="C8" i="1"/>
  <c r="O8" i="1" s="1"/>
  <c r="T8" i="1" s="1"/>
  <c r="B8" i="1"/>
  <c r="S7" i="1"/>
  <c r="T7" i="1" s="1"/>
  <c r="P7" i="1"/>
  <c r="M7" i="1"/>
  <c r="N7" i="1" s="1"/>
  <c r="K7" i="1"/>
  <c r="L7" i="1" s="1"/>
  <c r="J7" i="1"/>
  <c r="I7" i="1"/>
  <c r="G7" i="1"/>
  <c r="H7" i="1" s="1"/>
  <c r="E7" i="1"/>
  <c r="Q7" i="1" s="1"/>
  <c r="D7" i="1"/>
  <c r="C7" i="1"/>
  <c r="O7" i="1" s="1"/>
  <c r="B7" i="1"/>
  <c r="S6" i="1"/>
  <c r="Q6" i="1"/>
  <c r="N6" i="1"/>
  <c r="M6" i="1"/>
  <c r="K6" i="1"/>
  <c r="J6" i="1"/>
  <c r="P6" i="1" s="1"/>
  <c r="I6" i="1"/>
  <c r="H6" i="1"/>
  <c r="G6" i="1"/>
  <c r="F6" i="1"/>
  <c r="E6" i="1"/>
  <c r="D6" i="1"/>
  <c r="C6" i="1"/>
  <c r="B6" i="1"/>
  <c r="A1" i="1"/>
  <c r="R9" i="1" l="1"/>
  <c r="T26" i="1"/>
  <c r="T13" i="1"/>
  <c r="T15" i="1"/>
  <c r="R14" i="1"/>
  <c r="T16" i="1"/>
  <c r="Q9" i="1"/>
  <c r="F10" i="1"/>
  <c r="R10" i="1" s="1"/>
  <c r="C312" i="1"/>
  <c r="D312" i="1"/>
  <c r="L6" i="1"/>
  <c r="R6" i="1" s="1"/>
  <c r="E312" i="1"/>
  <c r="M312" i="1"/>
  <c r="N312" i="1" s="1"/>
  <c r="H13" i="1"/>
  <c r="P13" i="1"/>
  <c r="H19" i="1"/>
  <c r="H21" i="1"/>
  <c r="P21" i="1"/>
  <c r="S22" i="1"/>
  <c r="T22" i="1" s="1"/>
  <c r="H23" i="1"/>
  <c r="F24" i="1"/>
  <c r="R24" i="1" s="1"/>
  <c r="P27" i="1"/>
  <c r="T64" i="1"/>
  <c r="T74" i="1"/>
  <c r="P28" i="1"/>
  <c r="L28" i="1"/>
  <c r="R28" i="1" s="1"/>
  <c r="H33" i="1"/>
  <c r="O33" i="1"/>
  <c r="T33" i="1"/>
  <c r="T54" i="1"/>
  <c r="G312" i="1"/>
  <c r="O6" i="1"/>
  <c r="H11" i="1"/>
  <c r="P11" i="1"/>
  <c r="P312" i="1" s="1"/>
  <c r="P318" i="1" s="1"/>
  <c r="F17" i="1"/>
  <c r="R17" i="1" s="1"/>
  <c r="S24" i="1"/>
  <c r="T24" i="1" s="1"/>
  <c r="H25" i="1"/>
  <c r="H26" i="1"/>
  <c r="R36" i="1"/>
  <c r="R44" i="1"/>
  <c r="R48" i="1"/>
  <c r="R56" i="1"/>
  <c r="T57" i="1"/>
  <c r="R76" i="1"/>
  <c r="F12" i="1"/>
  <c r="R12" i="1" s="1"/>
  <c r="P14" i="1"/>
  <c r="O17" i="1"/>
  <c r="T17" i="1" s="1"/>
  <c r="N28" i="1"/>
  <c r="R49" i="1"/>
  <c r="R57" i="1"/>
  <c r="T20" i="1"/>
  <c r="I312" i="1"/>
  <c r="F7" i="1"/>
  <c r="R7" i="1" s="1"/>
  <c r="H9" i="1"/>
  <c r="N20" i="1"/>
  <c r="S29" i="1"/>
  <c r="T29" i="1" s="1"/>
  <c r="H29" i="1"/>
  <c r="R31" i="1"/>
  <c r="T79" i="1"/>
  <c r="R82" i="1"/>
  <c r="F18" i="1"/>
  <c r="R18" i="1" s="1"/>
  <c r="P22" i="1"/>
  <c r="F22" i="1"/>
  <c r="R22" i="1" s="1"/>
  <c r="T31" i="1"/>
  <c r="R34" i="1"/>
  <c r="R39" i="1"/>
  <c r="R42" i="1"/>
  <c r="R47" i="1"/>
  <c r="T83" i="1"/>
  <c r="K312" i="1"/>
  <c r="O10" i="1"/>
  <c r="T10" i="1" s="1"/>
  <c r="P18" i="1"/>
  <c r="F19" i="1"/>
  <c r="R19" i="1" s="1"/>
  <c r="N23" i="1"/>
  <c r="N26" i="1"/>
  <c r="P30" i="1"/>
  <c r="F30" i="1"/>
  <c r="R30" i="1" s="1"/>
  <c r="T32" i="1"/>
  <c r="T39" i="1"/>
  <c r="T40" i="1"/>
  <c r="T47" i="1"/>
  <c r="T67" i="1"/>
  <c r="J312" i="1"/>
  <c r="H28" i="1"/>
  <c r="S28" i="1"/>
  <c r="T28" i="1" s="1"/>
  <c r="O31" i="1"/>
  <c r="N31" i="1"/>
  <c r="S35" i="1"/>
  <c r="N35" i="1"/>
  <c r="T43" i="1"/>
  <c r="T48" i="1"/>
  <c r="T55" i="1"/>
  <c r="T56" i="1"/>
  <c r="T63" i="1"/>
  <c r="R72" i="1"/>
  <c r="R74" i="1"/>
  <c r="T75" i="1"/>
  <c r="R80" i="1"/>
  <c r="L33" i="1"/>
  <c r="R33" i="1" s="1"/>
  <c r="Q34" i="1"/>
  <c r="Q312" i="1" s="1"/>
  <c r="Q318" i="1" s="1"/>
  <c r="F35" i="1"/>
  <c r="R35" i="1" s="1"/>
  <c r="S36" i="1"/>
  <c r="T36" i="1" s="1"/>
  <c r="H37" i="1"/>
  <c r="L41" i="1"/>
  <c r="R41" i="1" s="1"/>
  <c r="Q42" i="1"/>
  <c r="F43" i="1"/>
  <c r="R43" i="1" s="1"/>
  <c r="N43" i="1"/>
  <c r="S44" i="1"/>
  <c r="T44" i="1" s="1"/>
  <c r="H45" i="1"/>
  <c r="L49" i="1"/>
  <c r="Q50" i="1"/>
  <c r="F51" i="1"/>
  <c r="R51" i="1" s="1"/>
  <c r="N51" i="1"/>
  <c r="S52" i="1"/>
  <c r="T52" i="1" s="1"/>
  <c r="H53" i="1"/>
  <c r="L57" i="1"/>
  <c r="Q58" i="1"/>
  <c r="F59" i="1"/>
  <c r="R59" i="1" s="1"/>
  <c r="N59" i="1"/>
  <c r="S60" i="1"/>
  <c r="T60" i="1" s="1"/>
  <c r="H61" i="1"/>
  <c r="Q66" i="1"/>
  <c r="F67" i="1"/>
  <c r="R67" i="1" s="1"/>
  <c r="S68" i="1"/>
  <c r="T68" i="1" s="1"/>
  <c r="H69" i="1"/>
  <c r="P69" i="1"/>
  <c r="O72" i="1"/>
  <c r="T72" i="1" s="1"/>
  <c r="Q74" i="1"/>
  <c r="F75" i="1"/>
  <c r="R75" i="1" s="1"/>
  <c r="N75" i="1"/>
  <c r="S76" i="1"/>
  <c r="T76" i="1" s="1"/>
  <c r="H77" i="1"/>
  <c r="P77" i="1"/>
  <c r="Q82" i="1"/>
  <c r="F83" i="1"/>
  <c r="R83" i="1" s="1"/>
  <c r="N83" i="1"/>
  <c r="S84" i="1"/>
  <c r="T84" i="1" s="1"/>
  <c r="H85" i="1"/>
  <c r="P85" i="1"/>
  <c r="F86" i="1"/>
  <c r="R86" i="1" s="1"/>
  <c r="N87" i="1"/>
  <c r="P88" i="1"/>
  <c r="H89" i="1"/>
  <c r="S96" i="1"/>
  <c r="T96" i="1" s="1"/>
  <c r="N96" i="1"/>
  <c r="R101" i="1"/>
  <c r="T101" i="1"/>
  <c r="R119" i="1"/>
  <c r="R126" i="1"/>
  <c r="R128" i="1"/>
  <c r="R144" i="1"/>
  <c r="O35" i="1"/>
  <c r="L36" i="1"/>
  <c r="F38" i="1"/>
  <c r="R38" i="1" s="1"/>
  <c r="O43" i="1"/>
  <c r="L44" i="1"/>
  <c r="F46" i="1"/>
  <c r="R46" i="1" s="1"/>
  <c r="O51" i="1"/>
  <c r="T51" i="1" s="1"/>
  <c r="L52" i="1"/>
  <c r="R52" i="1" s="1"/>
  <c r="F54" i="1"/>
  <c r="R54" i="1" s="1"/>
  <c r="O59" i="1"/>
  <c r="T59" i="1" s="1"/>
  <c r="L60" i="1"/>
  <c r="R60" i="1" s="1"/>
  <c r="F62" i="1"/>
  <c r="R62" i="1" s="1"/>
  <c r="L68" i="1"/>
  <c r="R68" i="1" s="1"/>
  <c r="F70" i="1"/>
  <c r="R70" i="1" s="1"/>
  <c r="O75" i="1"/>
  <c r="L76" i="1"/>
  <c r="F78" i="1"/>
  <c r="R78" i="1" s="1"/>
  <c r="O83" i="1"/>
  <c r="L84" i="1"/>
  <c r="F87" i="1"/>
  <c r="H91" i="1"/>
  <c r="S91" i="1"/>
  <c r="T91" i="1" s="1"/>
  <c r="O93" i="1"/>
  <c r="T93" i="1" s="1"/>
  <c r="T103" i="1"/>
  <c r="R110" i="1"/>
  <c r="T129" i="1"/>
  <c r="Q40" i="1"/>
  <c r="Q56" i="1"/>
  <c r="Q80" i="1"/>
  <c r="H86" i="1"/>
  <c r="H88" i="1"/>
  <c r="S88" i="1"/>
  <c r="T88" i="1" s="1"/>
  <c r="P90" i="1"/>
  <c r="F90" i="1"/>
  <c r="R90" i="1" s="1"/>
  <c r="Q96" i="1"/>
  <c r="F96" i="1"/>
  <c r="R96" i="1" s="1"/>
  <c r="T112" i="1"/>
  <c r="O41" i="1"/>
  <c r="T41" i="1" s="1"/>
  <c r="O49" i="1"/>
  <c r="T49" i="1" s="1"/>
  <c r="O57" i="1"/>
  <c r="O65" i="1"/>
  <c r="T65" i="1" s="1"/>
  <c r="O73" i="1"/>
  <c r="T73" i="1" s="1"/>
  <c r="O81" i="1"/>
  <c r="T81" i="1" s="1"/>
  <c r="F84" i="1"/>
  <c r="R84" i="1" s="1"/>
  <c r="Q93" i="1"/>
  <c r="H94" i="1"/>
  <c r="T125" i="1"/>
  <c r="Q38" i="1"/>
  <c r="N39" i="1"/>
  <c r="N47" i="1"/>
  <c r="Q54" i="1"/>
  <c r="N55" i="1"/>
  <c r="N63" i="1"/>
  <c r="Q78" i="1"/>
  <c r="S80" i="1"/>
  <c r="T80" i="1" s="1"/>
  <c r="S90" i="1"/>
  <c r="T90" i="1" s="1"/>
  <c r="H90" i="1"/>
  <c r="R93" i="1"/>
  <c r="F97" i="1"/>
  <c r="R97" i="1" s="1"/>
  <c r="T109" i="1"/>
  <c r="T120" i="1"/>
  <c r="L87" i="1"/>
  <c r="F89" i="1"/>
  <c r="R89" i="1" s="1"/>
  <c r="N92" i="1"/>
  <c r="R102" i="1"/>
  <c r="T102" i="1"/>
  <c r="O87" i="1"/>
  <c r="T87" i="1" s="1"/>
  <c r="P89" i="1"/>
  <c r="N91" i="1"/>
  <c r="F92" i="1"/>
  <c r="R92" i="1" s="1"/>
  <c r="Q94" i="1"/>
  <c r="L94" i="1"/>
  <c r="R94" i="1" s="1"/>
  <c r="F95" i="1"/>
  <c r="R95" i="1" s="1"/>
  <c r="Q95" i="1"/>
  <c r="S95" i="1"/>
  <c r="T95" i="1" s="1"/>
  <c r="T104" i="1"/>
  <c r="Q88" i="1"/>
  <c r="S89" i="1"/>
  <c r="T89" i="1" s="1"/>
  <c r="P91" i="1"/>
  <c r="F91" i="1"/>
  <c r="R91" i="1" s="1"/>
  <c r="R105" i="1"/>
  <c r="H92" i="1"/>
  <c r="F98" i="1"/>
  <c r="R98" i="1" s="1"/>
  <c r="S99" i="1"/>
  <c r="T99" i="1" s="1"/>
  <c r="H100" i="1"/>
  <c r="P100" i="1"/>
  <c r="F106" i="1"/>
  <c r="R106" i="1" s="1"/>
  <c r="S107" i="1"/>
  <c r="T107" i="1" s="1"/>
  <c r="H108" i="1"/>
  <c r="P108" i="1"/>
  <c r="F114" i="1"/>
  <c r="R114" i="1" s="1"/>
  <c r="S115" i="1"/>
  <c r="T115" i="1" s="1"/>
  <c r="H116" i="1"/>
  <c r="P116" i="1"/>
  <c r="F122" i="1"/>
  <c r="R122" i="1" s="1"/>
  <c r="S123" i="1"/>
  <c r="T123" i="1" s="1"/>
  <c r="H124" i="1"/>
  <c r="P124" i="1"/>
  <c r="P127" i="1"/>
  <c r="H132" i="1"/>
  <c r="F133" i="1"/>
  <c r="R133" i="1" s="1"/>
  <c r="F137" i="1"/>
  <c r="R137" i="1" s="1"/>
  <c r="F138" i="1"/>
  <c r="R138" i="1" s="1"/>
  <c r="N138" i="1"/>
  <c r="P153" i="1"/>
  <c r="P157" i="1"/>
  <c r="S158" i="1"/>
  <c r="T158" i="1" s="1"/>
  <c r="H160" i="1"/>
  <c r="T168" i="1"/>
  <c r="R184" i="1"/>
  <c r="S135" i="1"/>
  <c r="T135" i="1" s="1"/>
  <c r="H144" i="1"/>
  <c r="N150" i="1"/>
  <c r="P159" i="1"/>
  <c r="R168" i="1"/>
  <c r="S97" i="1"/>
  <c r="T97" i="1" s="1"/>
  <c r="H98" i="1"/>
  <c r="Q103" i="1"/>
  <c r="F104" i="1"/>
  <c r="R104" i="1" s="1"/>
  <c r="S105" i="1"/>
  <c r="T105" i="1" s="1"/>
  <c r="H106" i="1"/>
  <c r="Q111" i="1"/>
  <c r="F112" i="1"/>
  <c r="R112" i="1" s="1"/>
  <c r="S113" i="1"/>
  <c r="T113" i="1" s="1"/>
  <c r="H114" i="1"/>
  <c r="Q119" i="1"/>
  <c r="F120" i="1"/>
  <c r="R120" i="1" s="1"/>
  <c r="S121" i="1"/>
  <c r="T121" i="1" s="1"/>
  <c r="H122" i="1"/>
  <c r="O125" i="1"/>
  <c r="F129" i="1"/>
  <c r="R129" i="1" s="1"/>
  <c r="N129" i="1"/>
  <c r="N130" i="1"/>
  <c r="H133" i="1"/>
  <c r="H137" i="1"/>
  <c r="P140" i="1"/>
  <c r="F140" i="1"/>
  <c r="R140" i="1" s="1"/>
  <c r="L146" i="1"/>
  <c r="S148" i="1"/>
  <c r="T148" i="1" s="1"/>
  <c r="Q150" i="1"/>
  <c r="N154" i="1"/>
  <c r="S154" i="1"/>
  <c r="L160" i="1"/>
  <c r="T205" i="1"/>
  <c r="L97" i="1"/>
  <c r="F99" i="1"/>
  <c r="R99" i="1" s="1"/>
  <c r="L105" i="1"/>
  <c r="F107" i="1"/>
  <c r="R107" i="1" s="1"/>
  <c r="L113" i="1"/>
  <c r="R113" i="1" s="1"/>
  <c r="F115" i="1"/>
  <c r="R115" i="1" s="1"/>
  <c r="F123" i="1"/>
  <c r="R123" i="1" s="1"/>
  <c r="S127" i="1"/>
  <c r="T127" i="1" s="1"/>
  <c r="F134" i="1"/>
  <c r="R134" i="1" s="1"/>
  <c r="L135" i="1"/>
  <c r="R135" i="1" s="1"/>
  <c r="L136" i="1"/>
  <c r="R136" i="1" s="1"/>
  <c r="T136" i="1"/>
  <c r="H138" i="1"/>
  <c r="F139" i="1"/>
  <c r="R139" i="1" s="1"/>
  <c r="F141" i="1"/>
  <c r="R141" i="1" s="1"/>
  <c r="L143" i="1"/>
  <c r="R143" i="1" s="1"/>
  <c r="L144" i="1"/>
  <c r="Q148" i="1"/>
  <c r="R152" i="1"/>
  <c r="S152" i="1"/>
  <c r="T152" i="1" s="1"/>
  <c r="O154" i="1"/>
  <c r="Q117" i="1"/>
  <c r="S119" i="1"/>
  <c r="T119" i="1" s="1"/>
  <c r="H140" i="1"/>
  <c r="O146" i="1"/>
  <c r="T146" i="1" s="1"/>
  <c r="N146" i="1"/>
  <c r="R154" i="1"/>
  <c r="L155" i="1"/>
  <c r="R155" i="1" s="1"/>
  <c r="P155" i="1"/>
  <c r="S156" i="1"/>
  <c r="T156" i="1" s="1"/>
  <c r="O102" i="1"/>
  <c r="O110" i="1"/>
  <c r="T110" i="1" s="1"/>
  <c r="O118" i="1"/>
  <c r="T118" i="1" s="1"/>
  <c r="F121" i="1"/>
  <c r="R121" i="1" s="1"/>
  <c r="O126" i="1"/>
  <c r="T126" i="1" s="1"/>
  <c r="L128" i="1"/>
  <c r="H130" i="1"/>
  <c r="F131" i="1"/>
  <c r="R131" i="1" s="1"/>
  <c r="P132" i="1"/>
  <c r="H134" i="1"/>
  <c r="H139" i="1"/>
  <c r="S140" i="1"/>
  <c r="T140" i="1" s="1"/>
  <c r="H141" i="1"/>
  <c r="F142" i="1"/>
  <c r="R142" i="1" s="1"/>
  <c r="F146" i="1"/>
  <c r="R146" i="1" s="1"/>
  <c r="P146" i="1"/>
  <c r="R149" i="1"/>
  <c r="S150" i="1"/>
  <c r="T150" i="1" s="1"/>
  <c r="P151" i="1"/>
  <c r="Q156" i="1"/>
  <c r="T207" i="1"/>
  <c r="N100" i="1"/>
  <c r="S131" i="1"/>
  <c r="T131" i="1" s="1"/>
  <c r="Q145" i="1"/>
  <c r="P147" i="1"/>
  <c r="Q158" i="1"/>
  <c r="R167" i="1"/>
  <c r="T169" i="1"/>
  <c r="R186" i="1"/>
  <c r="R202" i="1"/>
  <c r="H131" i="1"/>
  <c r="F132" i="1"/>
  <c r="R132" i="1" s="1"/>
  <c r="S142" i="1"/>
  <c r="T142" i="1" s="1"/>
  <c r="F145" i="1"/>
  <c r="R145" i="1" s="1"/>
  <c r="H147" i="1"/>
  <c r="R160" i="1"/>
  <c r="S160" i="1"/>
  <c r="T160" i="1" s="1"/>
  <c r="T164" i="1"/>
  <c r="T185" i="1"/>
  <c r="R188" i="1"/>
  <c r="T201" i="1"/>
  <c r="S162" i="1"/>
  <c r="T162" i="1" s="1"/>
  <c r="P163" i="1"/>
  <c r="Q168" i="1"/>
  <c r="S171" i="1"/>
  <c r="T171" i="1" s="1"/>
  <c r="T176" i="1"/>
  <c r="S177" i="1"/>
  <c r="T177" i="1" s="1"/>
  <c r="S182" i="1"/>
  <c r="T182" i="1" s="1"/>
  <c r="F183" i="1"/>
  <c r="R183" i="1" s="1"/>
  <c r="Q185" i="1"/>
  <c r="T192" i="1"/>
  <c r="S193" i="1"/>
  <c r="T193" i="1" s="1"/>
  <c r="S198" i="1"/>
  <c r="T198" i="1" s="1"/>
  <c r="F199" i="1"/>
  <c r="R199" i="1" s="1"/>
  <c r="S208" i="1"/>
  <c r="T208" i="1" s="1"/>
  <c r="S211" i="1"/>
  <c r="T211" i="1" s="1"/>
  <c r="H213" i="1"/>
  <c r="S213" i="1"/>
  <c r="T213" i="1" s="1"/>
  <c r="T216" i="1"/>
  <c r="N219" i="1"/>
  <c r="O223" i="1"/>
  <c r="N223" i="1"/>
  <c r="R232" i="1"/>
  <c r="P242" i="1"/>
  <c r="L242" i="1"/>
  <c r="F267" i="1"/>
  <c r="R267" i="1" s="1"/>
  <c r="P267" i="1"/>
  <c r="F148" i="1"/>
  <c r="R148" i="1" s="1"/>
  <c r="H150" i="1"/>
  <c r="L154" i="1"/>
  <c r="F156" i="1"/>
  <c r="R156" i="1" s="1"/>
  <c r="H158" i="1"/>
  <c r="F164" i="1"/>
  <c r="R164" i="1" s="1"/>
  <c r="H166" i="1"/>
  <c r="S172" i="1"/>
  <c r="T172" i="1" s="1"/>
  <c r="S174" i="1"/>
  <c r="T174" i="1" s="1"/>
  <c r="N175" i="1"/>
  <c r="S181" i="1"/>
  <c r="T181" i="1" s="1"/>
  <c r="H182" i="1"/>
  <c r="P182" i="1"/>
  <c r="H183" i="1"/>
  <c r="F185" i="1"/>
  <c r="R185" i="1" s="1"/>
  <c r="P186" i="1"/>
  <c r="Q188" i="1"/>
  <c r="N188" i="1"/>
  <c r="O191" i="1"/>
  <c r="T191" i="1" s="1"/>
  <c r="S197" i="1"/>
  <c r="T197" i="1" s="1"/>
  <c r="H198" i="1"/>
  <c r="H199" i="1"/>
  <c r="F201" i="1"/>
  <c r="R201" i="1" s="1"/>
  <c r="P202" i="1"/>
  <c r="Q204" i="1"/>
  <c r="N204" i="1"/>
  <c r="O207" i="1"/>
  <c r="F210" i="1"/>
  <c r="R210" i="1" s="1"/>
  <c r="H211" i="1"/>
  <c r="P215" i="1"/>
  <c r="F215" i="1"/>
  <c r="R215" i="1" s="1"/>
  <c r="O219" i="1"/>
  <c r="T220" i="1"/>
  <c r="S183" i="1"/>
  <c r="T183" i="1" s="1"/>
  <c r="Q198" i="1"/>
  <c r="S199" i="1"/>
  <c r="Q210" i="1"/>
  <c r="P212" i="1"/>
  <c r="F212" i="1"/>
  <c r="R212" i="1" s="1"/>
  <c r="R226" i="1"/>
  <c r="S227" i="1"/>
  <c r="T227" i="1" s="1"/>
  <c r="N227" i="1"/>
  <c r="P230" i="1"/>
  <c r="F230" i="1"/>
  <c r="R230" i="1" s="1"/>
  <c r="O238" i="1"/>
  <c r="N238" i="1"/>
  <c r="O151" i="1"/>
  <c r="T151" i="1" s="1"/>
  <c r="O159" i="1"/>
  <c r="T159" i="1" s="1"/>
  <c r="F162" i="1"/>
  <c r="R162" i="1" s="1"/>
  <c r="H164" i="1"/>
  <c r="O167" i="1"/>
  <c r="T167" i="1" s="1"/>
  <c r="H175" i="1"/>
  <c r="O178" i="1"/>
  <c r="T178" i="1" s="1"/>
  <c r="H185" i="1"/>
  <c r="H186" i="1"/>
  <c r="S187" i="1"/>
  <c r="T187" i="1" s="1"/>
  <c r="P187" i="1"/>
  <c r="H188" i="1"/>
  <c r="H189" i="1"/>
  <c r="Q189" i="1"/>
  <c r="N191" i="1"/>
  <c r="N192" i="1"/>
  <c r="O194" i="1"/>
  <c r="T194" i="1" s="1"/>
  <c r="H201" i="1"/>
  <c r="H202" i="1"/>
  <c r="S203" i="1"/>
  <c r="T203" i="1" s="1"/>
  <c r="P203" i="1"/>
  <c r="H204" i="1"/>
  <c r="H205" i="1"/>
  <c r="N207" i="1"/>
  <c r="N208" i="1"/>
  <c r="T210" i="1"/>
  <c r="H215" i="1"/>
  <c r="T219" i="1"/>
  <c r="S222" i="1"/>
  <c r="H222" i="1"/>
  <c r="S224" i="1"/>
  <c r="T224" i="1" s="1"/>
  <c r="H224" i="1"/>
  <c r="T244" i="1"/>
  <c r="S247" i="1"/>
  <c r="T247" i="1" s="1"/>
  <c r="N247" i="1"/>
  <c r="N149" i="1"/>
  <c r="F165" i="1"/>
  <c r="R165" i="1" s="1"/>
  <c r="Q172" i="1"/>
  <c r="L173" i="1"/>
  <c r="Q177" i="1"/>
  <c r="F178" i="1"/>
  <c r="R178" i="1" s="1"/>
  <c r="N178" i="1"/>
  <c r="N181" i="1"/>
  <c r="L184" i="1"/>
  <c r="T184" i="1"/>
  <c r="S186" i="1"/>
  <c r="T186" i="1" s="1"/>
  <c r="S190" i="1"/>
  <c r="T190" i="1" s="1"/>
  <c r="F191" i="1"/>
  <c r="R191" i="1" s="1"/>
  <c r="Q193" i="1"/>
  <c r="F194" i="1"/>
  <c r="R194" i="1" s="1"/>
  <c r="N194" i="1"/>
  <c r="N197" i="1"/>
  <c r="L200" i="1"/>
  <c r="R200" i="1" s="1"/>
  <c r="S202" i="1"/>
  <c r="T202" i="1" s="1"/>
  <c r="S206" i="1"/>
  <c r="T206" i="1" s="1"/>
  <c r="F207" i="1"/>
  <c r="R207" i="1" s="1"/>
  <c r="Q209" i="1"/>
  <c r="H210" i="1"/>
  <c r="F214" i="1"/>
  <c r="R214" i="1" s="1"/>
  <c r="O216" i="1"/>
  <c r="O222" i="1"/>
  <c r="N222" i="1"/>
  <c r="F247" i="1"/>
  <c r="R247" i="1" s="1"/>
  <c r="P247" i="1"/>
  <c r="P171" i="1"/>
  <c r="F172" i="1"/>
  <c r="R172" i="1" s="1"/>
  <c r="F173" i="1"/>
  <c r="R173" i="1" s="1"/>
  <c r="F177" i="1"/>
  <c r="R177" i="1" s="1"/>
  <c r="Q180" i="1"/>
  <c r="O183" i="1"/>
  <c r="P192" i="1"/>
  <c r="R193" i="1"/>
  <c r="Q196" i="1"/>
  <c r="O199" i="1"/>
  <c r="P208" i="1"/>
  <c r="S214" i="1"/>
  <c r="T214" i="1" s="1"/>
  <c r="H214" i="1"/>
  <c r="S225" i="1"/>
  <c r="T225" i="1" s="1"/>
  <c r="N225" i="1"/>
  <c r="R227" i="1"/>
  <c r="F228" i="1"/>
  <c r="R228" i="1" s="1"/>
  <c r="P228" i="1"/>
  <c r="P231" i="1"/>
  <c r="F231" i="1"/>
  <c r="R231" i="1" s="1"/>
  <c r="Q232" i="1"/>
  <c r="L232" i="1"/>
  <c r="O239" i="1"/>
  <c r="T239" i="1" s="1"/>
  <c r="N239" i="1"/>
  <c r="R277" i="1"/>
  <c r="Q288" i="1"/>
  <c r="F288" i="1"/>
  <c r="T209" i="1"/>
  <c r="L210" i="1"/>
  <c r="O218" i="1"/>
  <c r="T218" i="1" s="1"/>
  <c r="H218" i="1"/>
  <c r="L219" i="1"/>
  <c r="R219" i="1" s="1"/>
  <c r="P219" i="1"/>
  <c r="T221" i="1"/>
  <c r="P225" i="1"/>
  <c r="F225" i="1"/>
  <c r="R225" i="1" s="1"/>
  <c r="P250" i="1"/>
  <c r="Q256" i="1"/>
  <c r="T179" i="1"/>
  <c r="P179" i="1"/>
  <c r="T195" i="1"/>
  <c r="P195" i="1"/>
  <c r="F211" i="1"/>
  <c r="R211" i="1" s="1"/>
  <c r="Q211" i="1"/>
  <c r="P218" i="1"/>
  <c r="F218" i="1"/>
  <c r="R218" i="1" s="1"/>
  <c r="H223" i="1"/>
  <c r="S223" i="1"/>
  <c r="T223" i="1" s="1"/>
  <c r="O226" i="1"/>
  <c r="H226" i="1"/>
  <c r="S226" i="1"/>
  <c r="T226" i="1" s="1"/>
  <c r="N226" i="1"/>
  <c r="F229" i="1"/>
  <c r="R229" i="1" s="1"/>
  <c r="P229" i="1"/>
  <c r="H232" i="1"/>
  <c r="O232" i="1"/>
  <c r="T232" i="1" s="1"/>
  <c r="S240" i="1"/>
  <c r="T240" i="1" s="1"/>
  <c r="H240" i="1"/>
  <c r="L249" i="1"/>
  <c r="P249" i="1"/>
  <c r="O217" i="1"/>
  <c r="T217" i="1" s="1"/>
  <c r="Q227" i="1"/>
  <c r="H274" i="1"/>
  <c r="T278" i="1"/>
  <c r="S286" i="1"/>
  <c r="T286" i="1" s="1"/>
  <c r="H286" i="1"/>
  <c r="T290" i="1"/>
  <c r="L296" i="1"/>
  <c r="P296" i="1"/>
  <c r="S297" i="1"/>
  <c r="T297" i="1" s="1"/>
  <c r="Q305" i="1"/>
  <c r="S229" i="1"/>
  <c r="T229" i="1" s="1"/>
  <c r="O233" i="1"/>
  <c r="T233" i="1" s="1"/>
  <c r="O245" i="1"/>
  <c r="T245" i="1" s="1"/>
  <c r="N246" i="1"/>
  <c r="R253" i="1"/>
  <c r="O255" i="1"/>
  <c r="H255" i="1"/>
  <c r="N255" i="1"/>
  <c r="S255" i="1"/>
  <c r="T255" i="1" s="1"/>
  <c r="R280" i="1"/>
  <c r="H212" i="1"/>
  <c r="H225" i="1"/>
  <c r="H228" i="1"/>
  <c r="H229" i="1"/>
  <c r="S230" i="1"/>
  <c r="T230" i="1" s="1"/>
  <c r="H230" i="1"/>
  <c r="H231" i="1"/>
  <c r="O234" i="1"/>
  <c r="T234" i="1" s="1"/>
  <c r="L236" i="1"/>
  <c r="L237" i="1"/>
  <c r="P245" i="1"/>
  <c r="F246" i="1"/>
  <c r="R246" i="1" s="1"/>
  <c r="F255" i="1"/>
  <c r="R255" i="1" s="1"/>
  <c r="P255" i="1"/>
  <c r="T284" i="1"/>
  <c r="F213" i="1"/>
  <c r="R213" i="1" s="1"/>
  <c r="Q220" i="1"/>
  <c r="F221" i="1"/>
  <c r="R221" i="1" s="1"/>
  <c r="N221" i="1"/>
  <c r="P222" i="1"/>
  <c r="P223" i="1"/>
  <c r="F236" i="1"/>
  <c r="F237" i="1"/>
  <c r="R237" i="1" s="1"/>
  <c r="N237" i="1"/>
  <c r="P238" i="1"/>
  <c r="P239" i="1"/>
  <c r="F242" i="1"/>
  <c r="R242" i="1" s="1"/>
  <c r="S243" i="1"/>
  <c r="T243" i="1" s="1"/>
  <c r="P243" i="1"/>
  <c r="H245" i="1"/>
  <c r="L256" i="1"/>
  <c r="R256" i="1" s="1"/>
  <c r="P256" i="1"/>
  <c r="Q257" i="1"/>
  <c r="L258" i="1"/>
  <c r="F259" i="1"/>
  <c r="R259" i="1" s="1"/>
  <c r="P259" i="1"/>
  <c r="N259" i="1"/>
  <c r="H262" i="1"/>
  <c r="O264" i="1"/>
  <c r="H270" i="1"/>
  <c r="O270" i="1"/>
  <c r="S273" i="1"/>
  <c r="T273" i="1" s="1"/>
  <c r="P285" i="1"/>
  <c r="S301" i="1"/>
  <c r="T301" i="1" s="1"/>
  <c r="H301" i="1"/>
  <c r="H302" i="1"/>
  <c r="O302" i="1"/>
  <c r="P310" i="1"/>
  <c r="F310" i="1"/>
  <c r="R310" i="1" s="1"/>
  <c r="R233" i="1"/>
  <c r="T246" i="1"/>
  <c r="O248" i="1"/>
  <c r="T248" i="1" s="1"/>
  <c r="H248" i="1"/>
  <c r="R249" i="1"/>
  <c r="P254" i="1"/>
  <c r="F254" i="1"/>
  <c r="R254" i="1" s="1"/>
  <c r="P266" i="1"/>
  <c r="H294" i="1"/>
  <c r="T294" i="1"/>
  <c r="Q296" i="1"/>
  <c r="F296" i="1"/>
  <c r="T302" i="1"/>
  <c r="L226" i="1"/>
  <c r="L227" i="1"/>
  <c r="F234" i="1"/>
  <c r="R234" i="1" s="1"/>
  <c r="P234" i="1"/>
  <c r="F235" i="1"/>
  <c r="R235" i="1" s="1"/>
  <c r="F238" i="1"/>
  <c r="R238" i="1" s="1"/>
  <c r="F241" i="1"/>
  <c r="R241" i="1" s="1"/>
  <c r="T256" i="1"/>
  <c r="R261" i="1"/>
  <c r="T275" i="1"/>
  <c r="R285" i="1"/>
  <c r="S292" i="1"/>
  <c r="S298" i="1"/>
  <c r="T298" i="1" s="1"/>
  <c r="H298" i="1"/>
  <c r="H233" i="1"/>
  <c r="P235" i="1"/>
  <c r="H237" i="1"/>
  <c r="S238" i="1"/>
  <c r="T238" i="1" s="1"/>
  <c r="H238" i="1"/>
  <c r="H239" i="1"/>
  <c r="F240" i="1"/>
  <c r="P241" i="1"/>
  <c r="S242" i="1"/>
  <c r="T242" i="1" s="1"/>
  <c r="S251" i="1"/>
  <c r="T251" i="1" s="1"/>
  <c r="P251" i="1"/>
  <c r="O253" i="1"/>
  <c r="T253" i="1" s="1"/>
  <c r="S254" i="1"/>
  <c r="T254" i="1" s="1"/>
  <c r="N256" i="1"/>
  <c r="F258" i="1"/>
  <c r="P258" i="1"/>
  <c r="L269" i="1"/>
  <c r="R269" i="1" s="1"/>
  <c r="P269" i="1"/>
  <c r="T270" i="1"/>
  <c r="Q272" i="1"/>
  <c r="F272" i="1"/>
  <c r="Q276" i="1"/>
  <c r="T283" i="1"/>
  <c r="F290" i="1"/>
  <c r="R290" i="1" s="1"/>
  <c r="P290" i="1"/>
  <c r="O295" i="1"/>
  <c r="L280" i="1"/>
  <c r="P280" i="1"/>
  <c r="R286" i="1"/>
  <c r="R287" i="1"/>
  <c r="N287" i="1"/>
  <c r="S287" i="1"/>
  <c r="T287" i="1" s="1"/>
  <c r="S293" i="1"/>
  <c r="T293" i="1" s="1"/>
  <c r="T306" i="1"/>
  <c r="H257" i="1"/>
  <c r="S257" i="1"/>
  <c r="T257" i="1" s="1"/>
  <c r="L264" i="1"/>
  <c r="P264" i="1"/>
  <c r="S267" i="1"/>
  <c r="T267" i="1" s="1"/>
  <c r="R270" i="1"/>
  <c r="F271" i="1"/>
  <c r="R271" i="1" s="1"/>
  <c r="N271" i="1"/>
  <c r="S271" i="1"/>
  <c r="T271" i="1" s="1"/>
  <c r="H277" i="1"/>
  <c r="S277" i="1"/>
  <c r="T277" i="1" s="1"/>
  <c r="O280" i="1"/>
  <c r="P287" i="1"/>
  <c r="P289" i="1"/>
  <c r="L289" i="1"/>
  <c r="R289" i="1" s="1"/>
  <c r="F291" i="1"/>
  <c r="R291" i="1" s="1"/>
  <c r="N291" i="1"/>
  <c r="F292" i="1"/>
  <c r="R292" i="1" s="1"/>
  <c r="T296" i="1"/>
  <c r="P300" i="1"/>
  <c r="T300" i="1"/>
  <c r="R301" i="1"/>
  <c r="P305" i="1"/>
  <c r="H306" i="1"/>
  <c r="L240" i="1"/>
  <c r="P244" i="1"/>
  <c r="Q249" i="1"/>
  <c r="Q250" i="1"/>
  <c r="F252" i="1"/>
  <c r="R252" i="1" s="1"/>
  <c r="H253" i="1"/>
  <c r="P257" i="1"/>
  <c r="L257" i="1"/>
  <c r="R257" i="1" s="1"/>
  <c r="R274" i="1"/>
  <c r="F275" i="1"/>
  <c r="R275" i="1" s="1"/>
  <c r="N275" i="1"/>
  <c r="L277" i="1"/>
  <c r="P277" i="1"/>
  <c r="O279" i="1"/>
  <c r="H281" i="1"/>
  <c r="S281" i="1"/>
  <c r="T281" i="1" s="1"/>
  <c r="O284" i="1"/>
  <c r="P286" i="1"/>
  <c r="Q290" i="1"/>
  <c r="S291" i="1"/>
  <c r="T291" i="1" s="1"/>
  <c r="R294" i="1"/>
  <c r="F295" i="1"/>
  <c r="R295" i="1" s="1"/>
  <c r="N295" i="1"/>
  <c r="S295" i="1"/>
  <c r="T295" i="1" s="1"/>
  <c r="P302" i="1"/>
  <c r="F302" i="1"/>
  <c r="R302" i="1" s="1"/>
  <c r="T305" i="1"/>
  <c r="P307" i="1"/>
  <c r="F307" i="1"/>
  <c r="R307" i="1" s="1"/>
  <c r="O311" i="1"/>
  <c r="H265" i="1"/>
  <c r="S265" i="1"/>
  <c r="T265" i="1" s="1"/>
  <c r="O268" i="1"/>
  <c r="S276" i="1"/>
  <c r="T276" i="1" s="1"/>
  <c r="R278" i="1"/>
  <c r="N279" i="1"/>
  <c r="S279" i="1"/>
  <c r="P284" i="1"/>
  <c r="L288" i="1"/>
  <c r="P288" i="1"/>
  <c r="P297" i="1"/>
  <c r="L297" i="1"/>
  <c r="R297" i="1" s="1"/>
  <c r="P299" i="1"/>
  <c r="F299" i="1"/>
  <c r="R299" i="1" s="1"/>
  <c r="N299" i="1"/>
  <c r="Q302" i="1"/>
  <c r="H305" i="1"/>
  <c r="N311" i="1"/>
  <c r="R262" i="1"/>
  <c r="R263" i="1"/>
  <c r="N263" i="1"/>
  <c r="S263" i="1"/>
  <c r="T263" i="1" s="1"/>
  <c r="F264" i="1"/>
  <c r="T268" i="1"/>
  <c r="L272" i="1"/>
  <c r="P272" i="1"/>
  <c r="P273" i="1"/>
  <c r="Q278" i="1"/>
  <c r="P279" i="1"/>
  <c r="S280" i="1"/>
  <c r="T280" i="1" s="1"/>
  <c r="S285" i="1"/>
  <c r="T285" i="1" s="1"/>
  <c r="Q289" i="1"/>
  <c r="H290" i="1"/>
  <c r="P293" i="1"/>
  <c r="R298" i="1"/>
  <c r="R309" i="1"/>
  <c r="H244" i="1"/>
  <c r="O256" i="1"/>
  <c r="S259" i="1"/>
  <c r="T259" i="1" s="1"/>
  <c r="P263" i="1"/>
  <c r="S264" i="1"/>
  <c r="P265" i="1"/>
  <c r="L265" i="1"/>
  <c r="R265" i="1" s="1"/>
  <c r="N268" i="1"/>
  <c r="H269" i="1"/>
  <c r="S269" i="1"/>
  <c r="T269" i="1" s="1"/>
  <c r="O272" i="1"/>
  <c r="T272" i="1" s="1"/>
  <c r="Q273" i="1"/>
  <c r="P274" i="1"/>
  <c r="R282" i="1"/>
  <c r="F283" i="1"/>
  <c r="R283" i="1" s="1"/>
  <c r="N283" i="1"/>
  <c r="F284" i="1"/>
  <c r="R284" i="1" s="1"/>
  <c r="T288" i="1"/>
  <c r="O292" i="1"/>
  <c r="S299" i="1"/>
  <c r="T299" i="1" s="1"/>
  <c r="L305" i="1"/>
  <c r="R305" i="1" s="1"/>
  <c r="T308" i="1"/>
  <c r="S309" i="1"/>
  <c r="T309" i="1" s="1"/>
  <c r="H309" i="1"/>
  <c r="H310" i="1"/>
  <c r="O310" i="1"/>
  <c r="T310" i="1" s="1"/>
  <c r="S252" i="1"/>
  <c r="T252" i="1" s="1"/>
  <c r="S260" i="1"/>
  <c r="T260" i="1" s="1"/>
  <c r="P301" i="1"/>
  <c r="P309" i="1"/>
  <c r="S303" i="1"/>
  <c r="T303" i="1" s="1"/>
  <c r="P304" i="1"/>
  <c r="S311" i="1"/>
  <c r="O276" i="1"/>
  <c r="O308" i="1"/>
  <c r="T222" i="1" l="1"/>
  <c r="F312" i="1"/>
  <c r="T154" i="1"/>
  <c r="S312" i="1"/>
  <c r="O312" i="1"/>
  <c r="O318" i="1" s="1"/>
  <c r="L312" i="1"/>
  <c r="T6" i="1"/>
  <c r="T264" i="1"/>
  <c r="R296" i="1"/>
  <c r="H312" i="1"/>
  <c r="R264" i="1"/>
  <c r="T279" i="1"/>
  <c r="R258" i="1"/>
  <c r="R240" i="1"/>
  <c r="R236" i="1"/>
  <c r="T292" i="1"/>
  <c r="T35" i="1"/>
  <c r="T311" i="1"/>
  <c r="R272" i="1"/>
  <c r="R87" i="1"/>
  <c r="R312" i="1" s="1"/>
  <c r="R318" i="1" s="1"/>
  <c r="R288" i="1"/>
  <c r="T199" i="1"/>
  <c r="S318" i="1" l="1"/>
  <c r="T312" i="1"/>
</calcChain>
</file>

<file path=xl/sharedStrings.xml><?xml version="1.0" encoding="utf-8"?>
<sst xmlns="http://schemas.openxmlformats.org/spreadsheetml/2006/main" count="333" uniqueCount="320">
  <si>
    <r>
      <rPr>
        <b/>
        <u/>
        <sz val="23"/>
        <color indexed="8"/>
        <rFont val="Angsana New"/>
        <family val="1"/>
      </rPr>
      <t>จำแนกตามหน่วยงาน</t>
    </r>
    <r>
      <rPr>
        <b/>
        <sz val="23"/>
        <color indexed="8"/>
        <rFont val="Angsana New"/>
        <family val="1"/>
      </rPr>
      <t xml:space="preserve"> เรียงลำดับผลการเบิกจ่ายจากน้อยไปมาก</t>
    </r>
  </si>
  <si>
    <t>หน่วย : ล้านบาท</t>
  </si>
  <si>
    <t>ลำดับที่</t>
  </si>
  <si>
    <t>หน่วยงาน</t>
  </si>
  <si>
    <t>รายจ่ายประจำ</t>
  </si>
  <si>
    <t>รายจ่ายลงทุน</t>
  </si>
  <si>
    <t>รวม</t>
  </si>
  <si>
    <t>วงเงินงบประมาณหลังโอนเปลี่ยนแปลง</t>
  </si>
  <si>
    <t>สำรองมีหนี้</t>
  </si>
  <si>
    <t>PO</t>
  </si>
  <si>
    <t>PO+สำรองเงินมีหนี้</t>
  </si>
  <si>
    <t>เบิกจ่าย</t>
  </si>
  <si>
    <t xml:space="preserve">%เบิกจ่ายต่องบประมาณหลังโอนเปลี่ยนแปลง </t>
  </si>
  <si>
    <t>01031</t>
  </si>
  <si>
    <t>11009</t>
  </si>
  <si>
    <t>01038</t>
  </si>
  <si>
    <t>22006</t>
  </si>
  <si>
    <t>08007</t>
  </si>
  <si>
    <t>23044</t>
  </si>
  <si>
    <t>01001</t>
  </si>
  <si>
    <t>23004</t>
  </si>
  <si>
    <t>01042</t>
  </si>
  <si>
    <t>07021</t>
  </si>
  <si>
    <t>18003</t>
  </si>
  <si>
    <t>12003</t>
  </si>
  <si>
    <t>01005</t>
  </si>
  <si>
    <t>09006</t>
  </si>
  <si>
    <t>01004</t>
  </si>
  <si>
    <t>23051</t>
  </si>
  <si>
    <t>08003</t>
  </si>
  <si>
    <t>06008</t>
  </si>
  <si>
    <t>15002</t>
  </si>
  <si>
    <t>03002</t>
  </si>
  <si>
    <t>11002</t>
  </si>
  <si>
    <t>01041</t>
  </si>
  <si>
    <t>25003</t>
  </si>
  <si>
    <t>18006</t>
  </si>
  <si>
    <t>13006</t>
  </si>
  <si>
    <t>23013</t>
  </si>
  <si>
    <t>07008</t>
  </si>
  <si>
    <t>08009</t>
  </si>
  <si>
    <t>13007</t>
  </si>
  <si>
    <t>01007</t>
  </si>
  <si>
    <t>25016</t>
  </si>
  <si>
    <t>23003</t>
  </si>
  <si>
    <t>22008</t>
  </si>
  <si>
    <t>05003</t>
  </si>
  <si>
    <t>23002</t>
  </si>
  <si>
    <t>16009</t>
  </si>
  <si>
    <t>01035</t>
  </si>
  <si>
    <t>22004</t>
  </si>
  <si>
    <t>03005</t>
  </si>
  <si>
    <t>13004</t>
  </si>
  <si>
    <t>23037</t>
  </si>
  <si>
    <t>23005</t>
  </si>
  <si>
    <t>09005</t>
  </si>
  <si>
    <t>13008</t>
  </si>
  <si>
    <t>08002</t>
  </si>
  <si>
    <t>23020</t>
  </si>
  <si>
    <t>23029</t>
  </si>
  <si>
    <t>01002</t>
  </si>
  <si>
    <t>07003</t>
  </si>
  <si>
    <t>01008</t>
  </si>
  <si>
    <t>23053</t>
  </si>
  <si>
    <t>23015</t>
  </si>
  <si>
    <t>06004</t>
  </si>
  <si>
    <t>09012</t>
  </si>
  <si>
    <t>22003</t>
  </si>
  <si>
    <t>06007</t>
  </si>
  <si>
    <t>23035</t>
  </si>
  <si>
    <t>18004</t>
  </si>
  <si>
    <t>12005</t>
  </si>
  <si>
    <t>20003</t>
  </si>
  <si>
    <t>01021</t>
  </si>
  <si>
    <t>23024</t>
  </si>
  <si>
    <t>23045</t>
  </si>
  <si>
    <t>03008</t>
  </si>
  <si>
    <t>23030</t>
  </si>
  <si>
    <t>09008</t>
  </si>
  <si>
    <t>16010</t>
  </si>
  <si>
    <t>08012</t>
  </si>
  <si>
    <t>23021</t>
  </si>
  <si>
    <t>22005</t>
  </si>
  <si>
    <t>23036</t>
  </si>
  <si>
    <t>23052</t>
  </si>
  <si>
    <t>13013</t>
  </si>
  <si>
    <t>18005</t>
  </si>
  <si>
    <t>09003</t>
  </si>
  <si>
    <t>23055</t>
  </si>
  <si>
    <t>08004</t>
  </si>
  <si>
    <t>23016</t>
  </si>
  <si>
    <t>21005</t>
  </si>
  <si>
    <t>23019</t>
  </si>
  <si>
    <t>21006</t>
  </si>
  <si>
    <t>23039</t>
  </si>
  <si>
    <t>25006</t>
  </si>
  <si>
    <t>03004</t>
  </si>
  <si>
    <t>23038</t>
  </si>
  <si>
    <t>08006</t>
  </si>
  <si>
    <t>23022</t>
  </si>
  <si>
    <t>05002</t>
  </si>
  <si>
    <t>02006</t>
  </si>
  <si>
    <t>07015</t>
  </si>
  <si>
    <t>23033</t>
  </si>
  <si>
    <t>23040</t>
  </si>
  <si>
    <t>23018</t>
  </si>
  <si>
    <t>21017</t>
  </si>
  <si>
    <t>05006</t>
  </si>
  <si>
    <t>23047</t>
  </si>
  <si>
    <t>23026</t>
  </si>
  <si>
    <t>01012</t>
  </si>
  <si>
    <t>21003</t>
  </si>
  <si>
    <t>23043</t>
  </si>
  <si>
    <t>23041</t>
  </si>
  <si>
    <t>21004</t>
  </si>
  <si>
    <t>23034</t>
  </si>
  <si>
    <t>15004</t>
  </si>
  <si>
    <t>02005</t>
  </si>
  <si>
    <t>09009</t>
  </si>
  <si>
    <t>12004</t>
  </si>
  <si>
    <t>23023</t>
  </si>
  <si>
    <t>09007</t>
  </si>
  <si>
    <t>23011</t>
  </si>
  <si>
    <t>23042</t>
  </si>
  <si>
    <t>23014</t>
  </si>
  <si>
    <t>09011</t>
  </si>
  <si>
    <t>12006</t>
  </si>
  <si>
    <t>23057</t>
  </si>
  <si>
    <t>20006</t>
  </si>
  <si>
    <t>07014</t>
  </si>
  <si>
    <t>15005</t>
  </si>
  <si>
    <t>23028</t>
  </si>
  <si>
    <t>13003</t>
  </si>
  <si>
    <t>03006</t>
  </si>
  <si>
    <t>17004</t>
  </si>
  <si>
    <t>08008</t>
  </si>
  <si>
    <t>25008</t>
  </si>
  <si>
    <t>23048</t>
  </si>
  <si>
    <t>23031</t>
  </si>
  <si>
    <t>23060</t>
  </si>
  <si>
    <t>06002</t>
  </si>
  <si>
    <t>09002</t>
  </si>
  <si>
    <t>02004</t>
  </si>
  <si>
    <t>01003</t>
  </si>
  <si>
    <t>18002</t>
  </si>
  <si>
    <t>07006</t>
  </si>
  <si>
    <t>11005</t>
  </si>
  <si>
    <t>25007</t>
  </si>
  <si>
    <t>07009</t>
  </si>
  <si>
    <t>07013</t>
  </si>
  <si>
    <t>07011</t>
  </si>
  <si>
    <t>21010</t>
  </si>
  <si>
    <t>02008</t>
  </si>
  <si>
    <t>01009</t>
  </si>
  <si>
    <t>23027</t>
  </si>
  <si>
    <t>23062</t>
  </si>
  <si>
    <t>01006</t>
  </si>
  <si>
    <t>18008</t>
  </si>
  <si>
    <t>16003</t>
  </si>
  <si>
    <t>06003</t>
  </si>
  <si>
    <t>21009</t>
  </si>
  <si>
    <t>16007</t>
  </si>
  <si>
    <t>23058</t>
  </si>
  <si>
    <t>27001</t>
  </si>
  <si>
    <t>07020</t>
  </si>
  <si>
    <t>12002</t>
  </si>
  <si>
    <t>09004</t>
  </si>
  <si>
    <t>07012</t>
  </si>
  <si>
    <t>16006</t>
  </si>
  <si>
    <t>25017</t>
  </si>
  <si>
    <t>15003</t>
  </si>
  <si>
    <t>17005</t>
  </si>
  <si>
    <t>23049</t>
  </si>
  <si>
    <t>07005</t>
  </si>
  <si>
    <t>21008</t>
  </si>
  <si>
    <t>16004</t>
  </si>
  <si>
    <t>23059</t>
  </si>
  <si>
    <t>07004</t>
  </si>
  <si>
    <t>11004</t>
  </si>
  <si>
    <t>23046</t>
  </si>
  <si>
    <t>16002</t>
  </si>
  <si>
    <t>23056</t>
  </si>
  <si>
    <t>21007</t>
  </si>
  <si>
    <t>15007</t>
  </si>
  <si>
    <t>23017</t>
  </si>
  <si>
    <t>07018</t>
  </si>
  <si>
    <t>75003</t>
  </si>
  <si>
    <t>20004</t>
  </si>
  <si>
    <t>23025</t>
  </si>
  <si>
    <t>21002</t>
  </si>
  <si>
    <t>23061</t>
  </si>
  <si>
    <t>22002</t>
  </si>
  <si>
    <t>23010</t>
  </si>
  <si>
    <t>23009</t>
  </si>
  <si>
    <t>20002</t>
  </si>
  <si>
    <t>15006</t>
  </si>
  <si>
    <t>23012</t>
  </si>
  <si>
    <t>60001</t>
  </si>
  <si>
    <t>23007</t>
  </si>
  <si>
    <t>07002</t>
  </si>
  <si>
    <t>23008</t>
  </si>
  <si>
    <t>16005</t>
  </si>
  <si>
    <t>23050</t>
  </si>
  <si>
    <t>17003</t>
  </si>
  <si>
    <t>17002</t>
  </si>
  <si>
    <t>16008</t>
  </si>
  <si>
    <t>16011</t>
  </si>
  <si>
    <t>01011</t>
  </si>
  <si>
    <t>05004</t>
  </si>
  <si>
    <t>03007</t>
  </si>
  <si>
    <t>27002</t>
  </si>
  <si>
    <t>13002</t>
  </si>
  <si>
    <t>23054</t>
  </si>
  <si>
    <t>28003</t>
  </si>
  <si>
    <t>29002</t>
  </si>
  <si>
    <t>04002</t>
  </si>
  <si>
    <t>29001</t>
  </si>
  <si>
    <t>29004</t>
  </si>
  <si>
    <t>06005</t>
  </si>
  <si>
    <t>23032</t>
  </si>
  <si>
    <t>02001</t>
  </si>
  <si>
    <t>01019</t>
  </si>
  <si>
    <t>22007</t>
  </si>
  <si>
    <t>18007</t>
  </si>
  <si>
    <t>29003</t>
  </si>
  <si>
    <t>75002</t>
  </si>
  <si>
    <t>29006</t>
  </si>
  <si>
    <t>23074</t>
  </si>
  <si>
    <t>01032</t>
  </si>
  <si>
    <t>13009</t>
  </si>
  <si>
    <t>15008</t>
  </si>
  <si>
    <t>25004</t>
  </si>
  <si>
    <t>28002</t>
  </si>
  <si>
    <t>23006</t>
  </si>
  <si>
    <t>21013</t>
  </si>
  <si>
    <t>23088</t>
  </si>
  <si>
    <t>28001</t>
  </si>
  <si>
    <t>29005</t>
  </si>
  <si>
    <t>23068</t>
  </si>
  <si>
    <t>06006</t>
  </si>
  <si>
    <t>20302</t>
  </si>
  <si>
    <t>17006</t>
  </si>
  <si>
    <t>25020</t>
  </si>
  <si>
    <t>16013</t>
  </si>
  <si>
    <t>16014</t>
  </si>
  <si>
    <t>01028</t>
  </si>
  <si>
    <t>23072</t>
  </si>
  <si>
    <t>20301</t>
  </si>
  <si>
    <t>21016</t>
  </si>
  <si>
    <t>13011</t>
  </si>
  <si>
    <t>21015</t>
  </si>
  <si>
    <t>20311</t>
  </si>
  <si>
    <t>23073</t>
  </si>
  <si>
    <t>23086</t>
  </si>
  <si>
    <t>01036</t>
  </si>
  <si>
    <t>20310</t>
  </si>
  <si>
    <t>01024</t>
  </si>
  <si>
    <t>21011</t>
  </si>
  <si>
    <t>25022</t>
  </si>
  <si>
    <t>09013</t>
  </si>
  <si>
    <t>01029</t>
  </si>
  <si>
    <t>20332</t>
  </si>
  <si>
    <t>09014</t>
  </si>
  <si>
    <t>01027</t>
  </si>
  <si>
    <t>23067</t>
  </si>
  <si>
    <t>20309</t>
  </si>
  <si>
    <t>23096</t>
  </si>
  <si>
    <t>18009</t>
  </si>
  <si>
    <t>23097</t>
  </si>
  <si>
    <t>03009</t>
  </si>
  <si>
    <t>01025</t>
  </si>
  <si>
    <t>23093</t>
  </si>
  <si>
    <t>21012</t>
  </si>
  <si>
    <t>23064</t>
  </si>
  <si>
    <t>23100</t>
  </si>
  <si>
    <t>18010</t>
  </si>
  <si>
    <t>23069</t>
  </si>
  <si>
    <t>23078</t>
  </si>
  <si>
    <t>23076</t>
  </si>
  <si>
    <t>27003</t>
  </si>
  <si>
    <t>23082</t>
  </si>
  <si>
    <t>07017</t>
  </si>
  <si>
    <t>23075</t>
  </si>
  <si>
    <t>23091</t>
  </si>
  <si>
    <t>13012</t>
  </si>
  <si>
    <t>05007</t>
  </si>
  <si>
    <t>23089</t>
  </si>
  <si>
    <t>23079</t>
  </si>
  <si>
    <t>23080</t>
  </si>
  <si>
    <t>17007</t>
  </si>
  <si>
    <t>01037</t>
  </si>
  <si>
    <t>23081</t>
  </si>
  <si>
    <t>21014</t>
  </si>
  <si>
    <t>23090</t>
  </si>
  <si>
    <t>11006</t>
  </si>
  <si>
    <t>13015</t>
  </si>
  <si>
    <t>23099</t>
  </si>
  <si>
    <t>07019</t>
  </si>
  <si>
    <t>23077</t>
  </si>
  <si>
    <t>23083</t>
  </si>
  <si>
    <t>23094</t>
  </si>
  <si>
    <t>23092</t>
  </si>
  <si>
    <t>23087</t>
  </si>
  <si>
    <t>23070</t>
  </si>
  <si>
    <t>02009</t>
  </si>
  <si>
    <t>23063</t>
  </si>
  <si>
    <t>23095</t>
  </si>
  <si>
    <t>03003</t>
  </si>
  <si>
    <t>23065</t>
  </si>
  <si>
    <t>23084</t>
  </si>
  <si>
    <t>11007</t>
  </si>
  <si>
    <t>23071</t>
  </si>
  <si>
    <t>23066</t>
  </si>
  <si>
    <t>23085</t>
  </si>
  <si>
    <t>03011</t>
  </si>
  <si>
    <t>01039</t>
  </si>
  <si>
    <t>01034</t>
  </si>
  <si>
    <t>97001</t>
  </si>
  <si>
    <t>03012</t>
  </si>
  <si>
    <t>chk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</si>
</sst>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</numFmts>
  <fonts count="12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b/>
      <u/>
      <sz val="23"/>
      <color indexed="8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  <font>
      <sz val="10"/>
      <color theme="1"/>
      <name val="Tahoma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9" fillId="5" borderId="16" applyNumberFormat="0" applyProtection="0">
      <alignment horizontal="left" vertical="center" indent="1"/>
    </xf>
    <xf numFmtId="0" fontId="10" fillId="0" borderId="0"/>
  </cellStyleXfs>
  <cellXfs count="90">
    <xf numFmtId="0" fontId="0" fillId="0" borderId="0" xfId="0"/>
    <xf numFmtId="0" fontId="2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>
      <alignment wrapText="1"/>
    </xf>
    <xf numFmtId="0" fontId="1" fillId="0" borderId="0" xfId="1"/>
    <xf numFmtId="43" fontId="6" fillId="0" borderId="0" xfId="2" applyFont="1" applyFill="1" applyBorder="1" applyAlignment="1">
      <alignment horizontal="right"/>
    </xf>
    <xf numFmtId="43" fontId="0" fillId="0" borderId="0" xfId="0" applyNumberFormat="1"/>
    <xf numFmtId="187" fontId="6" fillId="2" borderId="1" xfId="2" applyNumberFormat="1" applyFont="1" applyFill="1" applyBorder="1" applyAlignment="1">
      <alignment horizontal="center" vertical="center"/>
    </xf>
    <xf numFmtId="188" fontId="7" fillId="2" borderId="2" xfId="2" applyNumberFormat="1" applyFont="1" applyFill="1" applyBorder="1" applyAlignment="1">
      <alignment horizontal="center" vertical="center" wrapText="1"/>
    </xf>
    <xf numFmtId="43" fontId="7" fillId="2" borderId="3" xfId="2" applyFont="1" applyFill="1" applyBorder="1" applyAlignment="1">
      <alignment horizontal="center" vertical="center"/>
    </xf>
    <xf numFmtId="43" fontId="7" fillId="2" borderId="4" xfId="2" applyFont="1" applyFill="1" applyBorder="1" applyAlignment="1">
      <alignment horizontal="center" vertical="center"/>
    </xf>
    <xf numFmtId="43" fontId="7" fillId="2" borderId="5" xfId="2" applyFont="1" applyFill="1" applyBorder="1" applyAlignment="1">
      <alignment horizontal="center" vertical="center"/>
    </xf>
    <xf numFmtId="43" fontId="7" fillId="2" borderId="3" xfId="2" applyFont="1" applyFill="1" applyBorder="1" applyAlignment="1">
      <alignment horizontal="center" vertical="center" wrapText="1"/>
    </xf>
    <xf numFmtId="43" fontId="7" fillId="2" borderId="4" xfId="2" applyFont="1" applyFill="1" applyBorder="1" applyAlignment="1">
      <alignment horizontal="center" vertical="center" wrapText="1"/>
    </xf>
    <xf numFmtId="43" fontId="7" fillId="2" borderId="5" xfId="2" applyFont="1" applyFill="1" applyBorder="1" applyAlignment="1">
      <alignment horizontal="center" vertical="center" wrapText="1"/>
    </xf>
    <xf numFmtId="187" fontId="6" fillId="2" borderId="6" xfId="2" applyNumberFormat="1" applyFont="1" applyFill="1" applyBorder="1" applyAlignment="1">
      <alignment horizontal="center" vertical="center"/>
    </xf>
    <xf numFmtId="188" fontId="7" fillId="2" borderId="7" xfId="2" applyNumberFormat="1" applyFont="1" applyFill="1" applyBorder="1" applyAlignment="1">
      <alignment horizontal="center" vertical="center" wrapText="1"/>
    </xf>
    <xf numFmtId="43" fontId="7" fillId="2" borderId="6" xfId="2" applyFont="1" applyFill="1" applyBorder="1" applyAlignment="1">
      <alignment horizontal="center" vertical="center" wrapText="1"/>
    </xf>
    <xf numFmtId="43" fontId="7" fillId="3" borderId="8" xfId="2" applyFont="1" applyFill="1" applyBorder="1" applyAlignment="1">
      <alignment horizontal="center" vertical="center" wrapText="1"/>
    </xf>
    <xf numFmtId="43" fontId="7" fillId="2" borderId="8" xfId="2" applyFont="1" applyFill="1" applyBorder="1" applyAlignment="1">
      <alignment horizontal="center" vertical="center" wrapText="1"/>
    </xf>
    <xf numFmtId="43" fontId="7" fillId="2" borderId="9" xfId="2" applyFont="1" applyFill="1" applyBorder="1" applyAlignment="1">
      <alignment horizontal="center" vertical="center" wrapText="1"/>
    </xf>
    <xf numFmtId="43" fontId="7" fillId="2" borderId="10" xfId="2" applyFont="1" applyFill="1" applyBorder="1" applyAlignment="1">
      <alignment horizontal="center" vertical="center" wrapText="1"/>
    </xf>
    <xf numFmtId="2" fontId="0" fillId="0" borderId="0" xfId="0" applyNumberFormat="1"/>
    <xf numFmtId="187" fontId="6" fillId="2" borderId="11" xfId="2" applyNumberFormat="1" applyFont="1" applyFill="1" applyBorder="1" applyAlignment="1">
      <alignment horizontal="center" vertical="center"/>
    </xf>
    <xf numFmtId="188" fontId="6" fillId="4" borderId="12" xfId="2" applyNumberFormat="1" applyFont="1" applyFill="1" applyBorder="1" applyAlignment="1">
      <alignment vertical="center" wrapText="1"/>
    </xf>
    <xf numFmtId="43" fontId="6" fillId="0" borderId="11" xfId="2" applyFont="1" applyFill="1" applyBorder="1" applyAlignment="1">
      <alignment vertical="center"/>
    </xf>
    <xf numFmtId="43" fontId="6" fillId="3" borderId="13" xfId="2" applyFont="1" applyFill="1" applyBorder="1" applyAlignment="1">
      <alignment vertical="center"/>
    </xf>
    <xf numFmtId="43" fontId="6" fillId="0" borderId="13" xfId="2" applyFont="1" applyFill="1" applyBorder="1" applyAlignment="1">
      <alignment vertical="center"/>
    </xf>
    <xf numFmtId="43" fontId="6" fillId="0" borderId="14" xfId="2" applyFont="1" applyFill="1" applyBorder="1" applyAlignment="1">
      <alignment vertical="center"/>
    </xf>
    <xf numFmtId="43" fontId="6" fillId="0" borderId="12" xfId="2" applyFont="1" applyFill="1" applyBorder="1" applyAlignment="1">
      <alignment horizontal="right" vertical="center"/>
    </xf>
    <xf numFmtId="43" fontId="8" fillId="0" borderId="14" xfId="2" applyFont="1" applyFill="1" applyBorder="1" applyAlignment="1">
      <alignment horizontal="right" vertical="center"/>
    </xf>
    <xf numFmtId="43" fontId="8" fillId="0" borderId="15" xfId="2" applyFont="1" applyFill="1" applyBorder="1" applyAlignment="1">
      <alignment horizontal="right" vertical="center"/>
    </xf>
    <xf numFmtId="43" fontId="6" fillId="2" borderId="12" xfId="2" applyFont="1" applyFill="1" applyBorder="1" applyAlignment="1">
      <alignment horizontal="right" vertical="center"/>
    </xf>
    <xf numFmtId="0" fontId="9" fillId="5" borderId="16" xfId="3" quotePrefix="1" applyNumberFormat="1" applyProtection="1">
      <alignment horizontal="left" vertical="center" indent="1"/>
      <protection locked="0"/>
    </xf>
    <xf numFmtId="43" fontId="6" fillId="0" borderId="15" xfId="2" applyFont="1" applyFill="1" applyBorder="1" applyAlignment="1">
      <alignment horizontal="right" vertical="center"/>
    </xf>
    <xf numFmtId="43" fontId="6" fillId="0" borderId="11" xfId="2" applyNumberFormat="1" applyFont="1" applyFill="1" applyBorder="1" applyAlignment="1">
      <alignment vertical="center"/>
    </xf>
    <xf numFmtId="43" fontId="6" fillId="3" borderId="13" xfId="2" applyNumberFormat="1" applyFont="1" applyFill="1" applyBorder="1" applyAlignment="1">
      <alignment vertical="center"/>
    </xf>
    <xf numFmtId="43" fontId="6" fillId="0" borderId="13" xfId="2" applyNumberFormat="1" applyFont="1" applyFill="1" applyBorder="1" applyAlignment="1">
      <alignment vertical="center"/>
    </xf>
    <xf numFmtId="43" fontId="6" fillId="0" borderId="14" xfId="2" applyNumberFormat="1" applyFont="1" applyFill="1" applyBorder="1" applyAlignment="1">
      <alignment vertical="center"/>
    </xf>
    <xf numFmtId="43" fontId="6" fillId="0" borderId="12" xfId="2" applyNumberFormat="1" applyFont="1" applyFill="1" applyBorder="1" applyAlignment="1">
      <alignment horizontal="right" vertical="center"/>
    </xf>
    <xf numFmtId="43" fontId="8" fillId="0" borderId="14" xfId="2" applyNumberFormat="1" applyFont="1" applyFill="1" applyBorder="1" applyAlignment="1">
      <alignment horizontal="right" vertical="center"/>
    </xf>
    <xf numFmtId="43" fontId="8" fillId="0" borderId="15" xfId="2" applyNumberFormat="1" applyFont="1" applyFill="1" applyBorder="1" applyAlignment="1">
      <alignment horizontal="right" vertical="center"/>
    </xf>
    <xf numFmtId="43" fontId="6" fillId="0" borderId="17" xfId="2" applyFont="1" applyFill="1" applyBorder="1" applyAlignment="1">
      <alignment vertical="center"/>
    </xf>
    <xf numFmtId="43" fontId="6" fillId="3" borderId="18" xfId="2" applyFont="1" applyFill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3" fontId="8" fillId="0" borderId="19" xfId="2" applyFont="1" applyFill="1" applyBorder="1" applyAlignment="1">
      <alignment horizontal="right" vertical="center"/>
    </xf>
    <xf numFmtId="43" fontId="8" fillId="0" borderId="20" xfId="2" applyFont="1" applyFill="1" applyBorder="1" applyAlignment="1">
      <alignment horizontal="right" vertical="center"/>
    </xf>
    <xf numFmtId="43" fontId="6" fillId="0" borderId="19" xfId="2" applyFont="1" applyFill="1" applyBorder="1" applyAlignment="1">
      <alignment vertical="center"/>
    </xf>
    <xf numFmtId="43" fontId="6" fillId="0" borderId="20" xfId="2" applyFont="1" applyFill="1" applyBorder="1" applyAlignment="1">
      <alignment horizontal="right" vertical="center"/>
    </xf>
    <xf numFmtId="0" fontId="9" fillId="5" borderId="16" xfId="3" quotePrefix="1" applyNumberFormat="1">
      <alignment horizontal="left" vertical="center" indent="1"/>
    </xf>
    <xf numFmtId="43" fontId="6" fillId="0" borderId="14" xfId="2" applyFont="1" applyFill="1" applyBorder="1" applyAlignment="1">
      <alignment horizontal="center" vertical="center"/>
    </xf>
    <xf numFmtId="43" fontId="8" fillId="0" borderId="12" xfId="2" applyFont="1" applyFill="1" applyBorder="1" applyAlignment="1">
      <alignment horizontal="right" vertical="center"/>
    </xf>
    <xf numFmtId="188" fontId="6" fillId="4" borderId="0" xfId="2" applyNumberFormat="1" applyFont="1" applyFill="1" applyBorder="1" applyAlignment="1">
      <alignment vertical="center" wrapText="1"/>
    </xf>
    <xf numFmtId="43" fontId="6" fillId="3" borderId="19" xfId="2" applyFont="1" applyFill="1" applyBorder="1" applyAlignment="1">
      <alignment vertical="center"/>
    </xf>
    <xf numFmtId="43" fontId="6" fillId="0" borderId="21" xfId="2" applyFont="1" applyFill="1" applyBorder="1" applyAlignment="1">
      <alignment vertical="center"/>
    </xf>
    <xf numFmtId="43" fontId="6" fillId="3" borderId="22" xfId="2" applyFont="1" applyFill="1" applyBorder="1" applyAlignment="1">
      <alignment vertical="center"/>
    </xf>
    <xf numFmtId="43" fontId="6" fillId="3" borderId="23" xfId="2" applyFont="1" applyFill="1" applyBorder="1" applyAlignment="1">
      <alignment vertical="center"/>
    </xf>
    <xf numFmtId="43" fontId="6" fillId="0" borderId="23" xfId="2" applyFont="1" applyFill="1" applyBorder="1" applyAlignment="1">
      <alignment vertical="center"/>
    </xf>
    <xf numFmtId="43" fontId="8" fillId="0" borderId="23" xfId="2" applyFont="1" applyFill="1" applyBorder="1" applyAlignment="1">
      <alignment horizontal="right" vertical="center"/>
    </xf>
    <xf numFmtId="43" fontId="8" fillId="0" borderId="24" xfId="2" applyFont="1" applyFill="1" applyBorder="1" applyAlignment="1">
      <alignment horizontal="right" vertical="center"/>
    </xf>
    <xf numFmtId="43" fontId="6" fillId="2" borderId="24" xfId="2" applyFont="1" applyFill="1" applyBorder="1" applyAlignment="1">
      <alignment horizontal="right" vertical="center"/>
    </xf>
    <xf numFmtId="43" fontId="6" fillId="0" borderId="24" xfId="2" applyFont="1" applyFill="1" applyBorder="1" applyAlignment="1">
      <alignment horizontal="right" vertical="center"/>
    </xf>
    <xf numFmtId="43" fontId="7" fillId="6" borderId="25" xfId="2" applyFont="1" applyFill="1" applyBorder="1" applyAlignment="1">
      <alignment horizontal="center" vertical="center"/>
    </xf>
    <xf numFmtId="43" fontId="7" fillId="6" borderId="26" xfId="2" applyFont="1" applyFill="1" applyBorder="1" applyAlignment="1">
      <alignment horizontal="center" vertical="center"/>
    </xf>
    <xf numFmtId="43" fontId="7" fillId="6" borderId="26" xfId="2" applyFont="1" applyFill="1" applyBorder="1" applyAlignment="1">
      <alignment vertical="center"/>
    </xf>
    <xf numFmtId="43" fontId="7" fillId="3" borderId="26" xfId="2" applyFont="1" applyFill="1" applyBorder="1" applyAlignment="1">
      <alignment vertical="center"/>
    </xf>
    <xf numFmtId="43" fontId="7" fillId="6" borderId="27" xfId="2" applyFont="1" applyFill="1" applyBorder="1" applyAlignment="1">
      <alignment vertical="center"/>
    </xf>
    <xf numFmtId="43" fontId="7" fillId="6" borderId="28" xfId="2" applyNumberFormat="1" applyFont="1" applyFill="1" applyBorder="1" applyAlignment="1">
      <alignment horizontal="right" vertical="center"/>
    </xf>
    <xf numFmtId="43" fontId="7" fillId="6" borderId="25" xfId="2" applyFont="1" applyFill="1" applyBorder="1" applyAlignment="1">
      <alignment vertical="center"/>
    </xf>
    <xf numFmtId="43" fontId="7" fillId="3" borderId="27" xfId="2" applyFont="1" applyFill="1" applyBorder="1" applyAlignment="1">
      <alignment vertical="center"/>
    </xf>
    <xf numFmtId="43" fontId="7" fillId="6" borderId="28" xfId="2" applyFont="1" applyFill="1" applyBorder="1" applyAlignment="1">
      <alignment horizontal="right" vertical="center"/>
    </xf>
    <xf numFmtId="2" fontId="7" fillId="6" borderId="28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Alignment="1">
      <alignment horizontal="center"/>
    </xf>
    <xf numFmtId="43" fontId="8" fillId="0" borderId="0" xfId="2" applyFont="1" applyFill="1" applyBorder="1" applyAlignment="1">
      <alignment wrapText="1"/>
    </xf>
    <xf numFmtId="43" fontId="6" fillId="0" borderId="0" xfId="2" applyFont="1" applyFill="1" applyBorder="1" applyAlignment="1"/>
    <xf numFmtId="189" fontId="8" fillId="0" borderId="0" xfId="4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/>
    <xf numFmtId="187" fontId="6" fillId="0" borderId="0" xfId="2" applyNumberFormat="1" applyFont="1" applyFill="1" applyAlignment="1">
      <alignment horizontal="center" vertical="center"/>
    </xf>
    <xf numFmtId="43" fontId="6" fillId="0" borderId="0" xfId="2" applyFont="1" applyFill="1" applyBorder="1" applyAlignment="1">
      <alignment horizontal="left" vertical="center" wrapText="1"/>
    </xf>
    <xf numFmtId="43" fontId="6" fillId="0" borderId="0" xfId="2" applyFont="1" applyFill="1" applyBorder="1" applyAlignment="1">
      <alignment vertical="center" wrapText="1"/>
    </xf>
    <xf numFmtId="43" fontId="6" fillId="0" borderId="0" xfId="2" applyFont="1" applyFill="1" applyAlignment="1">
      <alignment vertical="center"/>
    </xf>
    <xf numFmtId="2" fontId="6" fillId="0" borderId="0" xfId="2" applyNumberFormat="1" applyFont="1" applyFill="1" applyAlignment="1">
      <alignment vertical="center"/>
    </xf>
    <xf numFmtId="43" fontId="6" fillId="0" borderId="0" xfId="2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2" applyFont="1" applyFill="1" applyBorder="1"/>
    <xf numFmtId="0" fontId="4" fillId="0" borderId="0" xfId="1" applyFont="1"/>
    <xf numFmtId="43" fontId="1" fillId="0" borderId="0" xfId="1" applyNumberFormat="1"/>
    <xf numFmtId="43" fontId="11" fillId="0" borderId="0" xfId="1" applyNumberFormat="1" applyFont="1"/>
    <xf numFmtId="0" fontId="0" fillId="0" borderId="0" xfId="0" applyAlignment="1">
      <alignment wrapText="1"/>
    </xf>
    <xf numFmtId="188" fontId="0" fillId="0" borderId="0" xfId="0" applyNumberFormat="1" applyAlignment="1">
      <alignment wrapText="1"/>
    </xf>
  </cellXfs>
  <cellStyles count="5">
    <cellStyle name="Comma 2" xfId="2"/>
    <cellStyle name="Normal" xfId="0" builtinId="0"/>
    <cellStyle name="Normal 2" xfId="1"/>
    <cellStyle name="Normal_กระทรวง" xfId="4"/>
    <cellStyle name="SAPBEXstdItem" xfId="3"/>
  </cellStyles>
  <dxfs count="6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2660.2514\2564.12.10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5">
          <cell r="A35" t="str">
            <v>97</v>
          </cell>
          <cell r="B35" t="str">
            <v>เงินทุนสำรองจ่าย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38">
          <cell r="A638" t="str">
            <v>97001</v>
          </cell>
          <cell r="B638" t="str">
            <v>เงินทุนสำรองจ่าย</v>
          </cell>
        </row>
        <row r="639">
          <cell r="A639" t="str">
            <v>01039</v>
          </cell>
          <cell r="B639" t="str">
            <v>สำนักงานคณะกรรมการการรักษาความมั่นคงปลอดภัยไซเบอร์แห่งชาติ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89">
          <cell r="A889" t="str">
            <v>658060145001</v>
          </cell>
          <cell r="B889" t="str">
            <v>กองทุนหมู่บ้านและชุมชนเมืองแห่งชาติ</v>
          </cell>
        </row>
        <row r="890">
          <cell r="A890" t="str">
            <v>658060345002</v>
          </cell>
          <cell r="B890" t="str">
            <v>โครงการกองทุนการออมแห่งชาติ</v>
          </cell>
        </row>
        <row r="891">
          <cell r="A891" t="str">
            <v>658060418001</v>
          </cell>
          <cell r="B891" t="str">
            <v>โครงการกองทุนจัดรูปที่ดินเพื่อพัฒนาพื้นที่</v>
          </cell>
        </row>
        <row r="892">
          <cell r="A892" t="str">
            <v>658060660001</v>
          </cell>
          <cell r="B892" t="str">
            <v>โครงการกองทุนยุติธรรม</v>
          </cell>
        </row>
        <row r="893">
          <cell r="A893" t="str">
            <v>658060743001</v>
          </cell>
          <cell r="B893" t="str">
            <v>กองทุนเพื่อความเสมอภาคทางการศึกษา</v>
          </cell>
        </row>
        <row r="894">
          <cell r="A894" t="str">
            <v>658080805077</v>
          </cell>
          <cell r="B894" t="str">
            <v>กองทุนเพื่อการป้องกันและปราบปรามการค้ามนุษย์</v>
          </cell>
        </row>
        <row r="895">
          <cell r="A895" t="str">
            <v>658080813016</v>
          </cell>
          <cell r="B895" t="str">
            <v>กองทุนเพื่อการพัฒนาพรรคการเมือง</v>
          </cell>
        </row>
        <row r="896">
          <cell r="A896" t="str">
            <v>658080815082</v>
          </cell>
          <cell r="B896" t="str">
            <v>กองทุนรวมเพื่อช่วยเหลือเกษตรกร</v>
          </cell>
        </row>
        <row r="897">
          <cell r="A897" t="str">
            <v>658080823001</v>
          </cell>
          <cell r="B897" t="str">
            <v>กองทุนส่งเสริมวิสาหกิจขนาดกลางและขนาดย่อม</v>
          </cell>
        </row>
        <row r="898">
          <cell r="A898" t="str">
            <v>658080826006</v>
          </cell>
          <cell r="B898" t="str">
            <v>กองทุนส่งเสริมวิทยาศาสตร์ วิจัยและนวัตกรรม</v>
          </cell>
        </row>
        <row r="899">
          <cell r="A899" t="str">
            <v>658080828005</v>
          </cell>
          <cell r="B899" t="str">
            <v>กองทุนพัฒนาเขตพัฒนาพิเศษภาคตะวันออก</v>
          </cell>
        </row>
        <row r="900">
          <cell r="A900" t="str">
            <v>658080829058</v>
          </cell>
          <cell r="B900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901">
          <cell r="A901" t="str">
            <v>658080833018</v>
          </cell>
          <cell r="B901" t="str">
            <v>กองทุนการแพทย์ฉุกเฉิน</v>
          </cell>
        </row>
        <row r="902">
          <cell r="A902" t="str">
            <v>658080836034</v>
          </cell>
          <cell r="B902" t="str">
            <v>กองทุนส่งเสริมศิลปะร่วมสมัย</v>
          </cell>
        </row>
        <row r="903">
          <cell r="A903" t="str">
            <v>658080836049</v>
          </cell>
          <cell r="B903" t="str">
            <v>กองทุนส่งเสริมการเผยแผ่พระพุทธศาสนาเฉลิมพระเกียรติ 80 พรรษา</v>
          </cell>
        </row>
        <row r="904">
          <cell r="A904" t="str">
            <v>658080836052</v>
          </cell>
          <cell r="B904" t="str">
            <v>กองทุนภูมิปัญญาการแพทย์แผนไทย</v>
          </cell>
        </row>
        <row r="905">
          <cell r="A905" t="str">
            <v>6580808360A1</v>
          </cell>
          <cell r="B905" t="str">
            <v>กองทุนส่งเสริมงานจดหมายเหตุ</v>
          </cell>
        </row>
        <row r="906">
          <cell r="A906" t="str">
            <v>6580808370D5</v>
          </cell>
          <cell r="B906" t="str">
            <v>กองทุนพัฒนาบทบาทสตรี</v>
          </cell>
        </row>
        <row r="907">
          <cell r="A907" t="str">
            <v>658080842022</v>
          </cell>
          <cell r="B907" t="str">
            <v>กองทุนหลักประกันสุขภาพแห่งชาติ</v>
          </cell>
        </row>
        <row r="908">
          <cell r="A908" t="str">
            <v>658080842066</v>
          </cell>
          <cell r="B908" t="str">
            <v>กองทุนคุ้มครองเด็ก</v>
          </cell>
        </row>
        <row r="909">
          <cell r="A909" t="str">
            <v>658080845012</v>
          </cell>
          <cell r="B909" t="str">
            <v>กองทุนประชารัฐสวัสดิการเพื่อเศรษฐกิจฐานราก</v>
          </cell>
        </row>
        <row r="910">
          <cell r="A910" t="str">
            <v>658080846062</v>
          </cell>
          <cell r="B910" t="str">
            <v>กองทุนผู้สูงอายุ</v>
          </cell>
        </row>
        <row r="911">
          <cell r="A911" t="str">
            <v>658080846066</v>
          </cell>
          <cell r="B911" t="str">
            <v>กองทุนส่งเสริมงานวัฒนธรรม</v>
          </cell>
        </row>
        <row r="912">
          <cell r="A912" t="str">
            <v>658080846068</v>
          </cell>
          <cell r="B912" t="str">
            <v>กองทุนส่งเสริมความเท่าเทียมระหว่างเพศ</v>
          </cell>
        </row>
        <row r="913">
          <cell r="A913" t="str">
            <v>658080846079</v>
          </cell>
          <cell r="B913" t="str">
            <v>กองทุนส่งเสริมการจัดสวัสดิการสังคม</v>
          </cell>
        </row>
        <row r="914">
          <cell r="A914" t="str">
            <v>6580808530J4</v>
          </cell>
          <cell r="B914" t="str">
            <v>กองทุนจัดรูปที่ดิน</v>
          </cell>
        </row>
        <row r="915">
          <cell r="A915" t="str">
            <v>6580808550B3</v>
          </cell>
          <cell r="B915" t="str">
            <v>กองทุนเพื่อการสืบสวนและสอบสวนคดีอาญา</v>
          </cell>
        </row>
        <row r="916">
          <cell r="A916" t="str">
            <v>658080860015</v>
          </cell>
          <cell r="B916" t="str">
            <v>กองทุนป้องกันและปราบปรามการทุจริตแห่งชาติ</v>
          </cell>
        </row>
        <row r="917">
          <cell r="A917" t="str">
            <v>658080860016</v>
          </cell>
          <cell r="B917" t="str">
            <v>กองทุนเพื่อผู้เคยเป็นสมาชิกรัฐสภา</v>
          </cell>
        </row>
        <row r="932">
          <cell r="A932" t="str">
            <v>756UA</v>
          </cell>
          <cell r="B932" t="str">
            <v>เทศบาลนครเกาะสมุย</v>
          </cell>
        </row>
        <row r="933">
          <cell r="A933" t="str">
            <v>751CJ</v>
          </cell>
          <cell r="B933" t="str">
            <v>เทศบาลนครขอนแก่น</v>
          </cell>
        </row>
        <row r="934">
          <cell r="A934" t="str">
            <v>751SW</v>
          </cell>
          <cell r="B934" t="str">
            <v>เทศบาลนครเจ้าพระยาสุรศักดิ์</v>
          </cell>
        </row>
        <row r="935">
          <cell r="A935" t="str">
            <v>7521Y</v>
          </cell>
          <cell r="B935" t="str">
            <v>เทศบาลนครเชียงราย</v>
          </cell>
        </row>
        <row r="936">
          <cell r="A936" t="str">
            <v>75266</v>
          </cell>
          <cell r="B936" t="str">
            <v>เทศบาลนครเชียงใหม่</v>
          </cell>
        </row>
        <row r="937">
          <cell r="A937" t="str">
            <v>752CE</v>
          </cell>
          <cell r="B937" t="str">
            <v>เทศบาลนครตรัง</v>
          </cell>
        </row>
        <row r="938">
          <cell r="A938" t="str">
            <v>752LB</v>
          </cell>
          <cell r="B938" t="str">
            <v>เทศบาลนครนครปฐม</v>
          </cell>
        </row>
        <row r="939">
          <cell r="A939" t="str">
            <v>752SJ</v>
          </cell>
          <cell r="B939" t="str">
            <v>เทศบาลนครนครราชสีมา</v>
          </cell>
        </row>
        <row r="940">
          <cell r="A940" t="str">
            <v>7532B</v>
          </cell>
          <cell r="B940" t="str">
            <v>เทศบาลนครนครศรีธรรมราช</v>
          </cell>
        </row>
        <row r="941">
          <cell r="A941" t="str">
            <v>7537S</v>
          </cell>
          <cell r="B941" t="str">
            <v>เทศบาลนครนครสวรรค์</v>
          </cell>
        </row>
        <row r="942">
          <cell r="A942" t="str">
            <v>753C0</v>
          </cell>
          <cell r="B942" t="str">
            <v>เทศบาลนครนนทบุรี</v>
          </cell>
        </row>
        <row r="943">
          <cell r="A943" t="str">
            <v>753D3</v>
          </cell>
          <cell r="B943" t="str">
            <v>เทศบาลนครปากเกร็ด</v>
          </cell>
        </row>
        <row r="944">
          <cell r="A944" t="str">
            <v>7541X</v>
          </cell>
          <cell r="B944" t="str">
            <v>เทศบาลนครพระนครศรีอยุธยา</v>
          </cell>
        </row>
        <row r="945">
          <cell r="A945" t="str">
            <v>754FE</v>
          </cell>
          <cell r="B945" t="str">
            <v>เทศบาลนครพิษณุโลก</v>
          </cell>
        </row>
        <row r="946">
          <cell r="A946" t="str">
            <v>754T6</v>
          </cell>
          <cell r="B946" t="str">
            <v>เทศบาลนครภูเก็ต</v>
          </cell>
        </row>
        <row r="947">
          <cell r="A947" t="str">
            <v>752HV</v>
          </cell>
          <cell r="B947" t="str">
            <v>เทศบาลนครแม่สอด</v>
          </cell>
        </row>
        <row r="948">
          <cell r="A948" t="str">
            <v>7553M</v>
          </cell>
          <cell r="B948" t="str">
            <v>เทศบาลนครยะลา</v>
          </cell>
        </row>
        <row r="949">
          <cell r="A949" t="str">
            <v>755CC</v>
          </cell>
          <cell r="B949" t="str">
            <v>เทศบาลนครระยอง</v>
          </cell>
        </row>
        <row r="950">
          <cell r="A950" t="str">
            <v>753TG</v>
          </cell>
          <cell r="B950" t="str">
            <v>เทศบาลนครรังสิต</v>
          </cell>
        </row>
        <row r="951">
          <cell r="A951" t="str">
            <v>755MD</v>
          </cell>
          <cell r="B951" t="str">
            <v>เทศบาลนครลำปาง</v>
          </cell>
        </row>
        <row r="952">
          <cell r="A952" t="str">
            <v>7561H</v>
          </cell>
          <cell r="B952" t="str">
            <v>เทศบาลนครสกลนคร</v>
          </cell>
        </row>
        <row r="953">
          <cell r="A953" t="str">
            <v>7565M</v>
          </cell>
          <cell r="B953" t="str">
            <v>เทศบาลนครสงขลา</v>
          </cell>
        </row>
        <row r="954">
          <cell r="A954" t="str">
            <v>756B1</v>
          </cell>
          <cell r="B954" t="str">
            <v>เทศบาลนครสมุทรปราการ</v>
          </cell>
        </row>
        <row r="955">
          <cell r="A955" t="str">
            <v>756DJ</v>
          </cell>
          <cell r="B955" t="str">
            <v>เทศบาลนครสมุทรสาคร</v>
          </cell>
        </row>
        <row r="956">
          <cell r="A956" t="str">
            <v>756TE</v>
          </cell>
          <cell r="B956" t="str">
            <v>เทศบาลนครสุราษฎร์ธานี</v>
          </cell>
        </row>
        <row r="957">
          <cell r="A957" t="str">
            <v>7568J</v>
          </cell>
          <cell r="B957" t="str">
            <v>เทศบาลนครหาดใหญ่</v>
          </cell>
        </row>
        <row r="958">
          <cell r="A958" t="str">
            <v>751SV</v>
          </cell>
          <cell r="B958" t="str">
            <v>เทศบาลนครแหลมฉบัง</v>
          </cell>
        </row>
        <row r="959">
          <cell r="A959" t="str">
            <v>756E2</v>
          </cell>
          <cell r="B959" t="str">
            <v>เทศบาลนครอ้อมน้อย</v>
          </cell>
        </row>
        <row r="960">
          <cell r="A960" t="str">
            <v>757AD</v>
          </cell>
          <cell r="B960" t="str">
            <v>เทศบาลนครอุดรธานี</v>
          </cell>
        </row>
        <row r="961">
          <cell r="A961" t="str">
            <v>757KY</v>
          </cell>
          <cell r="B961" t="str">
            <v>เทศบาลนครอุบลราชธานี</v>
          </cell>
        </row>
        <row r="962">
          <cell r="A962" t="str">
            <v>756E1</v>
          </cell>
          <cell r="B962" t="str">
            <v>เทศบาลเมืองกระทุ่มแบน</v>
          </cell>
        </row>
        <row r="963">
          <cell r="A963" t="str">
            <v>752P4</v>
          </cell>
          <cell r="B963" t="str">
            <v>เทศบาลเมืองกระทุ่มล้ม</v>
          </cell>
        </row>
        <row r="964">
          <cell r="A964" t="str">
            <v>751F9</v>
          </cell>
          <cell r="B964" t="str">
            <v>เทศบาลเมืองกระนวน</v>
          </cell>
        </row>
        <row r="965">
          <cell r="A965" t="str">
            <v>75100</v>
          </cell>
          <cell r="B965" t="str">
            <v>เทศบาลเมืองกระบี่</v>
          </cell>
        </row>
        <row r="966">
          <cell r="A966" t="str">
            <v>754TD</v>
          </cell>
          <cell r="B966" t="str">
            <v>เทศบาลเมืองกะทู้</v>
          </cell>
        </row>
        <row r="967">
          <cell r="A967" t="str">
            <v>752CW</v>
          </cell>
          <cell r="B967" t="str">
            <v>เทศบาลเมืองกันตัง</v>
          </cell>
        </row>
        <row r="968">
          <cell r="A968" t="str">
            <v>755WQ</v>
          </cell>
          <cell r="B968" t="str">
            <v>เทศบาลเมืองกันทรลักษ์</v>
          </cell>
        </row>
        <row r="969">
          <cell r="A969" t="str">
            <v>7511U</v>
          </cell>
          <cell r="B969" t="str">
            <v>เทศบาลเมืองกาญจนบุรี</v>
          </cell>
        </row>
        <row r="970">
          <cell r="A970" t="str">
            <v>7515F</v>
          </cell>
          <cell r="B970" t="str">
            <v>เทศบาลเมืองกาฬสินธุ์</v>
          </cell>
        </row>
        <row r="971">
          <cell r="A971" t="str">
            <v>7567Z</v>
          </cell>
          <cell r="B971" t="str">
            <v>เทศบาลเมืองกำแพงเพชร</v>
          </cell>
        </row>
        <row r="972">
          <cell r="A972" t="str">
            <v>7519V</v>
          </cell>
          <cell r="B972" t="str">
            <v>เทศบาลเมืองกำแพงเพชร</v>
          </cell>
        </row>
        <row r="973">
          <cell r="A973" t="str">
            <v>7516H</v>
          </cell>
          <cell r="B973" t="str">
            <v>เทศบาลเมืองกุฉินารายณ์</v>
          </cell>
        </row>
        <row r="974">
          <cell r="A974" t="str">
            <v>756GX</v>
          </cell>
          <cell r="B974" t="str">
            <v>เทศบาลเมืองแก่งคอย</v>
          </cell>
        </row>
        <row r="975">
          <cell r="A975" t="str">
            <v>751KK</v>
          </cell>
          <cell r="B975" t="str">
            <v>เทศบาลเมืองขลุง</v>
          </cell>
        </row>
        <row r="976">
          <cell r="A976" t="str">
            <v>755MC</v>
          </cell>
          <cell r="B976" t="str">
            <v>เทศบาลเมืองเขลางค์นคร</v>
          </cell>
        </row>
        <row r="977">
          <cell r="A977" t="str">
            <v>7565N</v>
          </cell>
          <cell r="B977" t="str">
            <v>เทศบาลเมืองเขารูปช้าง</v>
          </cell>
        </row>
        <row r="978">
          <cell r="A978" t="str">
            <v>755HU</v>
          </cell>
          <cell r="B978" t="str">
            <v>เทศบาลเมืองเขาสามยอด</v>
          </cell>
        </row>
        <row r="979">
          <cell r="A979" t="str">
            <v>756E6</v>
          </cell>
          <cell r="B979" t="str">
            <v>เทศบาลเมืองคลองมะเดื่อ</v>
          </cell>
        </row>
        <row r="980">
          <cell r="A980" t="str">
            <v>753TA</v>
          </cell>
          <cell r="B980" t="str">
            <v>เทศบาลเมืองคลองหลวง</v>
          </cell>
        </row>
        <row r="981">
          <cell r="A981" t="str">
            <v>7568N</v>
          </cell>
          <cell r="B981" t="str">
            <v>เทศบาลเมืองคลองแห</v>
          </cell>
        </row>
        <row r="982">
          <cell r="A982" t="str">
            <v>7568K</v>
          </cell>
          <cell r="B982" t="str">
            <v>เทศบาลเมืองควนลัง</v>
          </cell>
        </row>
        <row r="983">
          <cell r="A983" t="str">
            <v>7568M</v>
          </cell>
          <cell r="B983" t="str">
            <v>เทศบาลเมืองคอหงส์</v>
          </cell>
        </row>
        <row r="984">
          <cell r="A984" t="str">
            <v>753U2</v>
          </cell>
          <cell r="B984" t="str">
            <v>เทศบาลเมืองคูคต</v>
          </cell>
        </row>
        <row r="985">
          <cell r="A985" t="str">
            <v>751KC</v>
          </cell>
          <cell r="B985" t="str">
            <v>เทศบาลเมืองจันทนิมิต</v>
          </cell>
        </row>
        <row r="986">
          <cell r="A986" t="str">
            <v>751K4</v>
          </cell>
          <cell r="B986" t="str">
            <v>เทศบาลเมืองจันทบุรี</v>
          </cell>
        </row>
        <row r="987">
          <cell r="A987" t="str">
            <v>757L4</v>
          </cell>
          <cell r="B987" t="str">
            <v>เทศบาลเมืองแจระแม</v>
          </cell>
        </row>
        <row r="988">
          <cell r="A988" t="str">
            <v>751MJ</v>
          </cell>
          <cell r="B988" t="str">
            <v>เทศบาลเมืองฉะเชิงเทรา</v>
          </cell>
        </row>
        <row r="989">
          <cell r="A989" t="str">
            <v>751QR</v>
          </cell>
          <cell r="B989" t="str">
            <v>เทศบาลเมืองชลบุรี</v>
          </cell>
        </row>
        <row r="990">
          <cell r="A990" t="str">
            <v>754KD</v>
          </cell>
          <cell r="B990" t="str">
            <v>เทศบาลเมืองชะอำ</v>
          </cell>
        </row>
        <row r="991">
          <cell r="A991" t="str">
            <v>751TN</v>
          </cell>
          <cell r="B991" t="str">
            <v>เทศบาลเมืองชัยนาท</v>
          </cell>
        </row>
        <row r="992">
          <cell r="A992" t="str">
            <v>751VF</v>
          </cell>
          <cell r="B992" t="str">
            <v>เทศบาลเมืองชัยภูมิ</v>
          </cell>
        </row>
        <row r="993">
          <cell r="A993" t="str">
            <v>751ZN</v>
          </cell>
          <cell r="B993" t="str">
            <v>เทศบาลเมืองชุมพร</v>
          </cell>
        </row>
        <row r="994">
          <cell r="A994" t="str">
            <v>751DW</v>
          </cell>
          <cell r="B994" t="str">
            <v>เทศบาลเมืองชุมแพ</v>
          </cell>
        </row>
        <row r="995">
          <cell r="A995" t="str">
            <v>7538M</v>
          </cell>
          <cell r="B995" t="str">
            <v>เทศบาลเมืองชุมแสง</v>
          </cell>
        </row>
        <row r="996">
          <cell r="A996" t="str">
            <v>753M2</v>
          </cell>
          <cell r="B996" t="str">
            <v>เทศบาลเมืองชุมเห็ด</v>
          </cell>
        </row>
        <row r="997">
          <cell r="A997" t="str">
            <v>7547N</v>
          </cell>
          <cell r="B997" t="str">
            <v>เทศบาลเมืองดอกคำใต้</v>
          </cell>
        </row>
        <row r="998">
          <cell r="A998" t="str">
            <v>756U5</v>
          </cell>
          <cell r="B998" t="str">
            <v>เทศบาลเมืองดอนสัก</v>
          </cell>
        </row>
        <row r="999">
          <cell r="A999" t="str">
            <v>757MQ</v>
          </cell>
          <cell r="B999" t="str">
            <v>เทศบาลเมืองเดชอุดม</v>
          </cell>
        </row>
        <row r="1000">
          <cell r="A1000" t="str">
            <v>7529X</v>
          </cell>
          <cell r="B1000" t="str">
            <v>เทศบาลเมืองต้นเปา</v>
          </cell>
        </row>
        <row r="1001">
          <cell r="A1001" t="str">
            <v>752FB</v>
          </cell>
          <cell r="B1001" t="str">
            <v>เทศบาลเมืองตราด</v>
          </cell>
        </row>
        <row r="1002">
          <cell r="A1002" t="str">
            <v>7549G</v>
          </cell>
          <cell r="B1002" t="str">
            <v>เทศบาลเมืองตะกั่วป่า</v>
          </cell>
        </row>
        <row r="1003">
          <cell r="A1003" t="str">
            <v>754DB</v>
          </cell>
          <cell r="B1003" t="str">
            <v>เทศบาลเมืองตะพานหิน</v>
          </cell>
        </row>
        <row r="1004">
          <cell r="A1004" t="str">
            <v>7540F</v>
          </cell>
          <cell r="B1004" t="str">
            <v>เทศบาลเมืองตะลุบัน</v>
          </cell>
        </row>
        <row r="1005">
          <cell r="A1005" t="str">
            <v>752GM</v>
          </cell>
          <cell r="B1005" t="str">
            <v>เทศบาลเมืองตาก</v>
          </cell>
        </row>
        <row r="1006">
          <cell r="A1006" t="str">
            <v>753DK</v>
          </cell>
          <cell r="B1006" t="str">
            <v>เทศบาลเมืองตากใบ</v>
          </cell>
        </row>
        <row r="1007">
          <cell r="A1007" t="str">
            <v>7539V</v>
          </cell>
          <cell r="B1007" t="str">
            <v>เทศบาลเมืองตาคลี</v>
          </cell>
        </row>
        <row r="1008">
          <cell r="A1008" t="str">
            <v>756GY</v>
          </cell>
          <cell r="B1008" t="str">
            <v>เทศบาลเมืองทับกวาง</v>
          </cell>
        </row>
        <row r="1009">
          <cell r="A1009" t="str">
            <v>756WT</v>
          </cell>
          <cell r="B1009" t="str">
            <v>เทศบาลเมืองท่าข้าม</v>
          </cell>
        </row>
        <row r="1010">
          <cell r="A1010" t="str">
            <v>753T9</v>
          </cell>
          <cell r="B1010" t="str">
            <v>เทศบาลเมืองท่าโขลง</v>
          </cell>
        </row>
        <row r="1011">
          <cell r="A1011" t="str">
            <v>751KA</v>
          </cell>
          <cell r="B1011" t="str">
            <v>เทศบาลเมืองท่าช้าง</v>
          </cell>
        </row>
        <row r="1012">
          <cell r="A1012" t="str">
            <v>75732</v>
          </cell>
          <cell r="B1012" t="str">
            <v>เทศบาลเมืองท่าบ่อ</v>
          </cell>
        </row>
        <row r="1013">
          <cell r="A1013" t="str">
            <v>755FV</v>
          </cell>
          <cell r="B1013" t="str">
            <v>เทศบาลเมืองท่าผา</v>
          </cell>
        </row>
        <row r="1014">
          <cell r="A1014" t="str">
            <v>75137</v>
          </cell>
          <cell r="B1014" t="str">
            <v>เทศบาลเมืองท่าเรือพระแท่น</v>
          </cell>
        </row>
        <row r="1015">
          <cell r="A1015" t="str">
            <v>751KX</v>
          </cell>
          <cell r="B1015" t="str">
            <v>เทศบาลเมืองท่าใหม่</v>
          </cell>
        </row>
        <row r="1016">
          <cell r="A1016" t="str">
            <v>7568S</v>
          </cell>
          <cell r="B1016" t="str">
            <v>เทศบาลเมืองทุ่งตำเสา</v>
          </cell>
        </row>
        <row r="1017">
          <cell r="A1017" t="str">
            <v>7534R</v>
          </cell>
          <cell r="B1017" t="str">
            <v>เทศบาลเมืองทุ่งสง</v>
          </cell>
        </row>
        <row r="1018">
          <cell r="A1018" t="str">
            <v>752JN</v>
          </cell>
          <cell r="B1018" t="str">
            <v>เทศบาลเมืองนครนายก</v>
          </cell>
        </row>
        <row r="1019">
          <cell r="A1019" t="str">
            <v>752LD</v>
          </cell>
          <cell r="B1019" t="str">
            <v>เทศบาลเมืองนครปฐม</v>
          </cell>
        </row>
        <row r="1020">
          <cell r="A1020" t="str">
            <v>752PF</v>
          </cell>
          <cell r="B1020" t="str">
            <v>เทศบาลเมืองนครพนม</v>
          </cell>
        </row>
        <row r="1021">
          <cell r="A1021" t="str">
            <v>753DC</v>
          </cell>
          <cell r="B1021" t="str">
            <v>เทศบาลเมืองนราธิวาส</v>
          </cell>
        </row>
        <row r="1022">
          <cell r="A1022" t="str">
            <v>753MV</v>
          </cell>
          <cell r="B1022" t="str">
            <v>เทศบาลเมืองนางรอง</v>
          </cell>
        </row>
        <row r="1023">
          <cell r="A1023" t="str">
            <v>753FY</v>
          </cell>
          <cell r="B1023" t="str">
            <v>เทศบาลเมืองน่าน</v>
          </cell>
        </row>
        <row r="1024">
          <cell r="A1024" t="str">
            <v>756VQ</v>
          </cell>
          <cell r="B1024" t="str">
            <v>เทศบาลเมืองนาสาร</v>
          </cell>
        </row>
        <row r="1025">
          <cell r="A1025" t="str">
            <v>757AH</v>
          </cell>
          <cell r="B1025" t="str">
            <v>เทศบาลเมืองโนนสูง-น้ำคำ</v>
          </cell>
        </row>
        <row r="1026">
          <cell r="A1026" t="str">
            <v>752WT</v>
          </cell>
          <cell r="B1026" t="str">
            <v>เทศบาลเมืองบัวใหญ่</v>
          </cell>
        </row>
        <row r="1027">
          <cell r="A1027" t="str">
            <v>753C6</v>
          </cell>
          <cell r="B1027" t="str">
            <v>เทศบาลเมืองบางกรวย</v>
          </cell>
        </row>
        <row r="1028">
          <cell r="A1028" t="str">
            <v>756BR</v>
          </cell>
          <cell r="B1028" t="str">
            <v>เทศบาลเมืองบางแก้ว</v>
          </cell>
        </row>
        <row r="1029">
          <cell r="A1029" t="str">
            <v>753CQ</v>
          </cell>
          <cell r="B1029" t="str">
            <v>เทศบาลเมืองบางคูรัด</v>
          </cell>
        </row>
        <row r="1030">
          <cell r="A1030" t="str">
            <v>753T1</v>
          </cell>
          <cell r="B1030" t="str">
            <v>เทศบาลเมืองบางคูวัด</v>
          </cell>
        </row>
        <row r="1031">
          <cell r="A1031" t="str">
            <v>753CM</v>
          </cell>
          <cell r="B1031" t="str">
            <v>เทศบาลเมืองบางบัวทอง</v>
          </cell>
        </row>
        <row r="1032">
          <cell r="A1032" t="str">
            <v>754DP</v>
          </cell>
          <cell r="B1032" t="str">
            <v>เทศบาลเมืองบางมูลนาก</v>
          </cell>
        </row>
        <row r="1033">
          <cell r="A1033" t="str">
            <v>756L1</v>
          </cell>
          <cell r="B1033" t="str">
            <v>เทศบาลเมืองบางระจัน</v>
          </cell>
        </row>
        <row r="1034">
          <cell r="A1034" t="str">
            <v>753CU</v>
          </cell>
          <cell r="B1034" t="str">
            <v>เทศบาลเมืองบางรักพัฒนา</v>
          </cell>
        </row>
        <row r="1035">
          <cell r="A1035" t="str">
            <v>755BL</v>
          </cell>
          <cell r="B1035" t="str">
            <v>เทศบาลเมืองบางริ้น</v>
          </cell>
        </row>
        <row r="1036">
          <cell r="A1036" t="str">
            <v>753C2</v>
          </cell>
          <cell r="B1036" t="str">
            <v>เทศบาลเมืองบางศรีเมือง</v>
          </cell>
        </row>
        <row r="1037">
          <cell r="A1037" t="str">
            <v>755CX</v>
          </cell>
          <cell r="B1037" t="str">
            <v>เทศบาลเมืองบ้านฉาง</v>
          </cell>
        </row>
        <row r="1038">
          <cell r="A1038" t="str">
            <v>757DJ</v>
          </cell>
          <cell r="B1038" t="str">
            <v>เทศบาลเมืองบ้านดุง</v>
          </cell>
        </row>
        <row r="1039">
          <cell r="A1039" t="str">
            <v>751CP</v>
          </cell>
          <cell r="B1039" t="str">
            <v>เทศบาลเมืองบ้านทุ่ม</v>
          </cell>
        </row>
        <row r="1040">
          <cell r="A1040" t="str">
            <v>751R8</v>
          </cell>
          <cell r="B1040" t="str">
            <v>เทศบาลเมืองบ้านบึง</v>
          </cell>
        </row>
        <row r="1041">
          <cell r="A1041" t="str">
            <v>755FU</v>
          </cell>
          <cell r="B1041" t="str">
            <v>เทศบาลเมืองบ้านโป่ง</v>
          </cell>
        </row>
        <row r="1042">
          <cell r="A1042" t="str">
            <v>751FL</v>
          </cell>
          <cell r="B1042" t="str">
            <v>เทศบาลเมืองบ้านไผ่</v>
          </cell>
        </row>
        <row r="1043">
          <cell r="A1043" t="str">
            <v>7568V</v>
          </cell>
          <cell r="B1043" t="str">
            <v>เทศบาลเมืองบ้านพรุ</v>
          </cell>
        </row>
        <row r="1044">
          <cell r="A1044" t="str">
            <v>751QS</v>
          </cell>
          <cell r="B1044" t="str">
            <v>เทศบาลเมืองบ้านสวน</v>
          </cell>
        </row>
        <row r="1045">
          <cell r="A1045" t="str">
            <v>755LE</v>
          </cell>
          <cell r="B1045" t="str">
            <v>เทศบาลเมืองบ้านหมี่</v>
          </cell>
        </row>
        <row r="1046">
          <cell r="A1046" t="str">
            <v>753TH</v>
          </cell>
          <cell r="B1046" t="str">
            <v>เทศบาลเมืองบึงยี่โถ</v>
          </cell>
        </row>
        <row r="1047">
          <cell r="A1047" t="str">
            <v>753LN</v>
          </cell>
          <cell r="B1047" t="str">
            <v>เทศบาลเมืองบุรีรัมย์</v>
          </cell>
        </row>
        <row r="1048">
          <cell r="A1048" t="str">
            <v>75542</v>
          </cell>
          <cell r="B1048" t="str">
            <v>เทศบาลเมืองเบตง</v>
          </cell>
        </row>
        <row r="1049">
          <cell r="A1049" t="str">
            <v>753ST</v>
          </cell>
          <cell r="B1049" t="str">
            <v>เทศบาลเมืองปทุมธานี</v>
          </cell>
        </row>
        <row r="1050">
          <cell r="A1050" t="str">
            <v>751TJ</v>
          </cell>
          <cell r="B1050" t="str">
            <v>เทศบาลเมืองปรกฟ้า</v>
          </cell>
        </row>
        <row r="1051">
          <cell r="A1051" t="str">
            <v>753UR</v>
          </cell>
          <cell r="B1051" t="str">
            <v>เทศบาลเมืองประจวบคีรีขันธ์</v>
          </cell>
        </row>
        <row r="1052">
          <cell r="A1052" t="str">
            <v>753WJ</v>
          </cell>
          <cell r="B1052" t="str">
            <v>เทศบาลเมืองปราจีนบุรี</v>
          </cell>
        </row>
        <row r="1053">
          <cell r="A1053" t="str">
            <v>753YL</v>
          </cell>
          <cell r="B1053" t="str">
            <v>เทศบาลเมืองปัตตานี</v>
          </cell>
        </row>
        <row r="1054">
          <cell r="A1054" t="str">
            <v>75303</v>
          </cell>
          <cell r="B1054" t="str">
            <v>เทศบาลเมืองปากช่อง</v>
          </cell>
        </row>
        <row r="1055">
          <cell r="A1055" t="str">
            <v>756B3</v>
          </cell>
          <cell r="B1055" t="str">
            <v>เทศบาลเมืองปากน้ำสมุทรปราการ</v>
          </cell>
        </row>
        <row r="1056">
          <cell r="A1056" t="str">
            <v>7535G</v>
          </cell>
          <cell r="B1056" t="str">
            <v>เทศบาลเมืองปากพนัง</v>
          </cell>
        </row>
        <row r="1057">
          <cell r="A1057" t="str">
            <v>7532R</v>
          </cell>
          <cell r="B1057" t="str">
            <v>เทศบาลเมืองปากพูน</v>
          </cell>
        </row>
        <row r="1058">
          <cell r="A1058" t="str">
            <v>751B3</v>
          </cell>
          <cell r="B1058" t="str">
            <v>เทศบาลเมืองปางมะค่า</v>
          </cell>
        </row>
        <row r="1059">
          <cell r="A1059" t="str">
            <v>7568E</v>
          </cell>
          <cell r="B1059" t="str">
            <v>เทศบาลเมืองปาดังเบซาร์</v>
          </cell>
        </row>
        <row r="1060">
          <cell r="A1060" t="str">
            <v>754TE</v>
          </cell>
          <cell r="B1060" t="str">
            <v>เทศบาลเมืองป่าตอง</v>
          </cell>
        </row>
        <row r="1061">
          <cell r="A1061" t="str">
            <v>756BZ</v>
          </cell>
          <cell r="B1061" t="str">
            <v>เทศบาลเมืองปู่เจ้าสมิงพราย</v>
          </cell>
        </row>
        <row r="1062">
          <cell r="A1062" t="str">
            <v>7544A</v>
          </cell>
          <cell r="B1062" t="str">
            <v>เทศบาลเมืองผักไห่</v>
          </cell>
        </row>
        <row r="1063">
          <cell r="A1063" t="str">
            <v>751S8</v>
          </cell>
          <cell r="B1063" t="str">
            <v>เทศบาลเมืองพนัสนิคม</v>
          </cell>
        </row>
        <row r="1064">
          <cell r="A1064" t="str">
            <v>756BW</v>
          </cell>
          <cell r="B1064" t="str">
            <v>เทศบาลเมืองพระประแดง</v>
          </cell>
        </row>
        <row r="1065">
          <cell r="A1065" t="str">
            <v>756JQ</v>
          </cell>
          <cell r="B1065" t="str">
            <v>เทศบาลเมืองพระพุทธบาท</v>
          </cell>
        </row>
        <row r="1066">
          <cell r="A1066" t="str">
            <v>7546K</v>
          </cell>
          <cell r="B1066" t="str">
            <v>เทศบาลเมืองพะเยา</v>
          </cell>
        </row>
        <row r="1067">
          <cell r="A1067" t="str">
            <v>7548Q</v>
          </cell>
          <cell r="B1067" t="str">
            <v>เทศบาลเมืองพังงา</v>
          </cell>
        </row>
        <row r="1068">
          <cell r="A1068" t="str">
            <v>754A8</v>
          </cell>
          <cell r="B1068" t="str">
            <v>เทศบาลเมืองพัทลุง</v>
          </cell>
        </row>
        <row r="1069">
          <cell r="A1069" t="str">
            <v>754CE</v>
          </cell>
          <cell r="B1069" t="str">
            <v>เทศบาลเมืองพิจิตร</v>
          </cell>
        </row>
        <row r="1070">
          <cell r="A1070" t="str">
            <v>755MG</v>
          </cell>
          <cell r="B1070" t="str">
            <v>เทศบาลเมืองพิชัย</v>
          </cell>
        </row>
        <row r="1071">
          <cell r="A1071" t="str">
            <v>757QS</v>
          </cell>
          <cell r="B1071" t="str">
            <v>เทศบาลเมืองพิบูลมังสาหาร</v>
          </cell>
        </row>
        <row r="1072">
          <cell r="A1072" t="str">
            <v>753CT</v>
          </cell>
          <cell r="B1072" t="str">
            <v>เทศบาลเมืองพิมลราช</v>
          </cell>
        </row>
        <row r="1073">
          <cell r="A1073" t="str">
            <v>754JF</v>
          </cell>
          <cell r="B1073" t="str">
            <v>เทศบาลเมืองเพชรบุรี</v>
          </cell>
        </row>
        <row r="1074">
          <cell r="A1074" t="str">
            <v>754LX</v>
          </cell>
          <cell r="B1074" t="str">
            <v>เทศบาลเมืองเพชรบูรณ์</v>
          </cell>
        </row>
        <row r="1075">
          <cell r="A1075" t="str">
            <v>754QQ</v>
          </cell>
          <cell r="B1075" t="str">
            <v>เทศบาลเมืองแพร่</v>
          </cell>
        </row>
        <row r="1076">
          <cell r="A1076" t="str">
            <v>756BC</v>
          </cell>
          <cell r="B1076" t="str">
            <v>เทศบาลเมืองแพรกษาใหม่</v>
          </cell>
        </row>
        <row r="1077">
          <cell r="A1077" t="str">
            <v>755GH</v>
          </cell>
          <cell r="B1077" t="str">
            <v>เทศบาลเมืองโพธาราม</v>
          </cell>
        </row>
        <row r="1078">
          <cell r="A1078" t="str">
            <v>7569M</v>
          </cell>
          <cell r="B1078" t="str">
            <v>เทศบาลเมืองม่วงงาม</v>
          </cell>
        </row>
        <row r="1079">
          <cell r="A1079" t="str">
            <v>754TR</v>
          </cell>
          <cell r="B1079" t="str">
            <v>เทศบาลเมืองมหาสารคาม</v>
          </cell>
        </row>
        <row r="1080">
          <cell r="A1080" t="str">
            <v>755CS</v>
          </cell>
          <cell r="B1080" t="str">
            <v>เทศบาลเมืองมาบตาพุด</v>
          </cell>
        </row>
        <row r="1081">
          <cell r="A1081" t="str">
            <v>754XY</v>
          </cell>
          <cell r="B1081" t="str">
            <v>เทศบาลเมืองมุกดาหาร</v>
          </cell>
        </row>
        <row r="1082">
          <cell r="A1082" t="str">
            <v>7527Z</v>
          </cell>
          <cell r="B1082" t="str">
            <v>เทศบาลเมืองเมืองแกนพัฒนา</v>
          </cell>
        </row>
        <row r="1083">
          <cell r="A1083" t="str">
            <v>752XJ</v>
          </cell>
          <cell r="B1083" t="str">
            <v>เทศบาลเมืองเมืองปัก</v>
          </cell>
        </row>
        <row r="1084">
          <cell r="A1084" t="str">
            <v>751G0</v>
          </cell>
          <cell r="B1084" t="str">
            <v>เทศบาลเมืองเมืองพล</v>
          </cell>
        </row>
        <row r="1085">
          <cell r="A1085" t="str">
            <v>752A5</v>
          </cell>
          <cell r="B1085" t="str">
            <v>เทศบาลเมืองแม่โจ้</v>
          </cell>
        </row>
        <row r="1086">
          <cell r="A1086" t="str">
            <v>7526B</v>
          </cell>
          <cell r="B1086" t="str">
            <v>เทศบาลเมืองแม่เหียะ</v>
          </cell>
        </row>
        <row r="1087">
          <cell r="A1087" t="str">
            <v>754ZK</v>
          </cell>
          <cell r="B1087" t="str">
            <v>เทศบาลเมืองแม่ฮ่องสอน</v>
          </cell>
        </row>
        <row r="1088">
          <cell r="A1088" t="str">
            <v>75511</v>
          </cell>
          <cell r="B1088" t="str">
            <v>เทศบาลเมืองยโสธร</v>
          </cell>
        </row>
        <row r="1089">
          <cell r="A1089" t="str">
            <v>7555H</v>
          </cell>
          <cell r="B1089" t="str">
            <v>เทศบาลเมืองร้อยเอ็ด</v>
          </cell>
        </row>
        <row r="1090">
          <cell r="A1090" t="str">
            <v>755BF</v>
          </cell>
          <cell r="B1090" t="str">
            <v>เทศบาลเมืองระนอง</v>
          </cell>
        </row>
        <row r="1091">
          <cell r="A1091" t="str">
            <v>755ED</v>
          </cell>
          <cell r="B1091" t="str">
            <v>เทศบาลเมืองราชบุรี</v>
          </cell>
        </row>
        <row r="1092">
          <cell r="A1092" t="str">
            <v>752P2</v>
          </cell>
          <cell r="B1092" t="str">
            <v>เทศบาลเมืองไร่ขิง</v>
          </cell>
        </row>
        <row r="1093">
          <cell r="A1093" t="str">
            <v>755HP</v>
          </cell>
          <cell r="B1093" t="str">
            <v>เทศบาลเมืองลพบุรี</v>
          </cell>
        </row>
        <row r="1094">
          <cell r="A1094" t="str">
            <v>755P8</v>
          </cell>
          <cell r="B1094" t="str">
            <v>เทศบาลเมืองล้อมแรด</v>
          </cell>
        </row>
        <row r="1095">
          <cell r="A1095" t="str">
            <v>756BY</v>
          </cell>
          <cell r="B1095" t="str">
            <v>เทศบาลเมืองลัดหลวง</v>
          </cell>
        </row>
        <row r="1096">
          <cell r="A1096" t="str">
            <v>753U4</v>
          </cell>
          <cell r="B1096" t="str">
            <v>เทศบาลเมืองลาดสวาย</v>
          </cell>
        </row>
        <row r="1097">
          <cell r="A1097" t="str">
            <v>75452</v>
          </cell>
          <cell r="B1097" t="str">
            <v>เทศบาลเมืองลำตาเสา</v>
          </cell>
        </row>
        <row r="1098">
          <cell r="A1098" t="str">
            <v>755QE</v>
          </cell>
          <cell r="B1098" t="str">
            <v>เทศบาลเมืองลำพูน</v>
          </cell>
        </row>
        <row r="1099">
          <cell r="A1099" t="str">
            <v>753U3</v>
          </cell>
          <cell r="B1099" t="str">
            <v>เทศบาลเมืองลำสามแก้ว</v>
          </cell>
        </row>
        <row r="1100">
          <cell r="A1100" t="str">
            <v>755S5</v>
          </cell>
          <cell r="B1100" t="str">
            <v>เทศบาลเมืองเลย</v>
          </cell>
        </row>
        <row r="1101">
          <cell r="A1101" t="str">
            <v>756FC</v>
          </cell>
          <cell r="B1101" t="str">
            <v>เทศบาลเมืองวังน้ำเย็น</v>
          </cell>
        </row>
        <row r="1102">
          <cell r="A1102" t="str">
            <v>755U3</v>
          </cell>
          <cell r="B1102" t="str">
            <v>เทศบาลเมืองวังสะพุง</v>
          </cell>
        </row>
        <row r="1103">
          <cell r="A1103" t="str">
            <v>757Q9</v>
          </cell>
          <cell r="B1103" t="str">
            <v>เทศบาลเมืองวารินชำราบ</v>
          </cell>
        </row>
        <row r="1104">
          <cell r="A1104" t="str">
            <v>754NS</v>
          </cell>
          <cell r="B1104" t="str">
            <v>เทศบาลเมืองวิเชียรบุรี</v>
          </cell>
        </row>
        <row r="1105">
          <cell r="A1105" t="str">
            <v>751SU</v>
          </cell>
          <cell r="B1105" t="str">
            <v>เทศบาลเมืองศรีราชา</v>
          </cell>
        </row>
        <row r="1106">
          <cell r="A1106" t="str">
            <v>755V3</v>
          </cell>
          <cell r="B1106" t="str">
            <v>เทศบาลเมืองศรีสะเกษ</v>
          </cell>
        </row>
        <row r="1107">
          <cell r="A1107" t="str">
            <v>756NF</v>
          </cell>
          <cell r="B1107" t="str">
            <v>เทศบาลเมืองศรีสัชนาลัย</v>
          </cell>
        </row>
        <row r="1108">
          <cell r="A1108" t="str">
            <v>751CY</v>
          </cell>
          <cell r="B1108" t="str">
            <v>เทศบาลเมืองศิลา</v>
          </cell>
        </row>
        <row r="1109">
          <cell r="A1109" t="str">
            <v>7569S</v>
          </cell>
          <cell r="B1109" t="str">
            <v>เทศบาลเมืองสตูล</v>
          </cell>
        </row>
        <row r="1110">
          <cell r="A1110" t="str">
            <v>753TK</v>
          </cell>
          <cell r="B1110" t="str">
            <v>เทศบาลเมืองสนั่นรักษ์</v>
          </cell>
        </row>
        <row r="1111">
          <cell r="A1111" t="str">
            <v>756CG</v>
          </cell>
          <cell r="B1111" t="str">
            <v>เทศบาลเมืองสมุทรสงคราม</v>
          </cell>
        </row>
        <row r="1112">
          <cell r="A1112" t="str">
            <v>756EM</v>
          </cell>
          <cell r="B1112" t="str">
            <v>เทศบาลเมืองสระแก้ว</v>
          </cell>
        </row>
        <row r="1113">
          <cell r="A1113" t="str">
            <v>756GK</v>
          </cell>
          <cell r="B1113" t="str">
            <v>เทศบาลเมืองสระบุรี</v>
          </cell>
        </row>
        <row r="1114">
          <cell r="A1114" t="str">
            <v>756NY</v>
          </cell>
          <cell r="B1114" t="str">
            <v>เทศบาลเมืองสวรรคโลก</v>
          </cell>
        </row>
        <row r="1115">
          <cell r="A1115" t="str">
            <v>756S3</v>
          </cell>
          <cell r="B1115" t="str">
            <v>เทศบาลเมืองสองพี่น้อง</v>
          </cell>
        </row>
        <row r="1116">
          <cell r="A1116" t="str">
            <v>75686</v>
          </cell>
          <cell r="B1116" t="str">
            <v>เทศบาลเมืองสะเดา</v>
          </cell>
        </row>
        <row r="1117">
          <cell r="A1117" t="str">
            <v>75540</v>
          </cell>
          <cell r="B1117" t="str">
            <v>เทศบาลเมืองสะเตงนอก</v>
          </cell>
        </row>
        <row r="1118">
          <cell r="A1118" t="str">
            <v>751T3</v>
          </cell>
          <cell r="B1118" t="str">
            <v>เทศบาลเมืองสัตหีบ</v>
          </cell>
        </row>
        <row r="1119">
          <cell r="A1119" t="str">
            <v>752LG</v>
          </cell>
          <cell r="B1119" t="str">
            <v>เทศบาลเมืองสามควายเผือก</v>
          </cell>
        </row>
        <row r="1120">
          <cell r="A1120" t="str">
            <v>752NZ</v>
          </cell>
          <cell r="B1120" t="str">
            <v>เทศบาลเมืองสามพราน</v>
          </cell>
        </row>
        <row r="1121">
          <cell r="A1121" t="str">
            <v>7569D</v>
          </cell>
          <cell r="B1121" t="str">
            <v>เทศบาลเมืองสิงหนคร</v>
          </cell>
        </row>
        <row r="1122">
          <cell r="A1122" t="str">
            <v>756KS</v>
          </cell>
          <cell r="B1122" t="str">
            <v>เทศบาลเมืองสิงห์บุรี</v>
          </cell>
        </row>
        <row r="1123">
          <cell r="A1123" t="str">
            <v>752ZX</v>
          </cell>
          <cell r="B1123" t="str">
            <v>เทศบาลเมืองสีคิ้ว</v>
          </cell>
        </row>
        <row r="1124">
          <cell r="A1124" t="str">
            <v>756M0</v>
          </cell>
          <cell r="B1124" t="str">
            <v>เทศบาลเมืองสุโขทัยธานี</v>
          </cell>
        </row>
        <row r="1125">
          <cell r="A1125" t="str">
            <v>756PQ</v>
          </cell>
          <cell r="B1125" t="str">
            <v>เทศบาลเมืองสุพรรณบุรี</v>
          </cell>
        </row>
        <row r="1126">
          <cell r="A1126" t="str">
            <v>756XH</v>
          </cell>
          <cell r="B1126" t="str">
            <v>เทศบาลเมืองสุรินทร์</v>
          </cell>
        </row>
        <row r="1127">
          <cell r="A1127" t="str">
            <v>753FE</v>
          </cell>
          <cell r="B1127" t="str">
            <v>เทศบาลเมืองสุไหงโก-ลก</v>
          </cell>
        </row>
        <row r="1128">
          <cell r="A1128" t="str">
            <v>7545C</v>
          </cell>
          <cell r="B1128" t="str">
            <v>เทศบาลเมืองเสนา</v>
          </cell>
        </row>
        <row r="1129">
          <cell r="A1129" t="str">
            <v>751QT</v>
          </cell>
          <cell r="B1129" t="str">
            <v>เทศบาลเมืองแสนสุข</v>
          </cell>
        </row>
        <row r="1130">
          <cell r="A1130" t="str">
            <v>7572K</v>
          </cell>
          <cell r="B1130" t="str">
            <v>เทศบาลเมืองหนองคาย</v>
          </cell>
        </row>
        <row r="1131">
          <cell r="A1131" t="str">
            <v>7574K</v>
          </cell>
          <cell r="B1131" t="str">
            <v>เทศบาลเมืองหนองบัวลำภู</v>
          </cell>
        </row>
        <row r="1132">
          <cell r="A1132" t="str">
            <v>751RR</v>
          </cell>
          <cell r="B1132" t="str">
            <v>เทศบาลเมืองหนองปรือ</v>
          </cell>
        </row>
        <row r="1133">
          <cell r="A1133" t="str">
            <v>751A6</v>
          </cell>
          <cell r="B1133" t="str">
            <v>เทศบาลเมืองหนองปลิง</v>
          </cell>
        </row>
        <row r="1134">
          <cell r="A1134" t="str">
            <v>757AQ</v>
          </cell>
          <cell r="B1134" t="str">
            <v>เทศบาลเมืองหนองสำโรง</v>
          </cell>
        </row>
        <row r="1135">
          <cell r="A1135" t="str">
            <v>754MV</v>
          </cell>
          <cell r="B1135" t="str">
            <v>เทศบาลเมืองหล่มสัก</v>
          </cell>
        </row>
        <row r="1136">
          <cell r="A1136" t="str">
            <v>7520V</v>
          </cell>
          <cell r="B1136" t="str">
            <v>เทศบาลเมืองหลังสวน</v>
          </cell>
        </row>
        <row r="1137">
          <cell r="A1137" t="str">
            <v>753W4</v>
          </cell>
          <cell r="B1137" t="str">
            <v>เทศบาลเมืองหัวหิน</v>
          </cell>
        </row>
        <row r="1138">
          <cell r="A1138" t="str">
            <v>7541Y</v>
          </cell>
          <cell r="B1138" t="str">
            <v>เทศบาลเมืองอโยธยา</v>
          </cell>
        </row>
        <row r="1139">
          <cell r="A1139" t="str">
            <v>756FU</v>
          </cell>
          <cell r="B1139" t="str">
            <v>เทศบาลเมืองอรัญญประเทศ</v>
          </cell>
        </row>
        <row r="1140">
          <cell r="A1140" t="str">
            <v>754FX</v>
          </cell>
          <cell r="B1140" t="str">
            <v>เทศบาลเมืองอรัญญิก</v>
          </cell>
        </row>
        <row r="1141">
          <cell r="A1141" t="str">
            <v>7576K</v>
          </cell>
          <cell r="B1141" t="str">
            <v>เทศบาลเมืองอ่างทอง</v>
          </cell>
        </row>
        <row r="1142">
          <cell r="A1142" t="str">
            <v>751R5</v>
          </cell>
          <cell r="B1142" t="str">
            <v>เทศบาลเมืองอ่างศิลา</v>
          </cell>
        </row>
        <row r="1143">
          <cell r="A1143" t="str">
            <v>7578G</v>
          </cell>
          <cell r="B1143" t="str">
            <v>เทศบาลเมืองอำนาจเจริญ</v>
          </cell>
        </row>
        <row r="1144">
          <cell r="A1144" t="str">
            <v>757FQ</v>
          </cell>
          <cell r="B1144" t="str">
            <v>เทศบาลเมืองอุตรดิตถ์</v>
          </cell>
        </row>
        <row r="1145">
          <cell r="A1145" t="str">
            <v>757J2</v>
          </cell>
          <cell r="B1145" t="str">
            <v>เทศบาลเมืองอุทัยธานี</v>
          </cell>
        </row>
        <row r="1146">
          <cell r="A1146" t="str">
            <v>75105</v>
          </cell>
          <cell r="B1146" t="str">
            <v>องค์การบริหารส่วนจังหวัดกระบี่</v>
          </cell>
        </row>
        <row r="1147">
          <cell r="A1147" t="str">
            <v>7511V</v>
          </cell>
          <cell r="B1147" t="str">
            <v>องค์การบริหารส่วนจังหวัดกาญจนบุรี</v>
          </cell>
        </row>
        <row r="1148">
          <cell r="A1148" t="str">
            <v>7515E</v>
          </cell>
          <cell r="B1148" t="str">
            <v>องค์การบริหารส่วนจังหวัดกาฬสินธุ์</v>
          </cell>
        </row>
        <row r="1149">
          <cell r="A1149" t="str">
            <v>7519Y</v>
          </cell>
          <cell r="B1149" t="str">
            <v>องค์การบริหารส่วนจังหวัดกำแพงเพชร</v>
          </cell>
        </row>
        <row r="1150">
          <cell r="A1150" t="str">
            <v>751CH</v>
          </cell>
          <cell r="B1150" t="str">
            <v>องค์การบริหารส่วนจังหวัดขอนแก่น</v>
          </cell>
        </row>
        <row r="1151">
          <cell r="A1151" t="str">
            <v>751K9</v>
          </cell>
          <cell r="B1151" t="str">
            <v>องค์การบริหารส่วนจังหวัดจันทบุรี</v>
          </cell>
        </row>
        <row r="1152">
          <cell r="A1152" t="str">
            <v>751MR</v>
          </cell>
          <cell r="B1152" t="str">
            <v>องค์การบริหารส่วนจังหวัดฉะเชิงเทรา</v>
          </cell>
        </row>
        <row r="1153">
          <cell r="A1153" t="str">
            <v>751R4</v>
          </cell>
          <cell r="B1153" t="str">
            <v>องค์การบริหารส่วนจังหวัดชลบุรี</v>
          </cell>
        </row>
        <row r="1154">
          <cell r="A1154" t="str">
            <v>751TS</v>
          </cell>
          <cell r="B1154" t="str">
            <v>องค์การบริหารส่วนจังหวัดชัยนาท</v>
          </cell>
        </row>
        <row r="1155">
          <cell r="A1155" t="str">
            <v>751VE</v>
          </cell>
          <cell r="B1155" t="str">
            <v>องค์การบริหารส่วนจังหวัดชัยภูมิ</v>
          </cell>
        </row>
        <row r="1156">
          <cell r="A1156" t="str">
            <v>751ZM</v>
          </cell>
          <cell r="B1156" t="str">
            <v>องค์การบริหารส่วนจังหวัดชุมพร</v>
          </cell>
        </row>
        <row r="1157">
          <cell r="A1157" t="str">
            <v>75228</v>
          </cell>
          <cell r="B1157" t="str">
            <v>องค์การบริหารส่วนจังหวัดเชียงราย</v>
          </cell>
        </row>
        <row r="1158">
          <cell r="A1158" t="str">
            <v>75267</v>
          </cell>
          <cell r="B1158" t="str">
            <v>องค์การบริหารส่วนจังหวัดเชียงใหม่</v>
          </cell>
        </row>
        <row r="1159">
          <cell r="A1159" t="str">
            <v>752CD</v>
          </cell>
          <cell r="B1159" t="str">
            <v>องค์การบริหารส่วนจังหวัดตรัง</v>
          </cell>
        </row>
        <row r="1160">
          <cell r="A1160" t="str">
            <v>752FH</v>
          </cell>
          <cell r="B1160" t="str">
            <v>องค์การบริหารส่วนจังหวัดตราด</v>
          </cell>
        </row>
        <row r="1161">
          <cell r="A1161" t="str">
            <v>752GR</v>
          </cell>
          <cell r="B1161" t="str">
            <v>องค์การบริหารส่วนจังหวัดตาก</v>
          </cell>
        </row>
        <row r="1162">
          <cell r="A1162" t="str">
            <v>752K1</v>
          </cell>
          <cell r="B1162" t="str">
            <v>องค์การบริหารส่วนจังหวัดนครนายก</v>
          </cell>
        </row>
        <row r="1163">
          <cell r="A1163" t="str">
            <v>752L6</v>
          </cell>
          <cell r="B1163" t="str">
            <v>องค์การบริหารส่วนจังหวัดนครปฐม</v>
          </cell>
        </row>
        <row r="1164">
          <cell r="A1164" t="str">
            <v>752PL</v>
          </cell>
          <cell r="B1164" t="str">
            <v>องค์การบริหารส่วนจังหวัดนครพนม</v>
          </cell>
        </row>
        <row r="1165">
          <cell r="A1165" t="str">
            <v>752SH</v>
          </cell>
          <cell r="B1165" t="str">
            <v>องค์การบริหารส่วนจังหวัดนครราชสีมา</v>
          </cell>
        </row>
        <row r="1166">
          <cell r="A1166" t="str">
            <v>7532M</v>
          </cell>
          <cell r="B1166" t="str">
            <v>องค์การบริหารส่วนจังหวัดนครศรีธรรมราช</v>
          </cell>
        </row>
        <row r="1167">
          <cell r="A1167" t="str">
            <v>7537X</v>
          </cell>
          <cell r="B1167" t="str">
            <v>องค์การบริหารส่วนจังหวัดนครสวรรค์</v>
          </cell>
        </row>
        <row r="1168">
          <cell r="A1168" t="str">
            <v>753BZ</v>
          </cell>
          <cell r="B1168" t="str">
            <v>องค์การบริหารส่วนจังหวัดนนทบุรี</v>
          </cell>
        </row>
        <row r="1169">
          <cell r="A1169" t="str">
            <v>753DB</v>
          </cell>
          <cell r="B1169" t="str">
            <v>องค์การบริหารส่วนจังหวัดนราธิวาส</v>
          </cell>
        </row>
        <row r="1170">
          <cell r="A1170" t="str">
            <v>753G1</v>
          </cell>
          <cell r="B1170" t="str">
            <v>องค์การบริหารส่วนจังหวัดน่าน</v>
          </cell>
        </row>
        <row r="1171">
          <cell r="A1171" t="str">
            <v>753JW</v>
          </cell>
          <cell r="B1171" t="str">
            <v>องค์การบริหารส่วนจังหวัดบึงกาฬ</v>
          </cell>
        </row>
        <row r="1172">
          <cell r="A1172" t="str">
            <v>753LQ</v>
          </cell>
          <cell r="B1172" t="str">
            <v>องค์การบริหารส่วนจังหวัดบุรีรัมย์</v>
          </cell>
        </row>
        <row r="1173">
          <cell r="A1173" t="str">
            <v>753SW</v>
          </cell>
          <cell r="B1173" t="str">
            <v>องค์การบริหารส่วนจังหวัดปทุมธานี</v>
          </cell>
        </row>
        <row r="1174">
          <cell r="A1174" t="str">
            <v>753UQ</v>
          </cell>
          <cell r="B1174" t="str">
            <v>องค์การบริหารส่วนจังหวัดประจวบคีรีขันธ์</v>
          </cell>
        </row>
        <row r="1175">
          <cell r="A1175" t="str">
            <v>753WH</v>
          </cell>
          <cell r="B1175" t="str">
            <v>องค์การบริหารส่วนจังหวัดปราจีนบุรี</v>
          </cell>
        </row>
        <row r="1176">
          <cell r="A1176" t="str">
            <v>753YK</v>
          </cell>
          <cell r="B1176" t="str">
            <v>องค์การบริหารส่วนจังหวัดปัตตานี</v>
          </cell>
        </row>
        <row r="1177">
          <cell r="A1177" t="str">
            <v>75429</v>
          </cell>
          <cell r="B1177" t="str">
            <v>องค์การบริหารส่วนจังหวัดพระนครศรีอยุธยา</v>
          </cell>
        </row>
        <row r="1178">
          <cell r="A1178" t="str">
            <v>7546P</v>
          </cell>
          <cell r="B1178" t="str">
            <v>องค์การบริหารส่วนจังหวัดพะเยา</v>
          </cell>
        </row>
        <row r="1179">
          <cell r="A1179" t="str">
            <v>7548P</v>
          </cell>
          <cell r="B1179" t="str">
            <v>องค์การบริหารส่วนจังหวัดพังงา</v>
          </cell>
        </row>
        <row r="1180">
          <cell r="A1180" t="str">
            <v>754A7</v>
          </cell>
          <cell r="B1180" t="str">
            <v>องค์การบริหารส่วนจังหวัดพัทลุง</v>
          </cell>
        </row>
        <row r="1181">
          <cell r="A1181" t="str">
            <v>754CD</v>
          </cell>
          <cell r="B1181" t="str">
            <v>องค์การบริหารส่วนจังหวัดพิจิตร</v>
          </cell>
        </row>
        <row r="1182">
          <cell r="A1182" t="str">
            <v>754FD</v>
          </cell>
          <cell r="B1182" t="str">
            <v>องค์การบริหารส่วนจังหวัดพิษณุโลก</v>
          </cell>
        </row>
        <row r="1183">
          <cell r="A1183" t="str">
            <v>754JE</v>
          </cell>
          <cell r="B1183" t="str">
            <v>องค์การบริหารส่วนจังหวัดเพชรบุรี</v>
          </cell>
        </row>
        <row r="1184">
          <cell r="A1184" t="str">
            <v>754M0</v>
          </cell>
          <cell r="B1184" t="str">
            <v>องค์การบริหารส่วนจังหวัดเพชรบูรณ์</v>
          </cell>
        </row>
        <row r="1185">
          <cell r="A1185" t="str">
            <v>754QP</v>
          </cell>
          <cell r="B1185" t="str">
            <v>องค์การบริหารส่วนจังหวัดแพร่</v>
          </cell>
        </row>
        <row r="1186">
          <cell r="A1186" t="str">
            <v>754T5</v>
          </cell>
          <cell r="B1186" t="str">
            <v>องค์การบริหารส่วนจังหวัดภูเก็ต</v>
          </cell>
        </row>
        <row r="1187">
          <cell r="A1187" t="str">
            <v>754TQ</v>
          </cell>
          <cell r="B1187" t="str">
            <v>องค์การบริหารส่วนจังหวัดมหาสารคาม</v>
          </cell>
        </row>
        <row r="1188">
          <cell r="A1188" t="str">
            <v>754XX</v>
          </cell>
          <cell r="B1188" t="str">
            <v>องค์การบริหารส่วนจังหวัดมุกดาหาร</v>
          </cell>
        </row>
        <row r="1189">
          <cell r="A1189" t="str">
            <v>754ZJ</v>
          </cell>
          <cell r="B1189" t="str">
            <v>องค์การบริหารส่วนจังหวัดแม่ฮ่องสอน</v>
          </cell>
        </row>
        <row r="1190">
          <cell r="A1190" t="str">
            <v>75510</v>
          </cell>
          <cell r="B1190" t="str">
            <v>องค์การบริหารส่วนจังหวัดยโสธร</v>
          </cell>
        </row>
        <row r="1191">
          <cell r="A1191" t="str">
            <v>7553L</v>
          </cell>
          <cell r="B1191" t="str">
            <v>องค์การบริหารส่วนจังหวัดยะลา</v>
          </cell>
        </row>
        <row r="1192">
          <cell r="A1192" t="str">
            <v>7555G</v>
          </cell>
          <cell r="B1192" t="str">
            <v>องค์การบริหารส่วนจังหวัดร้อยเอ็ด</v>
          </cell>
        </row>
        <row r="1193">
          <cell r="A1193" t="str">
            <v>755BK</v>
          </cell>
          <cell r="B1193" t="str">
            <v>องค์การบริหารส่วนจังหวัดระนอง</v>
          </cell>
        </row>
        <row r="1194">
          <cell r="A1194" t="str">
            <v>755CM</v>
          </cell>
          <cell r="B1194" t="str">
            <v>องค์การบริหารส่วนจังหวัดระยอง</v>
          </cell>
        </row>
        <row r="1195">
          <cell r="A1195" t="str">
            <v>755EC</v>
          </cell>
          <cell r="B1195" t="str">
            <v>องค์การบริหารส่วนจังหวัดราชบุรี</v>
          </cell>
        </row>
        <row r="1196">
          <cell r="A1196" t="str">
            <v>755HN</v>
          </cell>
          <cell r="B1196" t="str">
            <v>องค์การบริหารส่วนจังหวัดลพบุรี</v>
          </cell>
        </row>
        <row r="1197">
          <cell r="A1197" t="str">
            <v>755N2</v>
          </cell>
          <cell r="B1197" t="str">
            <v>องค์การบริหารส่วนจังหวัดลำปาง</v>
          </cell>
        </row>
        <row r="1198">
          <cell r="A1198" t="str">
            <v>755QQ</v>
          </cell>
          <cell r="B1198" t="str">
            <v>องค์การบริหารส่วนจังหวัดลำพูน</v>
          </cell>
        </row>
        <row r="1199">
          <cell r="A1199" t="str">
            <v>755S4</v>
          </cell>
          <cell r="B1199" t="str">
            <v>องค์การบริหารส่วนจังหวัดเลย</v>
          </cell>
        </row>
        <row r="1200">
          <cell r="A1200" t="str">
            <v>755VK</v>
          </cell>
          <cell r="B1200" t="str">
            <v>องค์การบริหารส่วนจังหวัดศรีสะเกษ</v>
          </cell>
        </row>
        <row r="1201">
          <cell r="A1201" t="str">
            <v>7561G</v>
          </cell>
          <cell r="B1201" t="str">
            <v>องค์การบริหารส่วนจังหวัดสกลนคร</v>
          </cell>
        </row>
        <row r="1202">
          <cell r="A1202" t="str">
            <v>7565Q</v>
          </cell>
          <cell r="B1202" t="str">
            <v>องค์การบริหารส่วนจังหวัดสงขลา</v>
          </cell>
        </row>
        <row r="1203">
          <cell r="A1203" t="str">
            <v>7569T</v>
          </cell>
          <cell r="B1203" t="str">
            <v>องค์การบริหารส่วนจังหวัดสตูล</v>
          </cell>
        </row>
        <row r="1204">
          <cell r="A1204" t="str">
            <v>756B0</v>
          </cell>
          <cell r="B1204" t="str">
            <v>องค์การบริหารส่วนจังหวัดสมุทรปราการ</v>
          </cell>
        </row>
        <row r="1205">
          <cell r="A1205" t="str">
            <v>756CF</v>
          </cell>
          <cell r="B1205" t="str">
            <v>องค์การบริหารส่วนจังหวัดสมุทรสงคราม</v>
          </cell>
        </row>
        <row r="1206">
          <cell r="A1206" t="str">
            <v>756DH</v>
          </cell>
          <cell r="B1206" t="str">
            <v>องค์การบริหารส่วนจังหวัดสมุทรสาคร</v>
          </cell>
        </row>
        <row r="1207">
          <cell r="A1207" t="str">
            <v>756EU</v>
          </cell>
          <cell r="B1207" t="str">
            <v>องค์การบริหารส่วนจังหวัดสระแก้ว</v>
          </cell>
        </row>
        <row r="1208">
          <cell r="A1208" t="str">
            <v>756GL</v>
          </cell>
          <cell r="B1208" t="str">
            <v>องค์การบริหารส่วนจังหวัดสระบุรี</v>
          </cell>
        </row>
        <row r="1209">
          <cell r="A1209" t="str">
            <v>756KT</v>
          </cell>
          <cell r="B1209" t="str">
            <v>องค์การบริหารส่วนจังหวัดสิงห์บุรี</v>
          </cell>
        </row>
        <row r="1210">
          <cell r="A1210" t="str">
            <v>756M7</v>
          </cell>
          <cell r="B1210" t="str">
            <v>องค์การบริหารส่วนจังหวัดสุโขทัย</v>
          </cell>
        </row>
        <row r="1211">
          <cell r="A1211" t="str">
            <v>756PP</v>
          </cell>
          <cell r="B1211" t="str">
            <v>องค์การบริหารส่วนจังหวัดสุพรรณบุรี</v>
          </cell>
        </row>
        <row r="1212">
          <cell r="A1212" t="str">
            <v>756TF</v>
          </cell>
          <cell r="B1212" t="str">
            <v>องค์การบริหารส่วนจังหวัดสุราษฎร์ธานี</v>
          </cell>
        </row>
        <row r="1213">
          <cell r="A1213" t="str">
            <v>756XG</v>
          </cell>
          <cell r="B1213" t="str">
            <v>องค์การบริหารส่วนจังหวัดสุรินทร์</v>
          </cell>
        </row>
        <row r="1214">
          <cell r="A1214" t="str">
            <v>7572X</v>
          </cell>
          <cell r="B1214" t="str">
            <v>องค์การบริหารส่วนจังหวัดหนองคาย</v>
          </cell>
        </row>
        <row r="1215">
          <cell r="A1215" t="str">
            <v>7574W</v>
          </cell>
          <cell r="B1215" t="str">
            <v>องค์การบริหารส่วนจังหวัดหนองบัวลำภู</v>
          </cell>
        </row>
        <row r="1216">
          <cell r="A1216" t="str">
            <v>7576M</v>
          </cell>
          <cell r="B1216" t="str">
            <v>องค์การบริหารส่วนจังหวัดอ่างทอง</v>
          </cell>
        </row>
        <row r="1217">
          <cell r="A1217" t="str">
            <v>7578W</v>
          </cell>
          <cell r="B1217" t="str">
            <v>องค์การบริหารส่วนจังหวัดอำนาจเจริญ</v>
          </cell>
        </row>
        <row r="1218">
          <cell r="A1218" t="str">
            <v>757AC</v>
          </cell>
          <cell r="B1218" t="str">
            <v>องค์การบริหารส่วนจังหวัดอุดรธานี</v>
          </cell>
        </row>
        <row r="1219">
          <cell r="A1219" t="str">
            <v>757FP</v>
          </cell>
          <cell r="B1219" t="str">
            <v>องค์การบริหารส่วนจังหวัดอุตรดิตถ์</v>
          </cell>
        </row>
        <row r="1220">
          <cell r="A1220" t="str">
            <v>757J1</v>
          </cell>
          <cell r="B1220" t="str">
            <v>องค์การบริหารส่วนจังหวัดอุทัยธานี</v>
          </cell>
        </row>
        <row r="1221">
          <cell r="A1221" t="str">
            <v>757KX</v>
          </cell>
          <cell r="B1221" t="str">
            <v>องค์การบริหารส่วนจังหวัดอุบลราชธานี</v>
          </cell>
        </row>
        <row r="1222">
          <cell r="A1222" t="str">
            <v>01042</v>
          </cell>
          <cell r="B1222" t="str">
            <v>สำนักงานคณะกรรมการนโยบายที่ดินแห่งชาติ</v>
          </cell>
        </row>
        <row r="1223">
          <cell r="A1223" t="str">
            <v>7511W</v>
          </cell>
          <cell r="B1223" t="str">
            <v>เทศบาลเมืองปากแพรก</v>
          </cell>
        </row>
        <row r="1224">
          <cell r="A1224" t="str">
            <v>753C3</v>
          </cell>
          <cell r="B1224" t="str">
            <v>เทศบาลเมืองบางกร่าง</v>
          </cell>
        </row>
        <row r="1225">
          <cell r="A1225" t="str">
            <v>753C4</v>
          </cell>
          <cell r="B1225" t="str">
            <v>เทศบาลเมืองไทรม้า</v>
          </cell>
        </row>
        <row r="1226">
          <cell r="A1226" t="str">
            <v>753CF</v>
          </cell>
          <cell r="B1226" t="str">
            <v>เทศบาลเมืองบางแม่นาง</v>
          </cell>
        </row>
        <row r="1227">
          <cell r="A1227" t="str">
            <v>753CN</v>
          </cell>
          <cell r="B1227" t="str">
            <v>เทศบาลเมืองใหม่บางบัวทอง</v>
          </cell>
        </row>
        <row r="1228">
          <cell r="A1228" t="str">
            <v>753JX</v>
          </cell>
          <cell r="B1228" t="str">
            <v>เทศบาลเมืองบึงกาฬ</v>
          </cell>
        </row>
        <row r="1229">
          <cell r="A1229" t="str">
            <v>753T6</v>
          </cell>
          <cell r="B1229" t="str">
            <v>เทศบาลเมืองบางกะดี</v>
          </cell>
        </row>
        <row r="1230">
          <cell r="A1230" t="str">
            <v>753XB</v>
          </cell>
          <cell r="B1230" t="str">
            <v>เทศบาลเมืองหนองกี่</v>
          </cell>
        </row>
        <row r="1231">
          <cell r="A1231" t="str">
            <v>7543L</v>
          </cell>
          <cell r="B1231" t="str">
            <v>เทศบาลเมืองบ้านกรด</v>
          </cell>
        </row>
        <row r="1232">
          <cell r="A1232" t="str">
            <v>755F2</v>
          </cell>
          <cell r="B1232" t="str">
            <v>เทศบาลเมืองจอมพล</v>
          </cell>
        </row>
        <row r="1233">
          <cell r="A1233" t="str">
            <v>756B7</v>
          </cell>
          <cell r="B1233" t="str">
            <v>เทศบาลเมืองแพรกษา</v>
          </cell>
        </row>
      </sheetData>
      <sheetData sheetId="3">
        <row r="5">
          <cell r="B5" t="str">
            <v>10 ธันวาคม 2564</v>
          </cell>
        </row>
      </sheetData>
      <sheetData sheetId="4"/>
      <sheetData sheetId="5"/>
      <sheetData sheetId="6"/>
      <sheetData sheetId="7">
        <row r="32">
          <cell r="B32" t="str">
            <v>หมายเหตุ : 1. ข้อมูลเบื้องต้น</v>
          </cell>
        </row>
        <row r="34">
          <cell r="B34" t="str">
            <v>ที่มา : ระบบการบริหารการเงินการคลังภาครัฐแบบอิเล็กทรอนิกส์ (GFMIS)</v>
          </cell>
        </row>
        <row r="35">
          <cell r="B35" t="str">
            <v>รวบรวม : กรมบัญชีกลาง</v>
          </cell>
        </row>
        <row r="36">
          <cell r="B36" t="str">
            <v>ข้อมูล ณ วันที่ 10 ธันวาคม 2564</v>
          </cell>
        </row>
      </sheetData>
      <sheetData sheetId="8">
        <row r="1">
          <cell r="A1" t="str">
            <v>รายงานเบิกแทน 16 หลัก</v>
          </cell>
          <cell r="E1" t="str">
            <v>งบทั้งหมด</v>
          </cell>
        </row>
        <row r="3">
          <cell r="A3" t="str">
            <v>แผนงบประมาณ</v>
          </cell>
          <cell r="B3" t="str">
            <v/>
          </cell>
        </row>
        <row r="4">
          <cell r="A4" t="str">
            <v>ผลผลิต/โครงการ</v>
          </cell>
          <cell r="B4" t="str">
            <v/>
          </cell>
        </row>
        <row r="5">
          <cell r="A5" t="str">
            <v>ด้าน_ลักษณะงาน</v>
          </cell>
          <cell r="B5" t="str">
            <v/>
          </cell>
        </row>
        <row r="6">
          <cell r="A6" t="str">
            <v>ด้าน</v>
          </cell>
          <cell r="B6" t="str">
            <v/>
          </cell>
        </row>
        <row r="7">
          <cell r="A7" t="str">
            <v>งบพัฒนา/งบปกติ</v>
          </cell>
          <cell r="B7" t="str">
            <v/>
          </cell>
        </row>
        <row r="8">
          <cell r="A8" t="str">
            <v>งบกลางCGD/BOB</v>
          </cell>
          <cell r="B8" t="str">
            <v/>
          </cell>
        </row>
        <row r="9">
          <cell r="A9" t="str">
            <v>Funds Center</v>
          </cell>
          <cell r="B9" t="str">
            <v/>
          </cell>
        </row>
        <row r="10">
          <cell r="A10" t="str">
            <v>Funded Program</v>
          </cell>
          <cell r="B10" t="str">
            <v/>
          </cell>
        </row>
        <row r="11">
          <cell r="A11" t="str">
            <v>Functional area</v>
          </cell>
          <cell r="B11" t="str">
            <v/>
          </cell>
        </row>
        <row r="12">
          <cell r="A12" t="str">
            <v>ยุทธศาสตร์การจัดสรร</v>
          </cell>
          <cell r="B12" t="str">
            <v/>
          </cell>
        </row>
        <row r="13">
          <cell r="A13" t="str">
            <v>จังหวัด</v>
          </cell>
          <cell r="B13" t="str">
            <v/>
          </cell>
        </row>
        <row r="14">
          <cell r="A14" t="str">
            <v>ปีFund</v>
          </cell>
          <cell r="B14" t="str">
            <v/>
          </cell>
        </row>
        <row r="15">
          <cell r="A15" t="str">
            <v>ลักษณะงาน</v>
          </cell>
          <cell r="B15" t="str">
            <v/>
          </cell>
        </row>
        <row r="16">
          <cell r="A16" t="str">
            <v>ลักษณะเศรษฐกิจ</v>
          </cell>
          <cell r="B16" t="str">
            <v/>
          </cell>
        </row>
        <row r="17">
          <cell r="A17" t="str">
            <v>แผนงาน</v>
          </cell>
          <cell r="B17" t="str">
            <v/>
          </cell>
        </row>
        <row r="18">
          <cell r="A18" t="str">
            <v>หมวดรายจ่าย</v>
          </cell>
          <cell r="B18" t="str">
            <v/>
          </cell>
        </row>
        <row r="19">
          <cell r="A19" t="str">
            <v>ลักษณะเศรษฐกิจ+งบราย</v>
          </cell>
          <cell r="B19" t="str">
            <v/>
          </cell>
        </row>
        <row r="20">
          <cell r="A20" t="str">
            <v>สาขา</v>
          </cell>
          <cell r="B20" t="str">
            <v/>
          </cell>
        </row>
        <row r="21">
          <cell r="A21" t="str">
            <v>งบรายจ่าย</v>
          </cell>
          <cell r="B21" t="str">
            <v/>
          </cell>
        </row>
        <row r="22">
          <cell r="A22" t="str">
            <v>Commitment item</v>
          </cell>
          <cell r="B22" t="str">
            <v/>
          </cell>
        </row>
        <row r="23">
          <cell r="A23" t="str">
            <v>ปีงบประมาณ</v>
          </cell>
          <cell r="B23" t="str">
            <v/>
          </cell>
        </row>
        <row r="24">
          <cell r="A24" t="str">
            <v>เดือน/ปีงบประมาณ</v>
          </cell>
          <cell r="B24" t="str">
            <v/>
          </cell>
        </row>
        <row r="25">
          <cell r="A25" t="str">
            <v>งาน / โครงการ</v>
          </cell>
          <cell r="B25" t="str">
            <v/>
          </cell>
        </row>
        <row r="26">
          <cell r="A26" t="str">
            <v>หน่วยงานเบิกแทน</v>
          </cell>
          <cell r="B26" t="str">
            <v/>
          </cell>
        </row>
        <row r="27">
          <cell r="A27" t="str">
            <v>FCTR หน่วยเบิกแทน</v>
          </cell>
          <cell r="B27" t="str">
            <v/>
          </cell>
        </row>
        <row r="28">
          <cell r="A28" t="str">
            <v>หน่วยงานที่ใช้งบกลาง</v>
          </cell>
          <cell r="B28" t="str">
            <v/>
          </cell>
        </row>
        <row r="29">
          <cell r="A29" t="str">
            <v>Funded Prog หน่วยเบิ</v>
          </cell>
          <cell r="B29" t="str">
            <v/>
          </cell>
        </row>
        <row r="30">
          <cell r="A30" t="str">
            <v>กรม</v>
          </cell>
          <cell r="B30" t="str">
            <v/>
          </cell>
          <cell r="U30" t="str">
            <v>งบ</v>
          </cell>
          <cell r="V30" t="str">
            <v>จัดสรร</v>
          </cell>
          <cell r="X30" t="str">
            <v>สำรอง</v>
          </cell>
          <cell r="Y30" t="str">
            <v>po</v>
          </cell>
          <cell r="Z30" t="str">
            <v>เบิกจ่าย</v>
          </cell>
          <cell r="AA30" t="str">
            <v xml:space="preserve">เบิกจ่ายรวม PO </v>
          </cell>
          <cell r="AB30" t="str">
            <v>ใช้จ่าบ</v>
          </cell>
        </row>
        <row r="31">
          <cell r="A31" t="str">
            <v>Request ID</v>
          </cell>
          <cell r="B31" t="str">
            <v/>
          </cell>
          <cell r="T31" t="str">
            <v>กทม พัทยา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</row>
        <row r="32">
          <cell r="A32" t="str">
            <v>รายจ่ายประจำ/ลงทุน</v>
          </cell>
          <cell r="B32" t="str">
            <v>]ไม่ระบุ[</v>
          </cell>
          <cell r="T32" t="str">
            <v>รวม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</row>
        <row r="33">
          <cell r="A33" t="str">
            <v>งบประมาณ</v>
          </cell>
          <cell r="B33" t="str">
            <v>งบฯ หลังโอน/ปป. ทั้งสิ้น
I, จัดสรรถือจ่าย
F = D+E...</v>
          </cell>
        </row>
        <row r="34">
          <cell r="A34" t="str">
            <v>กระทรวง</v>
          </cell>
          <cell r="B34" t="str">
            <v>]50 รัฐวิสาหกิจ[, ]56 ส่วนราชการในพระองค์[, ]65 หน่วยงานอื่นของรัฐ[...</v>
          </cell>
        </row>
        <row r="35">
          <cell r="A35">
            <v>1</v>
          </cell>
          <cell r="B35">
            <v>2</v>
          </cell>
          <cell r="C35">
            <v>3</v>
          </cell>
          <cell r="D35">
            <v>4</v>
          </cell>
          <cell r="E35">
            <v>5</v>
          </cell>
          <cell r="F35">
            <v>6</v>
          </cell>
          <cell r="G35">
            <v>7</v>
          </cell>
          <cell r="H35">
            <v>8</v>
          </cell>
          <cell r="I35">
            <v>9</v>
          </cell>
          <cell r="J35">
            <v>10</v>
          </cell>
          <cell r="K35">
            <v>11</v>
          </cell>
          <cell r="L35">
            <v>12</v>
          </cell>
          <cell r="M35">
            <v>13</v>
          </cell>
          <cell r="N35">
            <v>14</v>
          </cell>
          <cell r="O35">
            <v>15</v>
          </cell>
          <cell r="P35">
            <v>16</v>
          </cell>
          <cell r="Q35">
            <v>17</v>
          </cell>
          <cell r="R35">
            <v>18</v>
          </cell>
          <cell r="S35">
            <v>19</v>
          </cell>
          <cell r="T35">
            <v>20</v>
          </cell>
          <cell r="U35">
            <v>21</v>
          </cell>
          <cell r="V35">
            <v>22</v>
          </cell>
          <cell r="W35">
            <v>23</v>
          </cell>
          <cell r="X35">
            <v>24</v>
          </cell>
          <cell r="Y35">
            <v>25</v>
          </cell>
          <cell r="Z35">
            <v>26</v>
          </cell>
        </row>
        <row r="36">
          <cell r="A36" t="str">
            <v>หน่วยเบิกจ่าย</v>
          </cell>
          <cell r="B36" t="str">
            <v/>
          </cell>
        </row>
        <row r="37">
          <cell r="U37">
            <v>110102.28961009</v>
          </cell>
        </row>
        <row r="38">
          <cell r="A38" t="str">
            <v>ประเภทสำรองเงิน</v>
          </cell>
          <cell r="B38" t="str">
            <v/>
          </cell>
        </row>
        <row r="39">
          <cell r="A39">
            <v>1</v>
          </cell>
          <cell r="B39">
            <v>2</v>
          </cell>
          <cell r="C39">
            <v>3</v>
          </cell>
          <cell r="D39">
            <v>4</v>
          </cell>
          <cell r="E39">
            <v>5</v>
          </cell>
          <cell r="F39">
            <v>6</v>
          </cell>
          <cell r="G39">
            <v>7</v>
          </cell>
          <cell r="H39">
            <v>8</v>
          </cell>
          <cell r="I39">
            <v>9</v>
          </cell>
          <cell r="J39">
            <v>10</v>
          </cell>
          <cell r="K39">
            <v>11</v>
          </cell>
          <cell r="L39">
            <v>12</v>
          </cell>
          <cell r="M39">
            <v>13</v>
          </cell>
          <cell r="N39">
            <v>14</v>
          </cell>
          <cell r="O39">
            <v>15</v>
          </cell>
          <cell r="P39">
            <v>16</v>
          </cell>
          <cell r="Q39">
            <v>2107546.6567000002</v>
          </cell>
          <cell r="R39">
            <v>1338189.5091000001</v>
          </cell>
          <cell r="S39">
            <v>0</v>
          </cell>
          <cell r="T39">
            <v>0</v>
          </cell>
          <cell r="U39">
            <v>110102.28961009</v>
          </cell>
          <cell r="V39">
            <v>530573.01602749003</v>
          </cell>
          <cell r="W39">
            <v>640675.30563757999</v>
          </cell>
          <cell r="Z39">
            <v>20102.059010690002</v>
          </cell>
        </row>
        <row r="40">
          <cell r="B40" t="str">
            <v>รายจ่ายประจำ/ลงทุน</v>
          </cell>
          <cell r="C40" t="str">
            <v>รายจ่ายประจำ</v>
          </cell>
          <cell r="J40" t="str">
            <v>รายจ่ายลงทุน</v>
          </cell>
          <cell r="Q40" t="str">
            <v>รวมทั้งสิ้น</v>
          </cell>
        </row>
        <row r="41">
          <cell r="C41" t="str">
            <v>งบฯ หลังโอน/ปป. ทั้งสิ้น
I</v>
          </cell>
          <cell r="D41" t="str">
            <v>จัดสรรถือจ่าย
F = D+E</v>
          </cell>
          <cell r="E41" t="str">
            <v>แผนการใช้จ่ายเงินปรับปรุง v2 
YTM</v>
          </cell>
          <cell r="F41" t="str">
            <v>สำรองเงิน(มีหนี้)</v>
          </cell>
          <cell r="G41" t="str">
            <v>PO ทั้งสิ้น
PJ = PX - PM + PL</v>
          </cell>
          <cell r="H41" t="str">
            <v>เบิกจ่ายทั้งสิ้น YTD
J = K+L</v>
          </cell>
          <cell r="I41" t="str">
            <v>เบิกจ่าย+PO+สำรองเงินแบบมีหนี้</v>
          </cell>
          <cell r="J41" t="str">
            <v>งบฯ หลังโอน/ปป. ทั้งสิ้น
I</v>
          </cell>
          <cell r="K41" t="str">
            <v>จัดสรรถือจ่าย
F = D+E</v>
          </cell>
          <cell r="L41" t="str">
            <v>แผนการใช้จ่ายเงินปรับปรุง v2 
YTM</v>
          </cell>
          <cell r="M41" t="str">
            <v>สำรองเงิน(มีหนี้)</v>
          </cell>
          <cell r="N41" t="str">
            <v>PO ทั้งสิ้น
PJ = PX - PM + PL</v>
          </cell>
          <cell r="O41" t="str">
            <v>เบิกจ่ายทั้งสิ้น YTD
J = K+L</v>
          </cell>
          <cell r="P41" t="str">
            <v>เบิกจ่าย+PO+สำรองเงินแบบมีหนี้</v>
          </cell>
          <cell r="Q41" t="str">
            <v>งบฯ หลังโอน/ปป. ทั้งสิ้น
I</v>
          </cell>
          <cell r="R41" t="str">
            <v>จัดสรรถือจ่าย
F = D+E</v>
          </cell>
          <cell r="S41" t="str">
            <v>แผนการใช้จ่ายเงินปรับปรุง v2 
YTM</v>
          </cell>
          <cell r="T41" t="str">
            <v>สำรองเงิน(มีหนี้)</v>
          </cell>
          <cell r="U41" t="str">
            <v>PO ทั้งสิ้น
PJ = PX - PM + PL</v>
          </cell>
          <cell r="V41" t="str">
            <v>เบิกจ่ายทั้งสิ้น YTD
J = K+L</v>
          </cell>
          <cell r="W41" t="str">
            <v>เบิกจ่าย+PO+สำรองเงินแบบมีหนี้</v>
          </cell>
        </row>
        <row r="42">
          <cell r="A42" t="str">
            <v>กรม</v>
          </cell>
          <cell r="C42" t="str">
            <v>* 1,000,000 THB</v>
          </cell>
          <cell r="D42" t="str">
            <v>* 1,000,000 THB</v>
          </cell>
          <cell r="E42" t="str">
            <v/>
          </cell>
          <cell r="F42" t="str">
            <v/>
          </cell>
          <cell r="G42" t="str">
            <v>* 1,000,000 THB</v>
          </cell>
          <cell r="H42" t="str">
            <v>* 1,000,000 THB</v>
          </cell>
          <cell r="I42" t="str">
            <v>* 1,000,000 THB</v>
          </cell>
          <cell r="J42" t="str">
            <v>* 1,000,000 THB</v>
          </cell>
          <cell r="K42" t="str">
            <v>* 1,000,000 THB</v>
          </cell>
          <cell r="L42" t="str">
            <v/>
          </cell>
          <cell r="M42" t="str">
            <v/>
          </cell>
          <cell r="N42" t="str">
            <v>* 1,000,000 THB</v>
          </cell>
          <cell r="O42" t="str">
            <v>* 1,000,000 THB</v>
          </cell>
          <cell r="P42" t="str">
            <v>* 1,000,000 THB</v>
          </cell>
          <cell r="Q42" t="str">
            <v>* 1,000,000 THB</v>
          </cell>
          <cell r="R42" t="str">
            <v>* 1,000,000 THB</v>
          </cell>
          <cell r="S42" t="str">
            <v/>
          </cell>
          <cell r="T42" t="str">
            <v/>
          </cell>
          <cell r="U42" t="str">
            <v>* 1,000,000 THB</v>
          </cell>
          <cell r="V42" t="str">
            <v>* 1,000,000 THB</v>
          </cell>
          <cell r="W42" t="str">
            <v>* 1,000,000 THB</v>
          </cell>
        </row>
        <row r="43">
          <cell r="A43" t="str">
            <v>รวมทั้งสิ้น</v>
          </cell>
          <cell r="C43">
            <v>1590205.27416951</v>
          </cell>
          <cell r="D43">
            <v>840349.24666951003</v>
          </cell>
          <cell r="E43">
            <v>0</v>
          </cell>
          <cell r="G43">
            <v>7979.5935401699999</v>
          </cell>
          <cell r="H43">
            <v>460272.52189957001</v>
          </cell>
          <cell r="I43">
            <v>468252.11543974001</v>
          </cell>
          <cell r="J43">
            <v>495019.75143049</v>
          </cell>
          <cell r="K43">
            <v>485746.65283049003</v>
          </cell>
          <cell r="L43">
            <v>0</v>
          </cell>
          <cell r="N43">
            <v>102122.69606992</v>
          </cell>
          <cell r="O43">
            <v>64246.628916080001</v>
          </cell>
          <cell r="P43">
            <v>166369.32498599999</v>
          </cell>
          <cell r="Q43">
            <v>2085225.0256000001</v>
          </cell>
          <cell r="R43">
            <v>1326095.8995000001</v>
          </cell>
          <cell r="S43">
            <v>0</v>
          </cell>
          <cell r="U43">
            <v>110102.28961009</v>
          </cell>
          <cell r="V43">
            <v>524519.15081565001</v>
          </cell>
          <cell r="W43">
            <v>634621.44042573997</v>
          </cell>
        </row>
        <row r="44">
          <cell r="A44" t="str">
            <v>01001</v>
          </cell>
          <cell r="B44" t="str">
            <v>สนง.ปลัดสำนักนายกรัฐมนตรี</v>
          </cell>
          <cell r="C44">
            <v>772.72760000000005</v>
          </cell>
          <cell r="D44">
            <v>403.40660000000003</v>
          </cell>
          <cell r="E44">
            <v>0</v>
          </cell>
          <cell r="G44">
            <v>64.937972340000002</v>
          </cell>
          <cell r="H44">
            <v>88.523957269999997</v>
          </cell>
          <cell r="I44">
            <v>153.46192961</v>
          </cell>
          <cell r="J44">
            <v>1750.6545000000001</v>
          </cell>
          <cell r="K44">
            <v>1750.6545000000001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Q44">
            <v>2523.3820999999998</v>
          </cell>
          <cell r="R44">
            <v>2154.0610999999999</v>
          </cell>
          <cell r="S44">
            <v>0</v>
          </cell>
          <cell r="U44">
            <v>64.937972340000002</v>
          </cell>
          <cell r="V44">
            <v>88.523957269999997</v>
          </cell>
          <cell r="W44">
            <v>153.46192961</v>
          </cell>
        </row>
        <row r="45">
          <cell r="A45" t="str">
            <v>01002</v>
          </cell>
          <cell r="B45" t="str">
            <v>กรมประชาสัมพันธ์</v>
          </cell>
          <cell r="C45">
            <v>1834.3243</v>
          </cell>
          <cell r="D45">
            <v>916.3646</v>
          </cell>
          <cell r="E45">
            <v>0</v>
          </cell>
          <cell r="G45">
            <v>48.372887499999997</v>
          </cell>
          <cell r="H45">
            <v>231.00846032999999</v>
          </cell>
          <cell r="I45">
            <v>279.38134782999998</v>
          </cell>
          <cell r="J45">
            <v>588.21559999999999</v>
          </cell>
          <cell r="K45">
            <v>579.20569999999998</v>
          </cell>
          <cell r="L45">
            <v>0</v>
          </cell>
          <cell r="N45">
            <v>0</v>
          </cell>
          <cell r="O45">
            <v>0</v>
          </cell>
          <cell r="P45">
            <v>0</v>
          </cell>
          <cell r="Q45">
            <v>2422.5399000000002</v>
          </cell>
          <cell r="R45">
            <v>1495.5703000000001</v>
          </cell>
          <cell r="S45">
            <v>0</v>
          </cell>
          <cell r="U45">
            <v>48.372887499999997</v>
          </cell>
          <cell r="V45">
            <v>231.00846032999999</v>
          </cell>
          <cell r="W45">
            <v>279.38134782999998</v>
          </cell>
        </row>
        <row r="46">
          <cell r="A46" t="str">
            <v>01003</v>
          </cell>
          <cell r="B46" t="str">
            <v>สนง.คณะกรรมการคุ้มครองผู้บริโภค</v>
          </cell>
          <cell r="C46">
            <v>185.0438</v>
          </cell>
          <cell r="D46">
            <v>92.520600000000002</v>
          </cell>
          <cell r="E46">
            <v>0</v>
          </cell>
          <cell r="G46">
            <v>8.0927546100000001</v>
          </cell>
          <cell r="H46">
            <v>26.277895099999999</v>
          </cell>
          <cell r="I46">
            <v>34.370649710000002</v>
          </cell>
          <cell r="J46">
            <v>9.7913999999999994</v>
          </cell>
          <cell r="K46">
            <v>9.7913999999999994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194.83519999999999</v>
          </cell>
          <cell r="R46">
            <v>102.312</v>
          </cell>
          <cell r="S46">
            <v>0</v>
          </cell>
          <cell r="U46">
            <v>8.0927546100000001</v>
          </cell>
          <cell r="V46">
            <v>26.277895099999999</v>
          </cell>
          <cell r="W46">
            <v>34.370649710000002</v>
          </cell>
        </row>
        <row r="47">
          <cell r="A47" t="str">
            <v>01004</v>
          </cell>
          <cell r="B47" t="str">
            <v>สำนักเลขาธิการนายกรัฐมนตรี</v>
          </cell>
          <cell r="C47">
            <v>2720.922</v>
          </cell>
          <cell r="D47">
            <v>1360.4604999999999</v>
          </cell>
          <cell r="E47">
            <v>0</v>
          </cell>
          <cell r="G47">
            <v>54.442629289999999</v>
          </cell>
          <cell r="H47">
            <v>234.53965310000001</v>
          </cell>
          <cell r="I47">
            <v>288.98228239000002</v>
          </cell>
          <cell r="J47">
            <v>1619.0328999999999</v>
          </cell>
          <cell r="K47">
            <v>1589.0328999999999</v>
          </cell>
          <cell r="L47">
            <v>0</v>
          </cell>
          <cell r="N47">
            <v>0.38947999999999999</v>
          </cell>
          <cell r="O47">
            <v>1.22072391</v>
          </cell>
          <cell r="P47">
            <v>1.6102039100000001</v>
          </cell>
          <cell r="Q47">
            <v>4339.9548999999997</v>
          </cell>
          <cell r="R47">
            <v>2949.4933999999998</v>
          </cell>
          <cell r="S47">
            <v>0</v>
          </cell>
          <cell r="U47">
            <v>54.832109289999998</v>
          </cell>
          <cell r="V47">
            <v>235.76037701000001</v>
          </cell>
          <cell r="W47">
            <v>290.59248630000002</v>
          </cell>
        </row>
        <row r="48">
          <cell r="A48" t="str">
            <v>01005</v>
          </cell>
          <cell r="B48" t="str">
            <v>สำนักเลขาธิการคณะรัฐมนตรี</v>
          </cell>
          <cell r="C48">
            <v>665.58939999999996</v>
          </cell>
          <cell r="D48">
            <v>521.43529999999998</v>
          </cell>
          <cell r="E48">
            <v>0</v>
          </cell>
          <cell r="G48">
            <v>37.101001969999999</v>
          </cell>
          <cell r="H48">
            <v>38.044669409999997</v>
          </cell>
          <cell r="I48">
            <v>75.145671379999996</v>
          </cell>
          <cell r="J48">
            <v>71.086299999999994</v>
          </cell>
          <cell r="K48">
            <v>71.086299999999994</v>
          </cell>
          <cell r="L48">
            <v>0</v>
          </cell>
          <cell r="N48">
            <v>4.7891000000000004</v>
          </cell>
          <cell r="O48">
            <v>0</v>
          </cell>
          <cell r="P48">
            <v>4.7891000000000004</v>
          </cell>
          <cell r="Q48">
            <v>736.67570000000001</v>
          </cell>
          <cell r="R48">
            <v>592.52160000000003</v>
          </cell>
          <cell r="S48">
            <v>0</v>
          </cell>
          <cell r="U48">
            <v>41.890101970000003</v>
          </cell>
          <cell r="V48">
            <v>38.044669409999997</v>
          </cell>
          <cell r="W48">
            <v>79.934771380000001</v>
          </cell>
        </row>
        <row r="49">
          <cell r="A49" t="str">
            <v>01006</v>
          </cell>
          <cell r="B49" t="str">
            <v>สำนักข่าวกรองแห่งชาติ</v>
          </cell>
          <cell r="C49">
            <v>491.21409999999997</v>
          </cell>
          <cell r="D49">
            <v>245.607</v>
          </cell>
          <cell r="E49">
            <v>0</v>
          </cell>
          <cell r="G49">
            <v>1.0570493999999999</v>
          </cell>
          <cell r="H49">
            <v>83.899513769999999</v>
          </cell>
          <cell r="I49">
            <v>84.956563169999995</v>
          </cell>
          <cell r="J49">
            <v>269.87860000000001</v>
          </cell>
          <cell r="K49">
            <v>269.87860000000001</v>
          </cell>
          <cell r="L49">
            <v>0</v>
          </cell>
          <cell r="N49">
            <v>108.39568577999999</v>
          </cell>
          <cell r="O49">
            <v>22.791280860000001</v>
          </cell>
          <cell r="P49">
            <v>131.18696664000001</v>
          </cell>
          <cell r="Q49">
            <v>761.09270000000004</v>
          </cell>
          <cell r="R49">
            <v>515.48559999999998</v>
          </cell>
          <cell r="S49">
            <v>0</v>
          </cell>
          <cell r="U49">
            <v>109.45273518</v>
          </cell>
          <cell r="V49">
            <v>106.69079463</v>
          </cell>
          <cell r="W49">
            <v>216.14352980999999</v>
          </cell>
        </row>
        <row r="50">
          <cell r="A50" t="str">
            <v>01007</v>
          </cell>
          <cell r="B50" t="str">
            <v>สำนักงบประมาณ</v>
          </cell>
          <cell r="C50">
            <v>645.21812499999999</v>
          </cell>
          <cell r="D50">
            <v>308.71162500000003</v>
          </cell>
          <cell r="E50">
            <v>0</v>
          </cell>
          <cell r="G50">
            <v>32.758311679999998</v>
          </cell>
          <cell r="H50">
            <v>83.23483032</v>
          </cell>
          <cell r="I50">
            <v>115.99314200000001</v>
          </cell>
          <cell r="J50">
            <v>385.98667499999999</v>
          </cell>
          <cell r="K50">
            <v>385.98667499999999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1031.2048</v>
          </cell>
          <cell r="R50">
            <v>694.69830000000002</v>
          </cell>
          <cell r="S50">
            <v>0</v>
          </cell>
          <cell r="U50">
            <v>32.758311679999998</v>
          </cell>
          <cell r="V50">
            <v>83.23483032</v>
          </cell>
          <cell r="W50">
            <v>115.99314200000001</v>
          </cell>
        </row>
        <row r="51">
          <cell r="A51" t="str">
            <v>01008</v>
          </cell>
          <cell r="B51" t="str">
            <v>สนง.สภาความมั่นคงแห่งชาติ</v>
          </cell>
          <cell r="C51">
            <v>199.3306</v>
          </cell>
          <cell r="D51">
            <v>99.601100000000002</v>
          </cell>
          <cell r="E51">
            <v>0</v>
          </cell>
          <cell r="G51">
            <v>4.7035531700000002</v>
          </cell>
          <cell r="H51">
            <v>20.368405639999999</v>
          </cell>
          <cell r="I51">
            <v>25.071958810000002</v>
          </cell>
          <cell r="J51">
            <v>12.3682</v>
          </cell>
          <cell r="K51">
            <v>12.3682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211.69880000000001</v>
          </cell>
          <cell r="R51">
            <v>111.9693</v>
          </cell>
          <cell r="S51">
            <v>0</v>
          </cell>
          <cell r="U51">
            <v>4.7035531700000002</v>
          </cell>
          <cell r="V51">
            <v>20.368405639999999</v>
          </cell>
          <cell r="W51">
            <v>25.071958810000002</v>
          </cell>
        </row>
        <row r="52">
          <cell r="A52" t="str">
            <v>01009</v>
          </cell>
          <cell r="B52" t="str">
            <v>สนง.คณะกรรมการกฤษฎีกา</v>
          </cell>
          <cell r="C52">
            <v>429.1671</v>
          </cell>
          <cell r="D52">
            <v>213.5188</v>
          </cell>
          <cell r="E52">
            <v>0</v>
          </cell>
          <cell r="G52">
            <v>18.061547699999998</v>
          </cell>
          <cell r="H52">
            <v>61.999724669999999</v>
          </cell>
          <cell r="I52">
            <v>80.061272369999998</v>
          </cell>
          <cell r="J52">
            <v>17.222300000000001</v>
          </cell>
          <cell r="K52">
            <v>17.222300000000001</v>
          </cell>
          <cell r="L52">
            <v>0</v>
          </cell>
          <cell r="N52">
            <v>4.28E-3</v>
          </cell>
          <cell r="O52">
            <v>0</v>
          </cell>
          <cell r="P52">
            <v>4.28E-3</v>
          </cell>
          <cell r="Q52">
            <v>446.38940000000002</v>
          </cell>
          <cell r="R52">
            <v>230.74109999999999</v>
          </cell>
          <cell r="S52">
            <v>0</v>
          </cell>
          <cell r="U52">
            <v>18.0658277</v>
          </cell>
          <cell r="V52">
            <v>61.999724669999999</v>
          </cell>
          <cell r="W52">
            <v>80.065552370000006</v>
          </cell>
        </row>
        <row r="53">
          <cell r="A53" t="str">
            <v>01011</v>
          </cell>
          <cell r="B53" t="str">
            <v>สนง.คณะกรรมการข้าราชการพลเรือน</v>
          </cell>
          <cell r="C53">
            <v>1402.9010000000001</v>
          </cell>
          <cell r="D53">
            <v>688.67430000000002</v>
          </cell>
          <cell r="E53">
            <v>0</v>
          </cell>
          <cell r="G53">
            <v>47.830303649999998</v>
          </cell>
          <cell r="H53">
            <v>290.98816613000002</v>
          </cell>
          <cell r="I53">
            <v>338.81846977999999</v>
          </cell>
          <cell r="J53">
            <v>27.583200000000001</v>
          </cell>
          <cell r="K53">
            <v>27.583200000000001</v>
          </cell>
          <cell r="L53">
            <v>0</v>
          </cell>
          <cell r="N53">
            <v>0</v>
          </cell>
          <cell r="O53">
            <v>0</v>
          </cell>
          <cell r="P53">
            <v>0</v>
          </cell>
          <cell r="Q53">
            <v>1430.4842000000001</v>
          </cell>
          <cell r="R53">
            <v>716.25750000000005</v>
          </cell>
          <cell r="S53">
            <v>0</v>
          </cell>
          <cell r="U53">
            <v>47.830303649999998</v>
          </cell>
          <cell r="V53">
            <v>290.98816613000002</v>
          </cell>
          <cell r="W53">
            <v>338.81846977999999</v>
          </cell>
        </row>
        <row r="54">
          <cell r="A54" t="str">
            <v>01012</v>
          </cell>
          <cell r="B54" t="str">
            <v>สนง.สภาพัตนาการเศรษฐกิจและสังคมแห่งชาติ</v>
          </cell>
          <cell r="C54">
            <v>489.00360000000001</v>
          </cell>
          <cell r="D54">
            <v>288.37329999999997</v>
          </cell>
          <cell r="E54">
            <v>0</v>
          </cell>
          <cell r="G54">
            <v>33.239453189999999</v>
          </cell>
          <cell r="H54">
            <v>62.66589862</v>
          </cell>
          <cell r="I54">
            <v>95.905351809999999</v>
          </cell>
          <cell r="J54">
            <v>52.890999999999998</v>
          </cell>
          <cell r="K54">
            <v>52.890999999999998</v>
          </cell>
          <cell r="L54">
            <v>0</v>
          </cell>
          <cell r="N54">
            <v>2.4849999999999999</v>
          </cell>
          <cell r="O54">
            <v>1.8998549999999999E-2</v>
          </cell>
          <cell r="P54">
            <v>2.5039985499999999</v>
          </cell>
          <cell r="Q54">
            <v>541.89459999999997</v>
          </cell>
          <cell r="R54">
            <v>341.26429999999999</v>
          </cell>
          <cell r="S54">
            <v>0</v>
          </cell>
          <cell r="U54">
            <v>35.724453189999998</v>
          </cell>
          <cell r="V54">
            <v>62.684897169999999</v>
          </cell>
          <cell r="W54">
            <v>98.409350360000005</v>
          </cell>
        </row>
        <row r="55">
          <cell r="A55" t="str">
            <v>01019</v>
          </cell>
          <cell r="B55" t="str">
            <v>กองอำนวยการรักษาความมั่นคงภายในราชอาณาจั</v>
          </cell>
          <cell r="C55">
            <v>7217.9381000000003</v>
          </cell>
          <cell r="D55">
            <v>3843.3874999999998</v>
          </cell>
          <cell r="E55">
            <v>0</v>
          </cell>
          <cell r="G55">
            <v>94.271947679999997</v>
          </cell>
          <cell r="H55">
            <v>2080.7160112299998</v>
          </cell>
          <cell r="I55">
            <v>2174.9879589100001</v>
          </cell>
          <cell r="J55">
            <v>546.9443</v>
          </cell>
          <cell r="K55">
            <v>370.77379999999999</v>
          </cell>
          <cell r="L55">
            <v>0</v>
          </cell>
          <cell r="N55">
            <v>0</v>
          </cell>
          <cell r="O55">
            <v>0</v>
          </cell>
          <cell r="P55">
            <v>0</v>
          </cell>
          <cell r="Q55">
            <v>7764.8824000000004</v>
          </cell>
          <cell r="R55">
            <v>4214.1612999999998</v>
          </cell>
          <cell r="S55">
            <v>0</v>
          </cell>
          <cell r="U55">
            <v>94.271947679999997</v>
          </cell>
          <cell r="V55">
            <v>2080.7160112299998</v>
          </cell>
          <cell r="W55">
            <v>2174.9879589100001</v>
          </cell>
        </row>
        <row r="56">
          <cell r="A56" t="str">
            <v>01021</v>
          </cell>
          <cell r="B56" t="str">
            <v>สนง.คณะกรรมการพัฒนาระบบราชการ</v>
          </cell>
          <cell r="C56">
            <v>235.7953</v>
          </cell>
          <cell r="D56">
            <v>106.2895</v>
          </cell>
          <cell r="E56">
            <v>0</v>
          </cell>
          <cell r="G56">
            <v>9.1098627099999998</v>
          </cell>
          <cell r="H56">
            <v>24.496964169999998</v>
          </cell>
          <cell r="I56">
            <v>33.60682688</v>
          </cell>
          <cell r="J56">
            <v>2.5716999999999999</v>
          </cell>
          <cell r="K56">
            <v>2.5716999999999999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238.36699999999999</v>
          </cell>
          <cell r="R56">
            <v>108.8612</v>
          </cell>
          <cell r="S56">
            <v>0</v>
          </cell>
          <cell r="U56">
            <v>9.1098627099999998</v>
          </cell>
          <cell r="V56">
            <v>24.496964169999998</v>
          </cell>
          <cell r="W56">
            <v>33.60682688</v>
          </cell>
        </row>
        <row r="57">
          <cell r="A57" t="str">
            <v>01024</v>
          </cell>
          <cell r="B57" t="str">
            <v>สนง.ส่งเสริมการจัดประชุมและนิทรรศการ (อง</v>
          </cell>
          <cell r="C57">
            <v>594.09130000000005</v>
          </cell>
          <cell r="D57">
            <v>297.04610000000002</v>
          </cell>
          <cell r="E57">
            <v>0</v>
          </cell>
          <cell r="G57">
            <v>0</v>
          </cell>
          <cell r="H57">
            <v>297.04610000000002</v>
          </cell>
          <cell r="I57">
            <v>297.04610000000002</v>
          </cell>
          <cell r="Q57">
            <v>594.09130000000005</v>
          </cell>
          <cell r="R57">
            <v>297.04610000000002</v>
          </cell>
          <cell r="S57">
            <v>0</v>
          </cell>
          <cell r="U57">
            <v>0</v>
          </cell>
          <cell r="V57">
            <v>297.04610000000002</v>
          </cell>
          <cell r="W57">
            <v>297.04610000000002</v>
          </cell>
        </row>
        <row r="58">
          <cell r="A58" t="str">
            <v>01025</v>
          </cell>
          <cell r="B58" t="str">
            <v>สนง.บริหารและพัฒนาองค์ความรู้ (องค์การมห</v>
          </cell>
          <cell r="C58">
            <v>227.58260000000001</v>
          </cell>
          <cell r="D58">
            <v>113.7889</v>
          </cell>
          <cell r="E58">
            <v>0</v>
          </cell>
          <cell r="G58">
            <v>0</v>
          </cell>
          <cell r="H58">
            <v>113.7889</v>
          </cell>
          <cell r="I58">
            <v>113.7889</v>
          </cell>
          <cell r="J58">
            <v>24.441800000000001</v>
          </cell>
          <cell r="K58">
            <v>24.441800000000001</v>
          </cell>
          <cell r="L58">
            <v>0</v>
          </cell>
          <cell r="N58">
            <v>0</v>
          </cell>
          <cell r="O58">
            <v>24.441800000000001</v>
          </cell>
          <cell r="P58">
            <v>24.441800000000001</v>
          </cell>
          <cell r="Q58">
            <v>252.02440000000001</v>
          </cell>
          <cell r="R58">
            <v>138.23070000000001</v>
          </cell>
          <cell r="S58">
            <v>0</v>
          </cell>
          <cell r="U58">
            <v>0</v>
          </cell>
          <cell r="V58">
            <v>138.23070000000001</v>
          </cell>
          <cell r="W58">
            <v>138.23070000000001</v>
          </cell>
        </row>
        <row r="59">
          <cell r="A59" t="str">
            <v>01027</v>
          </cell>
          <cell r="B59" t="str">
            <v>สำนักงานคณะกรรมการสุขภาพแห่งชาติ</v>
          </cell>
          <cell r="C59">
            <v>160.9135</v>
          </cell>
          <cell r="D59">
            <v>79.718100000000007</v>
          </cell>
          <cell r="E59">
            <v>0</v>
          </cell>
          <cell r="G59">
            <v>0</v>
          </cell>
          <cell r="H59">
            <v>79.718100000000007</v>
          </cell>
          <cell r="I59">
            <v>79.718100000000007</v>
          </cell>
          <cell r="J59">
            <v>8</v>
          </cell>
          <cell r="K59">
            <v>8</v>
          </cell>
          <cell r="L59">
            <v>0</v>
          </cell>
          <cell r="N59">
            <v>0</v>
          </cell>
          <cell r="O59">
            <v>8</v>
          </cell>
          <cell r="P59">
            <v>8</v>
          </cell>
          <cell r="Q59">
            <v>168.9135</v>
          </cell>
          <cell r="R59">
            <v>87.718100000000007</v>
          </cell>
          <cell r="S59">
            <v>0</v>
          </cell>
          <cell r="U59">
            <v>0</v>
          </cell>
          <cell r="V59">
            <v>87.718100000000007</v>
          </cell>
          <cell r="W59">
            <v>87.718100000000007</v>
          </cell>
        </row>
        <row r="60">
          <cell r="A60" t="str">
            <v>01028</v>
          </cell>
          <cell r="B60" t="str">
            <v>สถาบันบริหารจัดการธนาคารที่ดิน (องค์การ</v>
          </cell>
          <cell r="C60">
            <v>53.484900000000003</v>
          </cell>
          <cell r="D60">
            <v>26.6968</v>
          </cell>
          <cell r="E60">
            <v>0</v>
          </cell>
          <cell r="G60">
            <v>0</v>
          </cell>
          <cell r="H60">
            <v>26.6968</v>
          </cell>
          <cell r="I60">
            <v>26.6968</v>
          </cell>
          <cell r="Q60">
            <v>53.484900000000003</v>
          </cell>
          <cell r="R60">
            <v>26.6968</v>
          </cell>
          <cell r="S60">
            <v>0</v>
          </cell>
          <cell r="U60">
            <v>0</v>
          </cell>
          <cell r="V60">
            <v>26.6968</v>
          </cell>
          <cell r="W60">
            <v>26.6968</v>
          </cell>
        </row>
        <row r="61">
          <cell r="A61" t="str">
            <v>01029</v>
          </cell>
          <cell r="B61" t="str">
            <v>สถาบันคุณวุฒิวิชาชีพ(องค์การมหาชน)</v>
          </cell>
          <cell r="C61">
            <v>175.9091</v>
          </cell>
          <cell r="D61">
            <v>87.954499999999996</v>
          </cell>
          <cell r="E61">
            <v>0</v>
          </cell>
          <cell r="G61">
            <v>0</v>
          </cell>
          <cell r="H61">
            <v>87.954499999999996</v>
          </cell>
          <cell r="I61">
            <v>87.954499999999996</v>
          </cell>
          <cell r="J61">
            <v>5.3720999999999997</v>
          </cell>
          <cell r="K61">
            <v>5.3720999999999997</v>
          </cell>
          <cell r="L61">
            <v>0</v>
          </cell>
          <cell r="N61">
            <v>0</v>
          </cell>
          <cell r="O61">
            <v>5.3720999999999997</v>
          </cell>
          <cell r="P61">
            <v>5.3720999999999997</v>
          </cell>
          <cell r="Q61">
            <v>181.28120000000001</v>
          </cell>
          <cell r="R61">
            <v>93.326599999999999</v>
          </cell>
          <cell r="S61">
            <v>0</v>
          </cell>
          <cell r="U61">
            <v>0</v>
          </cell>
          <cell r="V61">
            <v>93.326599999999999</v>
          </cell>
          <cell r="W61">
            <v>93.326599999999999</v>
          </cell>
        </row>
        <row r="62">
          <cell r="A62" t="str">
            <v>01031</v>
          </cell>
          <cell r="B62" t="str">
            <v>สำนักงานพัฒนาพิงคนคร(องค์การมหาชน)</v>
          </cell>
          <cell r="C62">
            <v>106.3152</v>
          </cell>
          <cell r="D62">
            <v>52.361199999999997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  <cell r="Q62">
            <v>106.3152</v>
          </cell>
          <cell r="R62">
            <v>52.361199999999997</v>
          </cell>
          <cell r="S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 t="str">
            <v>01032</v>
          </cell>
          <cell r="B63" t="str">
            <v>สำนักงานคณะกรรมการส่งเสริมการลงทุน</v>
          </cell>
          <cell r="C63">
            <v>517.48339999999996</v>
          </cell>
          <cell r="D63">
            <v>294.60649999999998</v>
          </cell>
          <cell r="E63">
            <v>0</v>
          </cell>
          <cell r="G63">
            <v>20.941790080000001</v>
          </cell>
          <cell r="H63">
            <v>170.74235543</v>
          </cell>
          <cell r="I63">
            <v>191.68414551000001</v>
          </cell>
          <cell r="J63">
            <v>18.399999999999999</v>
          </cell>
          <cell r="K63">
            <v>18.399999999999999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535.88340000000005</v>
          </cell>
          <cell r="R63">
            <v>313.00650000000002</v>
          </cell>
          <cell r="S63">
            <v>0</v>
          </cell>
          <cell r="U63">
            <v>20.941790080000001</v>
          </cell>
          <cell r="V63">
            <v>170.74235543</v>
          </cell>
          <cell r="W63">
            <v>191.68414551000001</v>
          </cell>
        </row>
        <row r="64">
          <cell r="A64" t="str">
            <v>01034</v>
          </cell>
          <cell r="B64" t="str">
            <v>ราชวิทยาลัยจุฬาภรณ์</v>
          </cell>
          <cell r="C64">
            <v>2209.5230999999999</v>
          </cell>
          <cell r="D64">
            <v>1073.6111000000001</v>
          </cell>
          <cell r="E64">
            <v>0</v>
          </cell>
          <cell r="G64">
            <v>0</v>
          </cell>
          <cell r="H64">
            <v>1073.6111000000001</v>
          </cell>
          <cell r="I64">
            <v>1073.6111000000001</v>
          </cell>
          <cell r="J64">
            <v>3499.2991000000002</v>
          </cell>
          <cell r="K64">
            <v>3499.2991000000002</v>
          </cell>
          <cell r="L64">
            <v>0</v>
          </cell>
          <cell r="N64">
            <v>0</v>
          </cell>
          <cell r="O64">
            <v>3499.2991000000002</v>
          </cell>
          <cell r="P64">
            <v>3499.2991000000002</v>
          </cell>
          <cell r="Q64">
            <v>5708.8221999999996</v>
          </cell>
          <cell r="R64">
            <v>4572.9102000000003</v>
          </cell>
          <cell r="S64">
            <v>0</v>
          </cell>
          <cell r="U64">
            <v>0</v>
          </cell>
          <cell r="V64">
            <v>4572.9102000000003</v>
          </cell>
          <cell r="W64">
            <v>4572.9102000000003</v>
          </cell>
        </row>
        <row r="65">
          <cell r="A65" t="str">
            <v>01035</v>
          </cell>
          <cell r="B65" t="str">
            <v>สำนักงานทรัพยากรน้ำแห่งชาติ</v>
          </cell>
          <cell r="C65">
            <v>343.03429999999997</v>
          </cell>
          <cell r="D65">
            <v>164.61070000000001</v>
          </cell>
          <cell r="E65">
            <v>0</v>
          </cell>
          <cell r="G65">
            <v>31.654838550000001</v>
          </cell>
          <cell r="H65">
            <v>36.703332199999998</v>
          </cell>
          <cell r="I65">
            <v>68.358170749999999</v>
          </cell>
          <cell r="J65">
            <v>612.11599999999999</v>
          </cell>
          <cell r="K65">
            <v>612.11599999999999</v>
          </cell>
          <cell r="L65">
            <v>0</v>
          </cell>
          <cell r="N65">
            <v>349.40678227000001</v>
          </cell>
          <cell r="O65">
            <v>45.465799799999999</v>
          </cell>
          <cell r="P65">
            <v>394.87258207000002</v>
          </cell>
          <cell r="Q65">
            <v>955.15030000000002</v>
          </cell>
          <cell r="R65">
            <v>776.72670000000005</v>
          </cell>
          <cell r="S65">
            <v>0</v>
          </cell>
          <cell r="U65">
            <v>381.06162081999997</v>
          </cell>
          <cell r="V65">
            <v>82.169132000000005</v>
          </cell>
          <cell r="W65">
            <v>463.23075282000002</v>
          </cell>
        </row>
        <row r="66">
          <cell r="A66" t="str">
            <v>01036</v>
          </cell>
          <cell r="B66" t="str">
            <v>สำนักงานพัฒนารัฐบาลดิจิทัล(องค์การมหาชน)</v>
          </cell>
          <cell r="C66">
            <v>599.17409999999995</v>
          </cell>
          <cell r="D66">
            <v>271.19690000000003</v>
          </cell>
          <cell r="E66">
            <v>0</v>
          </cell>
          <cell r="G66">
            <v>0</v>
          </cell>
          <cell r="H66">
            <v>271.19690000000003</v>
          </cell>
          <cell r="I66">
            <v>271.19690000000003</v>
          </cell>
          <cell r="J66">
            <v>56.7804</v>
          </cell>
          <cell r="K66">
            <v>56.7804</v>
          </cell>
          <cell r="L66">
            <v>0</v>
          </cell>
          <cell r="N66">
            <v>0</v>
          </cell>
          <cell r="O66">
            <v>56.7804</v>
          </cell>
          <cell r="P66">
            <v>56.7804</v>
          </cell>
          <cell r="Q66">
            <v>655.95450000000005</v>
          </cell>
          <cell r="R66">
            <v>327.97730000000001</v>
          </cell>
          <cell r="S66">
            <v>0</v>
          </cell>
          <cell r="U66">
            <v>0</v>
          </cell>
          <cell r="V66">
            <v>327.97730000000001</v>
          </cell>
          <cell r="W66">
            <v>327.97730000000001</v>
          </cell>
        </row>
        <row r="67">
          <cell r="A67" t="str">
            <v>01037</v>
          </cell>
          <cell r="B67" t="str">
            <v>สนง.ส่งเสริมเศรษฐกิจสร้างสรรค์(องค์การมห</v>
          </cell>
          <cell r="C67">
            <v>246.07669999999999</v>
          </cell>
          <cell r="D67">
            <v>123.038</v>
          </cell>
          <cell r="E67">
            <v>0</v>
          </cell>
          <cell r="G67">
            <v>0</v>
          </cell>
          <cell r="H67">
            <v>123.038</v>
          </cell>
          <cell r="I67">
            <v>123.038</v>
          </cell>
          <cell r="J67">
            <v>63.639800000000001</v>
          </cell>
          <cell r="K67">
            <v>63.639800000000001</v>
          </cell>
          <cell r="L67">
            <v>0</v>
          </cell>
          <cell r="N67">
            <v>0</v>
          </cell>
          <cell r="O67">
            <v>63.639800000000001</v>
          </cell>
          <cell r="P67">
            <v>63.639800000000001</v>
          </cell>
          <cell r="Q67">
            <v>309.7165</v>
          </cell>
          <cell r="R67">
            <v>186.67779999999999</v>
          </cell>
          <cell r="S67">
            <v>0</v>
          </cell>
          <cell r="U67">
            <v>0</v>
          </cell>
          <cell r="V67">
            <v>186.67779999999999</v>
          </cell>
          <cell r="W67">
            <v>186.67779999999999</v>
          </cell>
        </row>
        <row r="68">
          <cell r="A68" t="str">
            <v>01038</v>
          </cell>
          <cell r="B68" t="str">
            <v>ศูนย์อำนวยการรักษาผลประโยชน์ของชาติทางทะ</v>
          </cell>
          <cell r="C68">
            <v>490.34379999999999</v>
          </cell>
          <cell r="D68">
            <v>245.17160000000001</v>
          </cell>
          <cell r="E68">
            <v>0</v>
          </cell>
          <cell r="G68">
            <v>16.077050100000001</v>
          </cell>
          <cell r="H68">
            <v>14.36997985</v>
          </cell>
          <cell r="I68">
            <v>30.447029950000001</v>
          </cell>
          <cell r="J68">
            <v>864.53930000000003</v>
          </cell>
          <cell r="K68">
            <v>864.53930000000003</v>
          </cell>
          <cell r="L68">
            <v>0</v>
          </cell>
          <cell r="N68">
            <v>2.4704000000000002</v>
          </cell>
          <cell r="O68">
            <v>0</v>
          </cell>
          <cell r="P68">
            <v>2.4704000000000002</v>
          </cell>
          <cell r="Q68">
            <v>1354.8831</v>
          </cell>
          <cell r="R68">
            <v>1109.7109</v>
          </cell>
          <cell r="S68">
            <v>0</v>
          </cell>
          <cell r="U68">
            <v>18.547450099999999</v>
          </cell>
          <cell r="V68">
            <v>14.36997985</v>
          </cell>
          <cell r="W68">
            <v>32.917429949999999</v>
          </cell>
        </row>
        <row r="69">
          <cell r="A69" t="str">
            <v>01039</v>
          </cell>
          <cell r="B69" t="str">
            <v>สำนักงานคณะกรรมการการรักษาความมั่นคงปลอด</v>
          </cell>
          <cell r="C69">
            <v>54.1569</v>
          </cell>
          <cell r="D69">
            <v>22.850100000000001</v>
          </cell>
          <cell r="E69">
            <v>0</v>
          </cell>
          <cell r="G69">
            <v>0</v>
          </cell>
          <cell r="H69">
            <v>22.850100000000001</v>
          </cell>
          <cell r="I69">
            <v>22.850100000000001</v>
          </cell>
          <cell r="J69">
            <v>90.192999999999998</v>
          </cell>
          <cell r="K69">
            <v>90.192999999999998</v>
          </cell>
          <cell r="L69">
            <v>0</v>
          </cell>
          <cell r="N69">
            <v>0</v>
          </cell>
          <cell r="O69">
            <v>90.192999999999998</v>
          </cell>
          <cell r="P69">
            <v>90.192999999999998</v>
          </cell>
          <cell r="Q69">
            <v>144.34989999999999</v>
          </cell>
          <cell r="R69">
            <v>113.0431</v>
          </cell>
          <cell r="S69">
            <v>0</v>
          </cell>
          <cell r="U69">
            <v>0</v>
          </cell>
          <cell r="V69">
            <v>113.0431</v>
          </cell>
          <cell r="W69">
            <v>113.0431</v>
          </cell>
        </row>
        <row r="70">
          <cell r="A70" t="str">
            <v>01041</v>
          </cell>
          <cell r="B70" t="str">
            <v>สำนักงานขับเคลื่อนการปฏิรูปประเทศ ยุทธศา</v>
          </cell>
          <cell r="C70">
            <v>37.927799999999998</v>
          </cell>
          <cell r="D70">
            <v>18.963899999999999</v>
          </cell>
          <cell r="E70">
            <v>0</v>
          </cell>
          <cell r="G70">
            <v>0.43070000000000003</v>
          </cell>
          <cell r="H70">
            <v>2.60163557</v>
          </cell>
          <cell r="I70">
            <v>3.0323355699999999</v>
          </cell>
          <cell r="J70">
            <v>0.97</v>
          </cell>
          <cell r="K70">
            <v>0.97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38.897799999999997</v>
          </cell>
          <cell r="R70">
            <v>19.933900000000001</v>
          </cell>
          <cell r="S70">
            <v>0</v>
          </cell>
          <cell r="U70">
            <v>0.43070000000000003</v>
          </cell>
          <cell r="V70">
            <v>2.60163557</v>
          </cell>
          <cell r="W70">
            <v>3.0323355699999999</v>
          </cell>
        </row>
        <row r="71">
          <cell r="A71" t="str">
            <v>01042</v>
          </cell>
          <cell r="B71" t="str">
            <v>สำนักงานคณะกรรมการนโยบายที่ดินแห่งชาติ</v>
          </cell>
          <cell r="C71">
            <v>38.8934</v>
          </cell>
          <cell r="D71">
            <v>19.4452</v>
          </cell>
          <cell r="E71">
            <v>0</v>
          </cell>
          <cell r="G71">
            <v>0.53626739999999995</v>
          </cell>
          <cell r="H71">
            <v>1.51302165</v>
          </cell>
          <cell r="I71">
            <v>2.0492890500000001</v>
          </cell>
          <cell r="Q71">
            <v>38.8934</v>
          </cell>
          <cell r="R71">
            <v>19.4452</v>
          </cell>
          <cell r="S71">
            <v>0</v>
          </cell>
          <cell r="U71">
            <v>0.53626739999999995</v>
          </cell>
          <cell r="V71">
            <v>1.51302165</v>
          </cell>
          <cell r="W71">
            <v>2.0492890500000001</v>
          </cell>
        </row>
        <row r="72">
          <cell r="A72" t="str">
            <v>02001</v>
          </cell>
          <cell r="B72" t="str">
            <v>สนง.ปลัดกระทรวงกลาโหม</v>
          </cell>
          <cell r="C72">
            <v>6819.2692999999999</v>
          </cell>
          <cell r="D72">
            <v>3867.5019000000002</v>
          </cell>
          <cell r="E72">
            <v>0</v>
          </cell>
          <cell r="G72">
            <v>39.372542459999998</v>
          </cell>
          <cell r="H72">
            <v>2247.7402164300001</v>
          </cell>
          <cell r="I72">
            <v>2287.1127588899999</v>
          </cell>
          <cell r="J72">
            <v>2332.9382000000001</v>
          </cell>
          <cell r="K72">
            <v>2332.9382000000001</v>
          </cell>
          <cell r="L72">
            <v>0</v>
          </cell>
          <cell r="N72">
            <v>1445.2412999999999</v>
          </cell>
          <cell r="O72">
            <v>164.11475451000001</v>
          </cell>
          <cell r="P72">
            <v>1609.3560545099999</v>
          </cell>
          <cell r="Q72">
            <v>9152.2075000000004</v>
          </cell>
          <cell r="R72">
            <v>6200.4400999999998</v>
          </cell>
          <cell r="S72">
            <v>0</v>
          </cell>
          <cell r="U72">
            <v>1484.6138424599999</v>
          </cell>
          <cell r="V72">
            <v>2411.8549709399999</v>
          </cell>
          <cell r="W72">
            <v>3896.4688133999998</v>
          </cell>
        </row>
        <row r="73">
          <cell r="A73" t="str">
            <v>02004</v>
          </cell>
          <cell r="B73" t="str">
            <v>กองทัพบก</v>
          </cell>
          <cell r="C73">
            <v>77534.718599999993</v>
          </cell>
          <cell r="D73">
            <v>38252.013899999998</v>
          </cell>
          <cell r="E73">
            <v>0</v>
          </cell>
          <cell r="G73">
            <v>96.900044280000003</v>
          </cell>
          <cell r="H73">
            <v>11108.252364829999</v>
          </cell>
          <cell r="I73">
            <v>11205.15240911</v>
          </cell>
          <cell r="J73">
            <v>20349.055199999999</v>
          </cell>
          <cell r="K73">
            <v>16743.028900000001</v>
          </cell>
          <cell r="L73">
            <v>0</v>
          </cell>
          <cell r="N73">
            <v>747.50641700000006</v>
          </cell>
          <cell r="O73">
            <v>1970.7145532100001</v>
          </cell>
          <cell r="P73">
            <v>2718.2209702099999</v>
          </cell>
          <cell r="Q73">
            <v>97883.773799999995</v>
          </cell>
          <cell r="R73">
            <v>54995.042800000003</v>
          </cell>
          <cell r="S73">
            <v>0</v>
          </cell>
          <cell r="U73">
            <v>844.40646128000003</v>
          </cell>
          <cell r="V73">
            <v>13078.96691804</v>
          </cell>
          <cell r="W73">
            <v>13923.373379320001</v>
          </cell>
        </row>
        <row r="74">
          <cell r="A74" t="str">
            <v>02005</v>
          </cell>
          <cell r="B74" t="str">
            <v>กองทัพเรือ</v>
          </cell>
          <cell r="C74">
            <v>30878.123</v>
          </cell>
          <cell r="D74">
            <v>15439.0612</v>
          </cell>
          <cell r="E74">
            <v>0</v>
          </cell>
          <cell r="G74">
            <v>351.13142765999999</v>
          </cell>
          <cell r="H74">
            <v>4330.1565857799997</v>
          </cell>
          <cell r="I74">
            <v>4681.2880134400002</v>
          </cell>
          <cell r="J74">
            <v>9329.0704999999998</v>
          </cell>
          <cell r="K74">
            <v>9329.0704999999998</v>
          </cell>
          <cell r="L74">
            <v>0</v>
          </cell>
          <cell r="N74">
            <v>323.30336932</v>
          </cell>
          <cell r="O74">
            <v>472.79429246000001</v>
          </cell>
          <cell r="P74">
            <v>796.09766177999995</v>
          </cell>
          <cell r="Q74">
            <v>40207.193500000001</v>
          </cell>
          <cell r="R74">
            <v>24768.131700000002</v>
          </cell>
          <cell r="S74">
            <v>0</v>
          </cell>
          <cell r="U74">
            <v>674.43479697999999</v>
          </cell>
          <cell r="V74">
            <v>4802.9508782399998</v>
          </cell>
          <cell r="W74">
            <v>5477.3856752199999</v>
          </cell>
        </row>
        <row r="75">
          <cell r="A75" t="str">
            <v>02006</v>
          </cell>
          <cell r="B75" t="str">
            <v>กองทัพอากาศ</v>
          </cell>
          <cell r="C75">
            <v>23776.227699999999</v>
          </cell>
          <cell r="D75">
            <v>11873.1134</v>
          </cell>
          <cell r="E75">
            <v>0</v>
          </cell>
          <cell r="G75">
            <v>489.97253176999999</v>
          </cell>
          <cell r="H75">
            <v>2715.6687200800002</v>
          </cell>
          <cell r="I75">
            <v>3205.6412518500001</v>
          </cell>
          <cell r="J75">
            <v>14018.316999999999</v>
          </cell>
          <cell r="K75">
            <v>14018.316999999999</v>
          </cell>
          <cell r="L75">
            <v>0</v>
          </cell>
          <cell r="N75">
            <v>2845.3862574999998</v>
          </cell>
          <cell r="O75">
            <v>1508.82292966</v>
          </cell>
          <cell r="P75">
            <v>4354.2091871599996</v>
          </cell>
          <cell r="Q75">
            <v>37794.544699999999</v>
          </cell>
          <cell r="R75">
            <v>25891.430400000001</v>
          </cell>
          <cell r="S75">
            <v>0</v>
          </cell>
          <cell r="U75">
            <v>3335.3587892700002</v>
          </cell>
          <cell r="V75">
            <v>4224.49164974</v>
          </cell>
          <cell r="W75">
            <v>7559.8504390099997</v>
          </cell>
        </row>
        <row r="76">
          <cell r="A76" t="str">
            <v>02008</v>
          </cell>
          <cell r="B76" t="str">
            <v>กองบัญชาการกองทัพไทย</v>
          </cell>
          <cell r="C76">
            <v>11133.678599999999</v>
          </cell>
          <cell r="D76">
            <v>5566.8392999999996</v>
          </cell>
          <cell r="E76">
            <v>0</v>
          </cell>
          <cell r="G76">
            <v>163.76400950999999</v>
          </cell>
          <cell r="H76">
            <v>1529.48512607</v>
          </cell>
          <cell r="I76">
            <v>1693.24913558</v>
          </cell>
          <cell r="J76">
            <v>3350.1174000000001</v>
          </cell>
          <cell r="K76">
            <v>3350.1174000000001</v>
          </cell>
          <cell r="L76">
            <v>0</v>
          </cell>
          <cell r="N76">
            <v>882.33256960000006</v>
          </cell>
          <cell r="O76">
            <v>469.88432460000001</v>
          </cell>
          <cell r="P76">
            <v>1352.2168942000001</v>
          </cell>
          <cell r="Q76">
            <v>14483.796</v>
          </cell>
          <cell r="R76">
            <v>8916.9567000000006</v>
          </cell>
          <cell r="S76">
            <v>0</v>
          </cell>
          <cell r="U76">
            <v>1046.09657911</v>
          </cell>
          <cell r="V76">
            <v>1999.3694506700001</v>
          </cell>
          <cell r="W76">
            <v>3045.4660297800001</v>
          </cell>
        </row>
        <row r="77">
          <cell r="A77" t="str">
            <v>02009</v>
          </cell>
          <cell r="B77" t="str">
            <v>สถาบันเทคโนโลยีป้องกันประเทศ</v>
          </cell>
          <cell r="C77">
            <v>265.71800000000002</v>
          </cell>
          <cell r="D77">
            <v>131.95840000000001</v>
          </cell>
          <cell r="E77">
            <v>0</v>
          </cell>
          <cell r="G77">
            <v>0</v>
          </cell>
          <cell r="H77">
            <v>131.95840000000001</v>
          </cell>
          <cell r="I77">
            <v>131.95840000000001</v>
          </cell>
          <cell r="J77">
            <v>150</v>
          </cell>
          <cell r="K77">
            <v>150</v>
          </cell>
          <cell r="L77">
            <v>0</v>
          </cell>
          <cell r="N77">
            <v>0</v>
          </cell>
          <cell r="O77">
            <v>150</v>
          </cell>
          <cell r="P77">
            <v>150</v>
          </cell>
          <cell r="Q77">
            <v>415.71800000000002</v>
          </cell>
          <cell r="R77">
            <v>281.95839999999998</v>
          </cell>
          <cell r="S77">
            <v>0</v>
          </cell>
          <cell r="U77">
            <v>0</v>
          </cell>
          <cell r="V77">
            <v>281.95839999999998</v>
          </cell>
          <cell r="W77">
            <v>281.95839999999998</v>
          </cell>
        </row>
        <row r="78">
          <cell r="A78" t="str">
            <v>03002</v>
          </cell>
          <cell r="B78" t="str">
            <v>สนง.ปลัดกระทรวงการคลัง</v>
          </cell>
          <cell r="C78">
            <v>592.64599999999996</v>
          </cell>
          <cell r="D78">
            <v>346.9855</v>
          </cell>
          <cell r="E78">
            <v>0</v>
          </cell>
          <cell r="G78">
            <v>197.95100141</v>
          </cell>
          <cell r="H78">
            <v>63.644374689999999</v>
          </cell>
          <cell r="I78">
            <v>261.59537610000001</v>
          </cell>
          <cell r="J78">
            <v>384.14879999999999</v>
          </cell>
          <cell r="K78">
            <v>384.14879999999999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976.79480000000001</v>
          </cell>
          <cell r="R78">
            <v>731.13430000000005</v>
          </cell>
          <cell r="S78">
            <v>0</v>
          </cell>
          <cell r="U78">
            <v>197.95100141</v>
          </cell>
          <cell r="V78">
            <v>63.644374689999999</v>
          </cell>
          <cell r="W78">
            <v>261.59537610000001</v>
          </cell>
        </row>
        <row r="79">
          <cell r="A79" t="str">
            <v>03003</v>
          </cell>
          <cell r="B79" t="str">
            <v>กรมธนารักษ์</v>
          </cell>
          <cell r="C79">
            <v>909.82529999999997</v>
          </cell>
          <cell r="D79">
            <v>576.55679999999995</v>
          </cell>
          <cell r="E79">
            <v>0</v>
          </cell>
          <cell r="G79">
            <v>101.89505957</v>
          </cell>
          <cell r="H79">
            <v>146.41512044000001</v>
          </cell>
          <cell r="I79">
            <v>248.31018001000001</v>
          </cell>
          <cell r="J79">
            <v>2940.6979999999999</v>
          </cell>
          <cell r="K79">
            <v>2940.6979999999999</v>
          </cell>
          <cell r="L79">
            <v>0</v>
          </cell>
          <cell r="N79">
            <v>91.14</v>
          </cell>
          <cell r="O79">
            <v>2529.9648000000002</v>
          </cell>
          <cell r="P79">
            <v>2621.1048000000001</v>
          </cell>
          <cell r="Q79">
            <v>3850.5232999999998</v>
          </cell>
          <cell r="R79">
            <v>3517.2548000000002</v>
          </cell>
          <cell r="S79">
            <v>0</v>
          </cell>
          <cell r="U79">
            <v>193.03505956999999</v>
          </cell>
          <cell r="V79">
            <v>2676.3799204400002</v>
          </cell>
          <cell r="W79">
            <v>2869.4149800099999</v>
          </cell>
        </row>
        <row r="80">
          <cell r="A80" t="str">
            <v>03004</v>
          </cell>
          <cell r="B80" t="str">
            <v>กรมบัญชีกลาง</v>
          </cell>
          <cell r="C80">
            <v>1286.5996</v>
          </cell>
          <cell r="D80">
            <v>742.67070000000001</v>
          </cell>
          <cell r="E80">
            <v>0</v>
          </cell>
          <cell r="G80">
            <v>85.055187279999998</v>
          </cell>
          <cell r="H80">
            <v>163.07708022</v>
          </cell>
          <cell r="I80">
            <v>248.13226750000001</v>
          </cell>
          <cell r="J80">
            <v>196.64529999999999</v>
          </cell>
          <cell r="K80">
            <v>196.64529999999999</v>
          </cell>
          <cell r="L80">
            <v>0</v>
          </cell>
          <cell r="N80">
            <v>3.6745800000000002</v>
          </cell>
          <cell r="O80">
            <v>0.192</v>
          </cell>
          <cell r="P80">
            <v>3.8665799999999999</v>
          </cell>
          <cell r="Q80">
            <v>1483.2448999999999</v>
          </cell>
          <cell r="R80">
            <v>939.31600000000003</v>
          </cell>
          <cell r="S80">
            <v>0</v>
          </cell>
          <cell r="U80">
            <v>88.729767280000004</v>
          </cell>
          <cell r="V80">
            <v>163.26908022000001</v>
          </cell>
          <cell r="W80">
            <v>251.99884750000001</v>
          </cell>
        </row>
        <row r="81">
          <cell r="A81" t="str">
            <v>03005</v>
          </cell>
          <cell r="B81" t="str">
            <v>กรมศุลกากร</v>
          </cell>
          <cell r="C81">
            <v>2584.7786999999998</v>
          </cell>
          <cell r="D81">
            <v>1291.6643999999999</v>
          </cell>
          <cell r="E81">
            <v>0</v>
          </cell>
          <cell r="G81">
            <v>14.14849665</v>
          </cell>
          <cell r="H81">
            <v>353.21365537000003</v>
          </cell>
          <cell r="I81">
            <v>367.36215202</v>
          </cell>
          <cell r="J81">
            <v>1437.4797000000001</v>
          </cell>
          <cell r="K81">
            <v>1372.9063000000001</v>
          </cell>
          <cell r="L81">
            <v>0</v>
          </cell>
          <cell r="N81">
            <v>144.22489999999999</v>
          </cell>
          <cell r="O81">
            <v>4.6243999999999996</v>
          </cell>
          <cell r="P81">
            <v>148.8493</v>
          </cell>
          <cell r="Q81">
            <v>4022.2584000000002</v>
          </cell>
          <cell r="R81">
            <v>2664.5707000000002</v>
          </cell>
          <cell r="S81">
            <v>0</v>
          </cell>
          <cell r="U81">
            <v>158.37339664999999</v>
          </cell>
          <cell r="V81">
            <v>357.83805537000001</v>
          </cell>
          <cell r="W81">
            <v>516.21145202000002</v>
          </cell>
        </row>
        <row r="82">
          <cell r="A82" t="str">
            <v>03006</v>
          </cell>
          <cell r="B82" t="str">
            <v>กรมสรรพสามิต</v>
          </cell>
          <cell r="C82">
            <v>1874.0198</v>
          </cell>
          <cell r="D82">
            <v>1028.4272000000001</v>
          </cell>
          <cell r="E82">
            <v>0</v>
          </cell>
          <cell r="G82">
            <v>17.238125320000002</v>
          </cell>
          <cell r="H82">
            <v>277.48761876999998</v>
          </cell>
          <cell r="I82">
            <v>294.72574408999998</v>
          </cell>
          <cell r="J82">
            <v>315.29719999999998</v>
          </cell>
          <cell r="K82">
            <v>290.29719999999998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2189.317</v>
          </cell>
          <cell r="R82">
            <v>1318.7244000000001</v>
          </cell>
          <cell r="S82">
            <v>0</v>
          </cell>
          <cell r="U82">
            <v>17.238125320000002</v>
          </cell>
          <cell r="V82">
            <v>277.48761876999998</v>
          </cell>
          <cell r="W82">
            <v>294.72574408999998</v>
          </cell>
        </row>
        <row r="83">
          <cell r="A83" t="str">
            <v>03007</v>
          </cell>
          <cell r="B83" t="str">
            <v>กรมสรรพากร</v>
          </cell>
          <cell r="C83">
            <v>8681.4940999999999</v>
          </cell>
          <cell r="D83">
            <v>4347.933</v>
          </cell>
          <cell r="E83">
            <v>0</v>
          </cell>
          <cell r="G83">
            <v>47.952250399999997</v>
          </cell>
          <cell r="H83">
            <v>1996.32840274</v>
          </cell>
          <cell r="I83">
            <v>2044.2806531399999</v>
          </cell>
          <cell r="J83">
            <v>869.82479999999998</v>
          </cell>
          <cell r="K83">
            <v>835.49879999999996</v>
          </cell>
          <cell r="L83">
            <v>0</v>
          </cell>
          <cell r="N83">
            <v>513.93119999999999</v>
          </cell>
          <cell r="O83">
            <v>3.9462000000000002</v>
          </cell>
          <cell r="P83">
            <v>517.87739999999997</v>
          </cell>
          <cell r="Q83">
            <v>9551.3189000000002</v>
          </cell>
          <cell r="R83">
            <v>5183.4318000000003</v>
          </cell>
          <cell r="S83">
            <v>0</v>
          </cell>
          <cell r="U83">
            <v>561.88345040000002</v>
          </cell>
          <cell r="V83">
            <v>2000.2746027400001</v>
          </cell>
          <cell r="W83">
            <v>2562.15805314</v>
          </cell>
        </row>
        <row r="84">
          <cell r="A84" t="str">
            <v>03008</v>
          </cell>
          <cell r="B84" t="str">
            <v>สนง.คณะกรรมการนโยบายรัฐวิสาหกิจ</v>
          </cell>
          <cell r="C84">
            <v>113.2235</v>
          </cell>
          <cell r="D84">
            <v>69.823300000000003</v>
          </cell>
          <cell r="E84">
            <v>0</v>
          </cell>
          <cell r="G84">
            <v>4.1006402099999999</v>
          </cell>
          <cell r="H84">
            <v>14.13134112</v>
          </cell>
          <cell r="I84">
            <v>18.23198133</v>
          </cell>
          <cell r="J84">
            <v>23.266400000000001</v>
          </cell>
          <cell r="K84">
            <v>23.266400000000001</v>
          </cell>
          <cell r="L84">
            <v>0</v>
          </cell>
          <cell r="N84">
            <v>1.1459999999999999</v>
          </cell>
          <cell r="O84">
            <v>0</v>
          </cell>
          <cell r="P84">
            <v>1.1459999999999999</v>
          </cell>
          <cell r="Q84">
            <v>136.48990000000001</v>
          </cell>
          <cell r="R84">
            <v>93.089699999999993</v>
          </cell>
          <cell r="S84">
            <v>0</v>
          </cell>
          <cell r="U84">
            <v>5.2466402099999998</v>
          </cell>
          <cell r="V84">
            <v>14.13134112</v>
          </cell>
          <cell r="W84">
            <v>19.377981330000001</v>
          </cell>
        </row>
        <row r="85">
          <cell r="A85" t="str">
            <v>03009</v>
          </cell>
          <cell r="B85" t="str">
            <v>สนง.บริหารหนี้สาธารณะ</v>
          </cell>
          <cell r="C85">
            <v>249603.9558</v>
          </cell>
          <cell r="D85">
            <v>156006.12049999999</v>
          </cell>
          <cell r="E85">
            <v>0</v>
          </cell>
          <cell r="G85">
            <v>10.309553510000001</v>
          </cell>
          <cell r="H85">
            <v>135757.29464286001</v>
          </cell>
          <cell r="I85">
            <v>135767.60419637</v>
          </cell>
          <cell r="J85">
            <v>286.62180000000001</v>
          </cell>
          <cell r="K85">
            <v>281.04500000000002</v>
          </cell>
          <cell r="L85">
            <v>0</v>
          </cell>
          <cell r="N85">
            <v>3.47</v>
          </cell>
          <cell r="O85">
            <v>0</v>
          </cell>
          <cell r="P85">
            <v>3.47</v>
          </cell>
          <cell r="Q85">
            <v>249890.57759999999</v>
          </cell>
          <cell r="R85">
            <v>156287.1655</v>
          </cell>
          <cell r="S85">
            <v>0</v>
          </cell>
          <cell r="U85">
            <v>13.77955351</v>
          </cell>
          <cell r="V85">
            <v>135757.29464286001</v>
          </cell>
          <cell r="W85">
            <v>135771.07419637</v>
          </cell>
        </row>
        <row r="86">
          <cell r="A86" t="str">
            <v>03011</v>
          </cell>
          <cell r="B86" t="str">
            <v>สนง.เศรษฐกิจการคลัง</v>
          </cell>
          <cell r="C86">
            <v>218.70259999999999</v>
          </cell>
          <cell r="D86">
            <v>119.316</v>
          </cell>
          <cell r="E86">
            <v>0</v>
          </cell>
          <cell r="G86">
            <v>0.20341200000000001</v>
          </cell>
          <cell r="H86">
            <v>41.010645060000002</v>
          </cell>
          <cell r="I86">
            <v>41.214057060000002</v>
          </cell>
          <cell r="J86">
            <v>703.59500000000003</v>
          </cell>
          <cell r="K86">
            <v>703.59500000000003</v>
          </cell>
          <cell r="L86">
            <v>0</v>
          </cell>
          <cell r="N86">
            <v>0</v>
          </cell>
          <cell r="O86">
            <v>660.10552983000002</v>
          </cell>
          <cell r="P86">
            <v>660.10552983000002</v>
          </cell>
          <cell r="Q86">
            <v>922.29759999999999</v>
          </cell>
          <cell r="R86">
            <v>822.91099999999994</v>
          </cell>
          <cell r="S86">
            <v>0</v>
          </cell>
          <cell r="U86">
            <v>0.20341200000000001</v>
          </cell>
          <cell r="V86">
            <v>701.11617489000002</v>
          </cell>
          <cell r="W86">
            <v>701.31958688999998</v>
          </cell>
        </row>
        <row r="87">
          <cell r="A87" t="str">
            <v>03012</v>
          </cell>
          <cell r="B87" t="str">
            <v>สำนักงานความร่วมมือพัฒนาเศรษฐกิจกับประเท</v>
          </cell>
          <cell r="J87">
            <v>580</v>
          </cell>
          <cell r="K87">
            <v>580</v>
          </cell>
          <cell r="L87">
            <v>0</v>
          </cell>
          <cell r="N87">
            <v>0</v>
          </cell>
          <cell r="O87">
            <v>580</v>
          </cell>
          <cell r="P87">
            <v>580</v>
          </cell>
          <cell r="Q87">
            <v>580</v>
          </cell>
          <cell r="R87">
            <v>580</v>
          </cell>
          <cell r="S87">
            <v>0</v>
          </cell>
          <cell r="U87">
            <v>0</v>
          </cell>
          <cell r="V87">
            <v>580</v>
          </cell>
          <cell r="W87">
            <v>580</v>
          </cell>
        </row>
        <row r="88">
          <cell r="A88" t="str">
            <v>04002</v>
          </cell>
          <cell r="B88" t="str">
            <v>สนง.ปลัดกระทรวงการต่างประเทศ</v>
          </cell>
          <cell r="C88">
            <v>7102.3089</v>
          </cell>
          <cell r="D88">
            <v>4199.0861999999997</v>
          </cell>
          <cell r="E88">
            <v>0</v>
          </cell>
          <cell r="G88">
            <v>51.56896922</v>
          </cell>
          <cell r="H88">
            <v>1760.5465452999999</v>
          </cell>
          <cell r="I88">
            <v>1812.11551452</v>
          </cell>
          <cell r="J88">
            <v>304.1891</v>
          </cell>
          <cell r="K88">
            <v>304.1891</v>
          </cell>
          <cell r="L88">
            <v>0</v>
          </cell>
          <cell r="N88">
            <v>0</v>
          </cell>
          <cell r="O88">
            <v>36.506276890000002</v>
          </cell>
          <cell r="P88">
            <v>36.506276890000002</v>
          </cell>
          <cell r="Q88">
            <v>7406.4979999999996</v>
          </cell>
          <cell r="R88">
            <v>4503.2753000000002</v>
          </cell>
          <cell r="S88">
            <v>0</v>
          </cell>
          <cell r="U88">
            <v>51.56896922</v>
          </cell>
          <cell r="V88">
            <v>1797.0528221899999</v>
          </cell>
          <cell r="W88">
            <v>1848.62179141</v>
          </cell>
        </row>
        <row r="89">
          <cell r="A89" t="str">
            <v>05002</v>
          </cell>
          <cell r="B89" t="str">
            <v>สนง.ปลัดกระทรวงการท่องเที่ยวและกีฬา</v>
          </cell>
          <cell r="C89">
            <v>564.59469999999999</v>
          </cell>
          <cell r="D89">
            <v>278.69049999999999</v>
          </cell>
          <cell r="E89">
            <v>0</v>
          </cell>
          <cell r="G89">
            <v>31.89728582</v>
          </cell>
          <cell r="H89">
            <v>64.801952080000007</v>
          </cell>
          <cell r="I89">
            <v>96.6992379</v>
          </cell>
          <cell r="J89">
            <v>27.467700000000001</v>
          </cell>
          <cell r="K89">
            <v>27.467700000000001</v>
          </cell>
          <cell r="L89">
            <v>0</v>
          </cell>
          <cell r="N89">
            <v>5.2429999999999997E-2</v>
          </cell>
          <cell r="O89">
            <v>1.3488</v>
          </cell>
          <cell r="P89">
            <v>1.40123</v>
          </cell>
          <cell r="Q89">
            <v>592.06240000000003</v>
          </cell>
          <cell r="R89">
            <v>306.15820000000002</v>
          </cell>
          <cell r="S89">
            <v>0</v>
          </cell>
          <cell r="U89">
            <v>31.949715820000002</v>
          </cell>
          <cell r="V89">
            <v>66.150752080000004</v>
          </cell>
          <cell r="W89">
            <v>98.100467899999998</v>
          </cell>
        </row>
        <row r="90">
          <cell r="A90" t="str">
            <v>05003</v>
          </cell>
          <cell r="B90" t="str">
            <v>กรมพลศึกษา</v>
          </cell>
          <cell r="C90">
            <v>525.64710000000002</v>
          </cell>
          <cell r="D90">
            <v>262.82339999999999</v>
          </cell>
          <cell r="E90">
            <v>0</v>
          </cell>
          <cell r="G90">
            <v>14.41577742</v>
          </cell>
          <cell r="H90">
            <v>52.04190114</v>
          </cell>
          <cell r="I90">
            <v>66.457678560000005</v>
          </cell>
          <cell r="J90">
            <v>92.653400000000005</v>
          </cell>
          <cell r="K90">
            <v>92.653400000000005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618.30050000000006</v>
          </cell>
          <cell r="R90">
            <v>355.47680000000003</v>
          </cell>
          <cell r="S90">
            <v>0</v>
          </cell>
          <cell r="U90">
            <v>14.41577742</v>
          </cell>
          <cell r="V90">
            <v>52.04190114</v>
          </cell>
          <cell r="W90">
            <v>66.457678560000005</v>
          </cell>
        </row>
        <row r="91">
          <cell r="A91" t="str">
            <v>05004</v>
          </cell>
          <cell r="B91" t="str">
            <v>กรมการท่องเที่ยว</v>
          </cell>
          <cell r="C91">
            <v>1480.9195</v>
          </cell>
          <cell r="D91">
            <v>740.45680000000004</v>
          </cell>
          <cell r="E91">
            <v>0</v>
          </cell>
          <cell r="G91">
            <v>45.632656300000001</v>
          </cell>
          <cell r="H91">
            <v>251.93957623</v>
          </cell>
          <cell r="I91">
            <v>297.57223253000001</v>
          </cell>
          <cell r="J91">
            <v>215.01580000000001</v>
          </cell>
          <cell r="K91">
            <v>215.01580000000001</v>
          </cell>
          <cell r="L91">
            <v>0</v>
          </cell>
          <cell r="N91">
            <v>90.258870000000002</v>
          </cell>
          <cell r="O91">
            <v>100.31693</v>
          </cell>
          <cell r="P91">
            <v>190.57579999999999</v>
          </cell>
          <cell r="Q91">
            <v>1695.9353000000001</v>
          </cell>
          <cell r="R91">
            <v>955.47260000000006</v>
          </cell>
          <cell r="S91">
            <v>0</v>
          </cell>
          <cell r="U91">
            <v>135.89152630000001</v>
          </cell>
          <cell r="V91">
            <v>352.25650623000001</v>
          </cell>
          <cell r="W91">
            <v>488.14803253000002</v>
          </cell>
        </row>
        <row r="92">
          <cell r="A92" t="str">
            <v>05006</v>
          </cell>
          <cell r="B92" t="str">
            <v>มหาวิทยาลัยการกีฬาแห่งชาติ</v>
          </cell>
          <cell r="C92">
            <v>1167.8327999999999</v>
          </cell>
          <cell r="D92">
            <v>582.46500000000003</v>
          </cell>
          <cell r="E92">
            <v>0</v>
          </cell>
          <cell r="G92">
            <v>11.76582273</v>
          </cell>
          <cell r="H92">
            <v>187.36678204</v>
          </cell>
          <cell r="I92">
            <v>199.13260477</v>
          </cell>
          <cell r="J92">
            <v>667.57330000000002</v>
          </cell>
          <cell r="K92">
            <v>667.57330000000002</v>
          </cell>
          <cell r="L92">
            <v>0</v>
          </cell>
          <cell r="N92">
            <v>76.389953000000006</v>
          </cell>
          <cell r="O92">
            <v>21.838245000000001</v>
          </cell>
          <cell r="P92">
            <v>98.228198000000006</v>
          </cell>
          <cell r="Q92">
            <v>1835.4060999999999</v>
          </cell>
          <cell r="R92">
            <v>1250.0382999999999</v>
          </cell>
          <cell r="S92">
            <v>0</v>
          </cell>
          <cell r="U92">
            <v>88.155775730000002</v>
          </cell>
          <cell r="V92">
            <v>209.20502704</v>
          </cell>
          <cell r="W92">
            <v>297.36080277000002</v>
          </cell>
        </row>
        <row r="93">
          <cell r="A93" t="str">
            <v>05007</v>
          </cell>
          <cell r="B93" t="str">
            <v>องค์การบริหารการพัฒนาพื้นที่พิเศษ (อพท)</v>
          </cell>
          <cell r="C93">
            <v>289.06029999999998</v>
          </cell>
          <cell r="D93">
            <v>144.53</v>
          </cell>
          <cell r="E93">
            <v>0</v>
          </cell>
          <cell r="G93">
            <v>0</v>
          </cell>
          <cell r="H93">
            <v>144.53</v>
          </cell>
          <cell r="I93">
            <v>144.53</v>
          </cell>
          <cell r="J93">
            <v>62.092700000000001</v>
          </cell>
          <cell r="K93">
            <v>62.092700000000001</v>
          </cell>
          <cell r="L93">
            <v>0</v>
          </cell>
          <cell r="N93">
            <v>0</v>
          </cell>
          <cell r="O93">
            <v>62.092700000000001</v>
          </cell>
          <cell r="P93">
            <v>62.092700000000001</v>
          </cell>
          <cell r="Q93">
            <v>351.15300000000002</v>
          </cell>
          <cell r="R93">
            <v>206.62270000000001</v>
          </cell>
          <cell r="S93">
            <v>0</v>
          </cell>
          <cell r="U93">
            <v>0</v>
          </cell>
          <cell r="V93">
            <v>206.62270000000001</v>
          </cell>
          <cell r="W93">
            <v>206.62270000000001</v>
          </cell>
        </row>
        <row r="94">
          <cell r="A94" t="str">
            <v>06002</v>
          </cell>
          <cell r="B94" t="str">
            <v>สนง.ปลัดกท.การพัฒนาสังคมและความมั่นคงฯ</v>
          </cell>
          <cell r="C94">
            <v>1404.6487999999999</v>
          </cell>
          <cell r="D94">
            <v>702.32420000000002</v>
          </cell>
          <cell r="E94">
            <v>0</v>
          </cell>
          <cell r="G94">
            <v>13.41633367</v>
          </cell>
          <cell r="H94">
            <v>195.62717433</v>
          </cell>
          <cell r="I94">
            <v>209.043508</v>
          </cell>
          <cell r="J94">
            <v>97.635000000000005</v>
          </cell>
          <cell r="K94">
            <v>97.635000000000005</v>
          </cell>
          <cell r="L94">
            <v>0</v>
          </cell>
          <cell r="N94">
            <v>0.60209400000000002</v>
          </cell>
          <cell r="O94">
            <v>3.181559</v>
          </cell>
          <cell r="P94">
            <v>3.7836530000000002</v>
          </cell>
          <cell r="Q94">
            <v>1502.2837999999999</v>
          </cell>
          <cell r="R94">
            <v>799.95920000000001</v>
          </cell>
          <cell r="S94">
            <v>0</v>
          </cell>
          <cell r="U94">
            <v>14.018427669999999</v>
          </cell>
          <cell r="V94">
            <v>198.80873333</v>
          </cell>
          <cell r="W94">
            <v>212.82716099999999</v>
          </cell>
        </row>
        <row r="95">
          <cell r="A95" t="str">
            <v>06003</v>
          </cell>
          <cell r="B95" t="str">
            <v>กรมพัฒนาสังคมและสวัสดิการ</v>
          </cell>
          <cell r="C95">
            <v>1647.22</v>
          </cell>
          <cell r="D95">
            <v>823.60299999999995</v>
          </cell>
          <cell r="E95">
            <v>0</v>
          </cell>
          <cell r="G95">
            <v>18.371115960000001</v>
          </cell>
          <cell r="H95">
            <v>239.30092217999999</v>
          </cell>
          <cell r="I95">
            <v>257.67203813999998</v>
          </cell>
          <cell r="J95">
            <v>70.965500000000006</v>
          </cell>
          <cell r="K95">
            <v>70.965500000000006</v>
          </cell>
          <cell r="L95">
            <v>0</v>
          </cell>
          <cell r="N95">
            <v>6.3865661500000002</v>
          </cell>
          <cell r="O95">
            <v>2.8144900000000002</v>
          </cell>
          <cell r="P95">
            <v>9.2010561499999994</v>
          </cell>
          <cell r="Q95">
            <v>1718.1855</v>
          </cell>
          <cell r="R95">
            <v>894.56849999999997</v>
          </cell>
          <cell r="S95">
            <v>0</v>
          </cell>
          <cell r="U95">
            <v>24.757682110000001</v>
          </cell>
          <cell r="V95">
            <v>242.11541217999999</v>
          </cell>
          <cell r="W95">
            <v>266.87309428999998</v>
          </cell>
        </row>
        <row r="96">
          <cell r="A96" t="str">
            <v>06004</v>
          </cell>
          <cell r="B96" t="str">
            <v>กรมกิจการสตรีและสถาบันครอบครัว</v>
          </cell>
          <cell r="C96">
            <v>508.1343</v>
          </cell>
          <cell r="D96">
            <v>254.06710000000001</v>
          </cell>
          <cell r="E96">
            <v>0</v>
          </cell>
          <cell r="G96">
            <v>7.7835059099999997</v>
          </cell>
          <cell r="H96">
            <v>51.567141169999999</v>
          </cell>
          <cell r="I96">
            <v>59.350647080000002</v>
          </cell>
          <cell r="J96">
            <v>17.8855</v>
          </cell>
          <cell r="K96">
            <v>17.8855</v>
          </cell>
          <cell r="L96">
            <v>0</v>
          </cell>
          <cell r="N96">
            <v>1.0860000000000001</v>
          </cell>
          <cell r="O96">
            <v>0</v>
          </cell>
          <cell r="P96">
            <v>1.0860000000000001</v>
          </cell>
          <cell r="Q96">
            <v>526.01980000000003</v>
          </cell>
          <cell r="R96">
            <v>271.95260000000002</v>
          </cell>
          <cell r="S96">
            <v>0</v>
          </cell>
          <cell r="U96">
            <v>8.8695059100000009</v>
          </cell>
          <cell r="V96">
            <v>51.567141169999999</v>
          </cell>
          <cell r="W96">
            <v>60.43664708</v>
          </cell>
        </row>
        <row r="97">
          <cell r="A97" t="str">
            <v>06005</v>
          </cell>
          <cell r="B97" t="str">
            <v>กรมกิจการเด็กและเยาวชน</v>
          </cell>
          <cell r="C97">
            <v>18128.1178</v>
          </cell>
          <cell r="D97">
            <v>9063.5242999999991</v>
          </cell>
          <cell r="E97">
            <v>0</v>
          </cell>
          <cell r="G97">
            <v>13.03740387</v>
          </cell>
          <cell r="H97">
            <v>4563.3224827200002</v>
          </cell>
          <cell r="I97">
            <v>4576.3598865900003</v>
          </cell>
          <cell r="J97">
            <v>48.974600000000002</v>
          </cell>
          <cell r="K97">
            <v>48.974600000000002</v>
          </cell>
          <cell r="L97">
            <v>0</v>
          </cell>
          <cell r="N97">
            <v>1.8306</v>
          </cell>
          <cell r="O97">
            <v>3.875</v>
          </cell>
          <cell r="P97">
            <v>5.7055999999999996</v>
          </cell>
          <cell r="Q97">
            <v>18177.092400000001</v>
          </cell>
          <cell r="R97">
            <v>9112.4989000000005</v>
          </cell>
          <cell r="S97">
            <v>0</v>
          </cell>
          <cell r="U97">
            <v>14.868003870000001</v>
          </cell>
          <cell r="V97">
            <v>4567.1974827200002</v>
          </cell>
          <cell r="W97">
            <v>4582.0654865899996</v>
          </cell>
        </row>
        <row r="98">
          <cell r="A98" t="str">
            <v>06006</v>
          </cell>
          <cell r="B98" t="str">
            <v>สถาบันพัฒนาองค์กรชุมชน</v>
          </cell>
          <cell r="C98">
            <v>411.35090000000002</v>
          </cell>
          <cell r="D98">
            <v>205.6754</v>
          </cell>
          <cell r="E98">
            <v>0</v>
          </cell>
          <cell r="G98">
            <v>0</v>
          </cell>
          <cell r="H98">
            <v>148.08629999999999</v>
          </cell>
          <cell r="I98">
            <v>148.08629999999999</v>
          </cell>
          <cell r="J98">
            <v>892.5</v>
          </cell>
          <cell r="K98">
            <v>892.5</v>
          </cell>
          <cell r="L98">
            <v>0</v>
          </cell>
          <cell r="N98">
            <v>0</v>
          </cell>
          <cell r="O98">
            <v>412.57499999999999</v>
          </cell>
          <cell r="P98">
            <v>412.57499999999999</v>
          </cell>
          <cell r="Q98">
            <v>1303.8508999999999</v>
          </cell>
          <cell r="R98">
            <v>1098.1754000000001</v>
          </cell>
          <cell r="S98">
            <v>0</v>
          </cell>
          <cell r="U98">
            <v>0</v>
          </cell>
          <cell r="V98">
            <v>560.66129999999998</v>
          </cell>
          <cell r="W98">
            <v>560.66129999999998</v>
          </cell>
        </row>
        <row r="99">
          <cell r="A99" t="str">
            <v>06007</v>
          </cell>
          <cell r="B99" t="str">
            <v>กรมส่งเสริมและพัฒนาคุณภาพชีวิตคนพิการ</v>
          </cell>
          <cell r="C99">
            <v>606.28229999999996</v>
          </cell>
          <cell r="D99">
            <v>303.14109999999999</v>
          </cell>
          <cell r="E99">
            <v>0</v>
          </cell>
          <cell r="G99">
            <v>6.9874170099999997</v>
          </cell>
          <cell r="H99">
            <v>68.710398659999996</v>
          </cell>
          <cell r="I99">
            <v>75.697815669999997</v>
          </cell>
          <cell r="J99">
            <v>102.3496</v>
          </cell>
          <cell r="K99">
            <v>102.3496</v>
          </cell>
          <cell r="L99">
            <v>0</v>
          </cell>
          <cell r="N99">
            <v>0.55410000000000004</v>
          </cell>
          <cell r="O99">
            <v>1.0452900000000001</v>
          </cell>
          <cell r="P99">
            <v>1.5993900000000001</v>
          </cell>
          <cell r="Q99">
            <v>708.63189999999997</v>
          </cell>
          <cell r="R99">
            <v>405.4907</v>
          </cell>
          <cell r="S99">
            <v>0</v>
          </cell>
          <cell r="U99">
            <v>7.5415170099999997</v>
          </cell>
          <cell r="V99">
            <v>69.755688660000004</v>
          </cell>
          <cell r="W99">
            <v>77.297205669999997</v>
          </cell>
        </row>
        <row r="100">
          <cell r="A100" t="str">
            <v>06008</v>
          </cell>
          <cell r="B100" t="str">
            <v>กรมกิจการผู้สูงอายุ</v>
          </cell>
          <cell r="C100">
            <v>475.99579999999997</v>
          </cell>
          <cell r="D100">
            <v>237.99770000000001</v>
          </cell>
          <cell r="E100">
            <v>0</v>
          </cell>
          <cell r="G100">
            <v>1.5789870800000001</v>
          </cell>
          <cell r="H100">
            <v>39.251941090000003</v>
          </cell>
          <cell r="I100">
            <v>40.83092817</v>
          </cell>
          <cell r="J100">
            <v>212.88030000000001</v>
          </cell>
          <cell r="K100">
            <v>212.88030000000001</v>
          </cell>
          <cell r="L100">
            <v>0</v>
          </cell>
          <cell r="N100">
            <v>0</v>
          </cell>
          <cell r="O100">
            <v>1.52068</v>
          </cell>
          <cell r="P100">
            <v>1.52068</v>
          </cell>
          <cell r="Q100">
            <v>688.87609999999995</v>
          </cell>
          <cell r="R100">
            <v>450.87799999999999</v>
          </cell>
          <cell r="S100">
            <v>0</v>
          </cell>
          <cell r="U100">
            <v>1.5789870800000001</v>
          </cell>
          <cell r="V100">
            <v>40.772621090000001</v>
          </cell>
          <cell r="W100">
            <v>42.351608169999999</v>
          </cell>
        </row>
        <row r="101">
          <cell r="A101" t="str">
            <v>07002</v>
          </cell>
          <cell r="B101" t="str">
            <v>สนง.ปลัดกระทรวงเกษตรและสหกรณ์</v>
          </cell>
          <cell r="C101">
            <v>1069.1759999999999</v>
          </cell>
          <cell r="D101">
            <v>524.72844999999995</v>
          </cell>
          <cell r="E101">
            <v>0</v>
          </cell>
          <cell r="G101">
            <v>20.765757270000002</v>
          </cell>
          <cell r="H101">
            <v>194.87112421</v>
          </cell>
          <cell r="I101">
            <v>215.63688148</v>
          </cell>
          <cell r="J101">
            <v>16.5274</v>
          </cell>
          <cell r="K101">
            <v>16.5274</v>
          </cell>
          <cell r="L101">
            <v>0</v>
          </cell>
          <cell r="N101">
            <v>7.8124891700000001</v>
          </cell>
          <cell r="O101">
            <v>3.6799523700000001</v>
          </cell>
          <cell r="P101">
            <v>11.49244154</v>
          </cell>
          <cell r="Q101">
            <v>1085.7034000000001</v>
          </cell>
          <cell r="R101">
            <v>541.25585000000001</v>
          </cell>
          <cell r="S101">
            <v>0</v>
          </cell>
          <cell r="U101">
            <v>28.578246440000001</v>
          </cell>
          <cell r="V101">
            <v>198.55107658</v>
          </cell>
          <cell r="W101">
            <v>227.12932301999999</v>
          </cell>
        </row>
        <row r="102">
          <cell r="A102" t="str">
            <v>07003</v>
          </cell>
          <cell r="B102" t="str">
            <v>กรมชลประทาน</v>
          </cell>
          <cell r="C102">
            <v>6918.6962999999996</v>
          </cell>
          <cell r="D102">
            <v>3491.8424</v>
          </cell>
          <cell r="E102">
            <v>0</v>
          </cell>
          <cell r="G102">
            <v>54.673238849999997</v>
          </cell>
          <cell r="H102">
            <v>1193.42992867</v>
          </cell>
          <cell r="I102">
            <v>1248.1031675199999</v>
          </cell>
          <cell r="J102">
            <v>70224.737599999993</v>
          </cell>
          <cell r="K102">
            <v>68046.665599999993</v>
          </cell>
          <cell r="L102">
            <v>0</v>
          </cell>
          <cell r="N102">
            <v>11319.531066420001</v>
          </cell>
          <cell r="O102">
            <v>6199.9818782399998</v>
          </cell>
          <cell r="P102">
            <v>17519.51294466</v>
          </cell>
          <cell r="Q102">
            <v>77143.433900000004</v>
          </cell>
          <cell r="R102">
            <v>71538.508000000002</v>
          </cell>
          <cell r="S102">
            <v>0</v>
          </cell>
          <cell r="U102">
            <v>11374.204305269999</v>
          </cell>
          <cell r="V102">
            <v>7393.4118069100005</v>
          </cell>
          <cell r="W102">
            <v>18767.61611218</v>
          </cell>
        </row>
        <row r="103">
          <cell r="A103" t="str">
            <v>07004</v>
          </cell>
          <cell r="B103" t="str">
            <v>กรมตรวจบัญชีสหกรณ์</v>
          </cell>
          <cell r="C103">
            <v>1158.8436999999999</v>
          </cell>
          <cell r="D103">
            <v>578.98680000000002</v>
          </cell>
          <cell r="E103">
            <v>0</v>
          </cell>
          <cell r="G103">
            <v>8.8881086200000006</v>
          </cell>
          <cell r="H103">
            <v>179.59435830000001</v>
          </cell>
          <cell r="I103">
            <v>188.48246692000001</v>
          </cell>
          <cell r="J103">
            <v>58.822899999999997</v>
          </cell>
          <cell r="K103">
            <v>58.822899999999997</v>
          </cell>
          <cell r="L103">
            <v>0</v>
          </cell>
          <cell r="N103">
            <v>1.5129189999999999</v>
          </cell>
          <cell r="O103">
            <v>11.365157399999999</v>
          </cell>
          <cell r="P103">
            <v>12.878076399999999</v>
          </cell>
          <cell r="Q103">
            <v>1217.6666</v>
          </cell>
          <cell r="R103">
            <v>637.80970000000002</v>
          </cell>
          <cell r="S103">
            <v>0</v>
          </cell>
          <cell r="U103">
            <v>10.401027620000001</v>
          </cell>
          <cell r="V103">
            <v>190.9595157</v>
          </cell>
          <cell r="W103">
            <v>201.36054332</v>
          </cell>
        </row>
        <row r="104">
          <cell r="A104" t="str">
            <v>07005</v>
          </cell>
          <cell r="B104" t="str">
            <v>กรมประมง</v>
          </cell>
          <cell r="C104">
            <v>3140.1970999999999</v>
          </cell>
          <cell r="D104">
            <v>1567.9275</v>
          </cell>
          <cell r="E104">
            <v>0</v>
          </cell>
          <cell r="G104">
            <v>12.84206642</v>
          </cell>
          <cell r="H104">
            <v>520.68403185</v>
          </cell>
          <cell r="I104">
            <v>533.52609827000003</v>
          </cell>
          <cell r="J104">
            <v>311.22969999999998</v>
          </cell>
          <cell r="K104">
            <v>311.22969999999998</v>
          </cell>
          <cell r="L104">
            <v>0</v>
          </cell>
          <cell r="N104">
            <v>111.57492753</v>
          </cell>
          <cell r="O104">
            <v>3.5455795000000001</v>
          </cell>
          <cell r="P104">
            <v>115.12050703</v>
          </cell>
          <cell r="Q104">
            <v>3451.4268000000002</v>
          </cell>
          <cell r="R104">
            <v>1879.1572000000001</v>
          </cell>
          <cell r="S104">
            <v>0</v>
          </cell>
          <cell r="U104">
            <v>124.41699395000001</v>
          </cell>
          <cell r="V104">
            <v>524.22961135000003</v>
          </cell>
          <cell r="W104">
            <v>648.64660530000003</v>
          </cell>
        </row>
        <row r="105">
          <cell r="A105" t="str">
            <v>07006</v>
          </cell>
          <cell r="B105" t="str">
            <v>กรมปศุสัตว์</v>
          </cell>
          <cell r="C105">
            <v>4681.7214999999997</v>
          </cell>
          <cell r="D105">
            <v>2332.3663999999999</v>
          </cell>
          <cell r="E105">
            <v>0</v>
          </cell>
          <cell r="G105">
            <v>33.4551953</v>
          </cell>
          <cell r="H105">
            <v>670.40086120000001</v>
          </cell>
          <cell r="I105">
            <v>703.85605650000002</v>
          </cell>
          <cell r="J105">
            <v>497.58859999999999</v>
          </cell>
          <cell r="K105">
            <v>497.58859999999999</v>
          </cell>
          <cell r="L105">
            <v>0</v>
          </cell>
          <cell r="N105">
            <v>77.111563250000003</v>
          </cell>
          <cell r="O105">
            <v>30.26101405</v>
          </cell>
          <cell r="P105">
            <v>107.3725773</v>
          </cell>
          <cell r="Q105">
            <v>5179.3100999999997</v>
          </cell>
          <cell r="R105">
            <v>2829.9549999999999</v>
          </cell>
          <cell r="S105">
            <v>0</v>
          </cell>
          <cell r="U105">
            <v>110.56675855</v>
          </cell>
          <cell r="V105">
            <v>700.66187524999998</v>
          </cell>
          <cell r="W105">
            <v>811.22863380000001</v>
          </cell>
        </row>
        <row r="106">
          <cell r="A106" t="str">
            <v>07008</v>
          </cell>
          <cell r="B106" t="str">
            <v>กรมพัฒนาที่ดิน</v>
          </cell>
          <cell r="C106">
            <v>1990.7803699999999</v>
          </cell>
          <cell r="D106">
            <v>1017.51377</v>
          </cell>
          <cell r="E106">
            <v>0</v>
          </cell>
          <cell r="G106">
            <v>19.046917709999999</v>
          </cell>
          <cell r="H106">
            <v>246.817395</v>
          </cell>
          <cell r="I106">
            <v>265.86431270999998</v>
          </cell>
          <cell r="J106">
            <v>1957.7440300000001</v>
          </cell>
          <cell r="K106">
            <v>1957.7440300000001</v>
          </cell>
          <cell r="L106">
            <v>0</v>
          </cell>
          <cell r="N106">
            <v>129.32808249999999</v>
          </cell>
          <cell r="O106">
            <v>61.035394269999998</v>
          </cell>
          <cell r="P106">
            <v>190.36347677000001</v>
          </cell>
          <cell r="Q106">
            <v>3948.5243999999998</v>
          </cell>
          <cell r="R106">
            <v>2975.2577999999999</v>
          </cell>
          <cell r="S106">
            <v>0</v>
          </cell>
          <cell r="U106">
            <v>148.37500021</v>
          </cell>
          <cell r="V106">
            <v>307.85278927000002</v>
          </cell>
          <cell r="W106">
            <v>456.22778948000001</v>
          </cell>
        </row>
        <row r="107">
          <cell r="A107" t="str">
            <v>07009</v>
          </cell>
          <cell r="B107" t="str">
            <v>กรมวิชาการเกษตร</v>
          </cell>
          <cell r="C107">
            <v>2814.9735000000001</v>
          </cell>
          <cell r="D107">
            <v>1406.4729</v>
          </cell>
          <cell r="E107">
            <v>0</v>
          </cell>
          <cell r="G107">
            <v>27.328413990000001</v>
          </cell>
          <cell r="H107">
            <v>411.54653241</v>
          </cell>
          <cell r="I107">
            <v>438.8749464</v>
          </cell>
          <cell r="J107">
            <v>257.1234</v>
          </cell>
          <cell r="K107">
            <v>257.1234</v>
          </cell>
          <cell r="L107">
            <v>0</v>
          </cell>
          <cell r="N107">
            <v>24.714110890000001</v>
          </cell>
          <cell r="O107">
            <v>6.1937714399999999</v>
          </cell>
          <cell r="P107">
            <v>30.90788233</v>
          </cell>
          <cell r="Q107">
            <v>3072.0969</v>
          </cell>
          <cell r="R107">
            <v>1663.5962999999999</v>
          </cell>
          <cell r="S107">
            <v>0</v>
          </cell>
          <cell r="U107">
            <v>52.042524880000002</v>
          </cell>
          <cell r="V107">
            <v>417.74030384999998</v>
          </cell>
          <cell r="W107">
            <v>469.78282873000001</v>
          </cell>
        </row>
        <row r="108">
          <cell r="A108" t="str">
            <v>07011</v>
          </cell>
          <cell r="B108" t="str">
            <v>กรมส่งเสริมการเกษตร</v>
          </cell>
          <cell r="C108">
            <v>4733.2115999999996</v>
          </cell>
          <cell r="D108">
            <v>2410.9801000000002</v>
          </cell>
          <cell r="E108">
            <v>0</v>
          </cell>
          <cell r="G108">
            <v>50.411809529999999</v>
          </cell>
          <cell r="H108">
            <v>678.40922526999998</v>
          </cell>
          <cell r="I108">
            <v>728.82103480000001</v>
          </cell>
          <cell r="J108">
            <v>246.1249</v>
          </cell>
          <cell r="K108">
            <v>246.1249</v>
          </cell>
          <cell r="L108">
            <v>0</v>
          </cell>
          <cell r="N108">
            <v>16.469031399999999</v>
          </cell>
          <cell r="O108">
            <v>0.61219000000000001</v>
          </cell>
          <cell r="P108">
            <v>17.0812214</v>
          </cell>
          <cell r="Q108">
            <v>4979.3365000000003</v>
          </cell>
          <cell r="R108">
            <v>2657.105</v>
          </cell>
          <cell r="S108">
            <v>0</v>
          </cell>
          <cell r="U108">
            <v>66.880840930000005</v>
          </cell>
          <cell r="V108">
            <v>679.02141527000003</v>
          </cell>
          <cell r="W108">
            <v>745.90225620000001</v>
          </cell>
        </row>
        <row r="109">
          <cell r="A109" t="str">
            <v>07012</v>
          </cell>
          <cell r="B109" t="str">
            <v>กรมส่งเสริมสหกรณ์</v>
          </cell>
          <cell r="C109">
            <v>2468.8530999999998</v>
          </cell>
          <cell r="D109">
            <v>1234.4263000000001</v>
          </cell>
          <cell r="E109">
            <v>0</v>
          </cell>
          <cell r="G109">
            <v>18.645085049999999</v>
          </cell>
          <cell r="H109">
            <v>358.59180994000002</v>
          </cell>
          <cell r="I109">
            <v>377.23689499</v>
          </cell>
          <cell r="J109">
            <v>123.0429</v>
          </cell>
          <cell r="K109">
            <v>123.0429</v>
          </cell>
          <cell r="L109">
            <v>0</v>
          </cell>
          <cell r="N109">
            <v>14.563330000000001</v>
          </cell>
          <cell r="O109">
            <v>26.742264800000001</v>
          </cell>
          <cell r="P109">
            <v>41.305594800000001</v>
          </cell>
          <cell r="Q109">
            <v>2591.8960000000002</v>
          </cell>
          <cell r="R109">
            <v>1357.4692</v>
          </cell>
          <cell r="S109">
            <v>0</v>
          </cell>
          <cell r="U109">
            <v>33.208415049999999</v>
          </cell>
          <cell r="V109">
            <v>385.33407474000001</v>
          </cell>
          <cell r="W109">
            <v>418.54248978999999</v>
          </cell>
        </row>
        <row r="110">
          <cell r="A110" t="str">
            <v>07013</v>
          </cell>
          <cell r="B110" t="str">
            <v>สนง.การปฏิรูปที่ดินเพื่อเกษตรกรรม</v>
          </cell>
          <cell r="C110">
            <v>1161.3507999999999</v>
          </cell>
          <cell r="D110">
            <v>580.65620000000001</v>
          </cell>
          <cell r="E110">
            <v>0</v>
          </cell>
          <cell r="G110">
            <v>16.901099479999999</v>
          </cell>
          <cell r="H110">
            <v>176.95449044</v>
          </cell>
          <cell r="I110">
            <v>193.85558992</v>
          </cell>
          <cell r="J110">
            <v>173.81970000000001</v>
          </cell>
          <cell r="K110">
            <v>173.81970000000001</v>
          </cell>
          <cell r="L110">
            <v>0</v>
          </cell>
          <cell r="N110">
            <v>6.224056</v>
          </cell>
          <cell r="O110">
            <v>4.9650800000000004</v>
          </cell>
          <cell r="P110">
            <v>11.189136</v>
          </cell>
          <cell r="Q110">
            <v>1335.1704999999999</v>
          </cell>
          <cell r="R110">
            <v>754.47590000000002</v>
          </cell>
          <cell r="S110">
            <v>0</v>
          </cell>
          <cell r="U110">
            <v>23.12515548</v>
          </cell>
          <cell r="V110">
            <v>181.91957044</v>
          </cell>
          <cell r="W110">
            <v>205.04472591999999</v>
          </cell>
        </row>
        <row r="111">
          <cell r="A111" t="str">
            <v>07014</v>
          </cell>
          <cell r="B111" t="str">
            <v>สนง.มาตรฐานสินค้าเกษตรและอาหารแห่งชาติ</v>
          </cell>
          <cell r="C111">
            <v>202.8032</v>
          </cell>
          <cell r="D111">
            <v>101.3704</v>
          </cell>
          <cell r="E111">
            <v>0</v>
          </cell>
          <cell r="G111">
            <v>15.1664966</v>
          </cell>
          <cell r="H111">
            <v>27.769533070000001</v>
          </cell>
          <cell r="I111">
            <v>42.936029670000003</v>
          </cell>
          <cell r="J111">
            <v>20.666699999999999</v>
          </cell>
          <cell r="K111">
            <v>20.666699999999999</v>
          </cell>
          <cell r="L111">
            <v>0</v>
          </cell>
          <cell r="N111">
            <v>9.5969999999999995</v>
          </cell>
          <cell r="O111">
            <v>0</v>
          </cell>
          <cell r="P111">
            <v>9.5969999999999995</v>
          </cell>
          <cell r="Q111">
            <v>223.4699</v>
          </cell>
          <cell r="R111">
            <v>122.0371</v>
          </cell>
          <cell r="S111">
            <v>0</v>
          </cell>
          <cell r="U111">
            <v>24.7634966</v>
          </cell>
          <cell r="V111">
            <v>27.769533070000001</v>
          </cell>
          <cell r="W111">
            <v>52.533029669999998</v>
          </cell>
        </row>
        <row r="112">
          <cell r="A112" t="str">
            <v>07015</v>
          </cell>
          <cell r="B112" t="str">
            <v>สนง.เศรษฐกิจการเกษตร</v>
          </cell>
          <cell r="C112">
            <v>500.93650000000002</v>
          </cell>
          <cell r="D112">
            <v>250.43459999999999</v>
          </cell>
          <cell r="E112">
            <v>0</v>
          </cell>
          <cell r="G112">
            <v>12.912657340000001</v>
          </cell>
          <cell r="H112">
            <v>67.504982630000001</v>
          </cell>
          <cell r="I112">
            <v>80.417639969999996</v>
          </cell>
          <cell r="J112">
            <v>100.9522</v>
          </cell>
          <cell r="K112">
            <v>100.9522</v>
          </cell>
          <cell r="L112">
            <v>0</v>
          </cell>
          <cell r="N112">
            <v>0.68620000000000003</v>
          </cell>
          <cell r="O112">
            <v>0</v>
          </cell>
          <cell r="P112">
            <v>0.68620000000000003</v>
          </cell>
          <cell r="Q112">
            <v>601.88869999999997</v>
          </cell>
          <cell r="R112">
            <v>351.38679999999999</v>
          </cell>
          <cell r="S112">
            <v>0</v>
          </cell>
          <cell r="U112">
            <v>13.59885734</v>
          </cell>
          <cell r="V112">
            <v>67.504982630000001</v>
          </cell>
          <cell r="W112">
            <v>81.103839969999996</v>
          </cell>
        </row>
        <row r="113">
          <cell r="A113" t="str">
            <v>07017</v>
          </cell>
          <cell r="B113" t="str">
            <v>สถาบันวิจัยและพัฒนาพื้นที่สูง (องค์การมห</v>
          </cell>
          <cell r="C113">
            <v>368.26420000000002</v>
          </cell>
          <cell r="D113">
            <v>184.13140000000001</v>
          </cell>
          <cell r="E113">
            <v>0</v>
          </cell>
          <cell r="G113">
            <v>0</v>
          </cell>
          <cell r="H113">
            <v>184.13140000000001</v>
          </cell>
          <cell r="I113">
            <v>184.13140000000001</v>
          </cell>
          <cell r="J113">
            <v>61.026200000000003</v>
          </cell>
          <cell r="K113">
            <v>61.026200000000003</v>
          </cell>
          <cell r="L113">
            <v>0</v>
          </cell>
          <cell r="N113">
            <v>0</v>
          </cell>
          <cell r="O113">
            <v>61.026200000000003</v>
          </cell>
          <cell r="P113">
            <v>61.026200000000003</v>
          </cell>
          <cell r="Q113">
            <v>429.29039999999998</v>
          </cell>
          <cell r="R113">
            <v>245.1576</v>
          </cell>
          <cell r="S113">
            <v>0</v>
          </cell>
          <cell r="U113">
            <v>0</v>
          </cell>
          <cell r="V113">
            <v>245.1576</v>
          </cell>
          <cell r="W113">
            <v>245.1576</v>
          </cell>
        </row>
        <row r="114">
          <cell r="A114" t="str">
            <v>07018</v>
          </cell>
          <cell r="B114" t="str">
            <v>กรมการข้าว</v>
          </cell>
          <cell r="C114">
            <v>1778.2832000000001</v>
          </cell>
          <cell r="D114">
            <v>1167.8647000000001</v>
          </cell>
          <cell r="E114">
            <v>0</v>
          </cell>
          <cell r="G114">
            <v>44.1444537</v>
          </cell>
          <cell r="H114">
            <v>336.12499564000001</v>
          </cell>
          <cell r="I114">
            <v>380.26944933999999</v>
          </cell>
          <cell r="J114">
            <v>259.6028</v>
          </cell>
          <cell r="K114">
            <v>259.6028</v>
          </cell>
          <cell r="L114">
            <v>0</v>
          </cell>
          <cell r="N114">
            <v>49.394461470000003</v>
          </cell>
          <cell r="O114">
            <v>5.7299943999999998</v>
          </cell>
          <cell r="P114">
            <v>55.124455869999998</v>
          </cell>
          <cell r="Q114">
            <v>2037.886</v>
          </cell>
          <cell r="R114">
            <v>1427.4675</v>
          </cell>
          <cell r="S114">
            <v>0</v>
          </cell>
          <cell r="U114">
            <v>93.538915169999996</v>
          </cell>
          <cell r="V114">
            <v>341.85499004000002</v>
          </cell>
          <cell r="W114">
            <v>435.39390521000001</v>
          </cell>
        </row>
        <row r="115">
          <cell r="A115" t="str">
            <v>07019</v>
          </cell>
          <cell r="B115" t="str">
            <v>สำนักงานพิพิธภัณฑ์เกษตรเฉลิมพระเกียรติพร</v>
          </cell>
          <cell r="C115">
            <v>103.7316</v>
          </cell>
          <cell r="D115">
            <v>51.835099999999997</v>
          </cell>
          <cell r="E115">
            <v>0</v>
          </cell>
          <cell r="G115">
            <v>0</v>
          </cell>
          <cell r="H115">
            <v>51.835099999999997</v>
          </cell>
          <cell r="I115">
            <v>51.835099999999997</v>
          </cell>
          <cell r="J115">
            <v>35.188899999999997</v>
          </cell>
          <cell r="K115">
            <v>35.188899999999997</v>
          </cell>
          <cell r="L115">
            <v>0</v>
          </cell>
          <cell r="N115">
            <v>0</v>
          </cell>
          <cell r="O115">
            <v>35.188899999999997</v>
          </cell>
          <cell r="P115">
            <v>35.188899999999997</v>
          </cell>
          <cell r="Q115">
            <v>138.9205</v>
          </cell>
          <cell r="R115">
            <v>87.024000000000001</v>
          </cell>
          <cell r="S115">
            <v>0</v>
          </cell>
          <cell r="U115">
            <v>0</v>
          </cell>
          <cell r="V115">
            <v>87.024000000000001</v>
          </cell>
          <cell r="W115">
            <v>87.024000000000001</v>
          </cell>
        </row>
        <row r="116">
          <cell r="A116" t="str">
            <v>07020</v>
          </cell>
          <cell r="B116" t="str">
            <v>กรมหม่อนไหม</v>
          </cell>
          <cell r="C116">
            <v>480.5915</v>
          </cell>
          <cell r="D116">
            <v>240.2938</v>
          </cell>
          <cell r="E116">
            <v>0</v>
          </cell>
          <cell r="G116">
            <v>3.0302973799999999</v>
          </cell>
          <cell r="H116">
            <v>71.450568129999994</v>
          </cell>
          <cell r="I116">
            <v>74.480865510000001</v>
          </cell>
          <cell r="J116">
            <v>25.191199999999998</v>
          </cell>
          <cell r="K116">
            <v>25.191199999999998</v>
          </cell>
          <cell r="L116">
            <v>0</v>
          </cell>
          <cell r="N116">
            <v>6.5897199999999998</v>
          </cell>
          <cell r="O116">
            <v>2.1366999999999998</v>
          </cell>
          <cell r="P116">
            <v>8.7264199999999992</v>
          </cell>
          <cell r="Q116">
            <v>505.78269999999998</v>
          </cell>
          <cell r="R116">
            <v>265.48500000000001</v>
          </cell>
          <cell r="S116">
            <v>0</v>
          </cell>
          <cell r="U116">
            <v>9.6200173800000002</v>
          </cell>
          <cell r="V116">
            <v>73.587268129999998</v>
          </cell>
          <cell r="W116">
            <v>83.207285510000006</v>
          </cell>
        </row>
        <row r="117">
          <cell r="A117" t="str">
            <v>07021</v>
          </cell>
          <cell r="B117" t="str">
            <v>กรมฝนหลวงและการบินเกษตร</v>
          </cell>
          <cell r="C117">
            <v>631.5788</v>
          </cell>
          <cell r="D117">
            <v>315.7894</v>
          </cell>
          <cell r="E117">
            <v>0</v>
          </cell>
          <cell r="G117">
            <v>42.078429700000001</v>
          </cell>
          <cell r="H117">
            <v>61.500159060000001</v>
          </cell>
          <cell r="I117">
            <v>103.57858876</v>
          </cell>
          <cell r="J117">
            <v>1279.2366</v>
          </cell>
          <cell r="K117">
            <v>873.54020000000003</v>
          </cell>
          <cell r="L117">
            <v>0</v>
          </cell>
          <cell r="N117">
            <v>429.69002399999999</v>
          </cell>
          <cell r="O117">
            <v>17.87331</v>
          </cell>
          <cell r="P117">
            <v>447.563334</v>
          </cell>
          <cell r="Q117">
            <v>1910.8154</v>
          </cell>
          <cell r="R117">
            <v>1189.3296</v>
          </cell>
          <cell r="S117">
            <v>0</v>
          </cell>
          <cell r="U117">
            <v>471.76845370000001</v>
          </cell>
          <cell r="V117">
            <v>79.373469060000005</v>
          </cell>
          <cell r="W117">
            <v>551.14192276000006</v>
          </cell>
        </row>
        <row r="118">
          <cell r="A118" t="str">
            <v>08002</v>
          </cell>
          <cell r="B118" t="str">
            <v>สนง.ปลัดกระทรวงคมนาคม</v>
          </cell>
          <cell r="C118">
            <v>442.47710000000001</v>
          </cell>
          <cell r="D118">
            <v>211.2997</v>
          </cell>
          <cell r="E118">
            <v>0</v>
          </cell>
          <cell r="G118">
            <v>41.560566700000003</v>
          </cell>
          <cell r="H118">
            <v>47.356291640000002</v>
          </cell>
          <cell r="I118">
            <v>88.916858340000005</v>
          </cell>
          <cell r="J118">
            <v>75.870099999999994</v>
          </cell>
          <cell r="K118">
            <v>75.870099999999994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518.34720000000004</v>
          </cell>
          <cell r="R118">
            <v>287.16980000000001</v>
          </cell>
          <cell r="S118">
            <v>0</v>
          </cell>
          <cell r="U118">
            <v>41.560566700000003</v>
          </cell>
          <cell r="V118">
            <v>47.356291640000002</v>
          </cell>
          <cell r="W118">
            <v>88.916858340000005</v>
          </cell>
        </row>
        <row r="119">
          <cell r="A119" t="str">
            <v>08003</v>
          </cell>
          <cell r="B119" t="str">
            <v>กรมเจ้าท่า</v>
          </cell>
          <cell r="C119">
            <v>922.83199999999999</v>
          </cell>
          <cell r="D119">
            <v>460.35430000000002</v>
          </cell>
          <cell r="E119">
            <v>0</v>
          </cell>
          <cell r="G119">
            <v>8.4847041099999991</v>
          </cell>
          <cell r="H119">
            <v>161.32612947000001</v>
          </cell>
          <cell r="I119">
            <v>169.81083358000001</v>
          </cell>
          <cell r="J119">
            <v>3655.1046999999999</v>
          </cell>
          <cell r="K119">
            <v>3655.1046999999999</v>
          </cell>
          <cell r="L119">
            <v>0</v>
          </cell>
          <cell r="N119">
            <v>1593.89324781</v>
          </cell>
          <cell r="O119">
            <v>108.54309938</v>
          </cell>
          <cell r="P119">
            <v>1702.4363471900001</v>
          </cell>
          <cell r="Q119">
            <v>4577.9367000000002</v>
          </cell>
          <cell r="R119">
            <v>4115.4589999999998</v>
          </cell>
          <cell r="S119">
            <v>0</v>
          </cell>
          <cell r="U119">
            <v>1602.37795192</v>
          </cell>
          <cell r="V119">
            <v>269.86922885000001</v>
          </cell>
          <cell r="W119">
            <v>1872.2471807700001</v>
          </cell>
        </row>
        <row r="120">
          <cell r="A120" t="str">
            <v>08004</v>
          </cell>
          <cell r="B120" t="str">
            <v>กรมการขนส่งทางบก</v>
          </cell>
          <cell r="C120">
            <v>2627.0913</v>
          </cell>
          <cell r="D120">
            <v>1190.1162999999999</v>
          </cell>
          <cell r="E120">
            <v>0</v>
          </cell>
          <cell r="G120">
            <v>80.119334240000001</v>
          </cell>
          <cell r="H120">
            <v>358.71140580999997</v>
          </cell>
          <cell r="I120">
            <v>438.83074004999997</v>
          </cell>
          <cell r="J120">
            <v>810.01210000000003</v>
          </cell>
          <cell r="K120">
            <v>782.01210000000003</v>
          </cell>
          <cell r="L120">
            <v>0</v>
          </cell>
          <cell r="N120">
            <v>362.94541283000001</v>
          </cell>
          <cell r="O120">
            <v>11.145421969999999</v>
          </cell>
          <cell r="P120">
            <v>374.09083479999998</v>
          </cell>
          <cell r="Q120">
            <v>3437.1034</v>
          </cell>
          <cell r="R120">
            <v>1972.1284000000001</v>
          </cell>
          <cell r="S120">
            <v>0</v>
          </cell>
          <cell r="U120">
            <v>443.06474707000001</v>
          </cell>
          <cell r="V120">
            <v>369.85682778</v>
          </cell>
          <cell r="W120">
            <v>812.92157484999996</v>
          </cell>
        </row>
        <row r="121">
          <cell r="A121" t="str">
            <v>08006</v>
          </cell>
          <cell r="B121" t="str">
            <v>กรมทางหลวง</v>
          </cell>
          <cell r="C121">
            <v>5343.2188999999998</v>
          </cell>
          <cell r="D121">
            <v>2679.0526</v>
          </cell>
          <cell r="E121">
            <v>0</v>
          </cell>
          <cell r="G121">
            <v>91.635228609999999</v>
          </cell>
          <cell r="H121">
            <v>923.13655913000002</v>
          </cell>
          <cell r="I121">
            <v>1014.77178774</v>
          </cell>
          <cell r="J121">
            <v>108004.8297</v>
          </cell>
          <cell r="K121">
            <v>108004.8297</v>
          </cell>
          <cell r="L121">
            <v>0</v>
          </cell>
          <cell r="N121">
            <v>36475.196278880001</v>
          </cell>
          <cell r="O121">
            <v>11581.62691406</v>
          </cell>
          <cell r="P121">
            <v>48056.823192939999</v>
          </cell>
          <cell r="Q121">
            <v>113348.04859999999</v>
          </cell>
          <cell r="R121">
            <v>110683.8823</v>
          </cell>
          <cell r="S121">
            <v>0</v>
          </cell>
          <cell r="U121">
            <v>36566.831507490002</v>
          </cell>
          <cell r="V121">
            <v>12504.76347319</v>
          </cell>
          <cell r="W121">
            <v>49071.594980679998</v>
          </cell>
        </row>
        <row r="122">
          <cell r="A122" t="str">
            <v>08007</v>
          </cell>
          <cell r="B122" t="str">
            <v>กรมทางหลวงชนบท</v>
          </cell>
          <cell r="C122">
            <v>1525.6643999999999</v>
          </cell>
          <cell r="D122">
            <v>762.3134</v>
          </cell>
          <cell r="E122">
            <v>0</v>
          </cell>
          <cell r="G122">
            <v>5.1865743599999998</v>
          </cell>
          <cell r="H122">
            <v>244.22793332000001</v>
          </cell>
          <cell r="I122">
            <v>249.41450768000001</v>
          </cell>
          <cell r="J122">
            <v>44326.088199999998</v>
          </cell>
          <cell r="K122">
            <v>44326.088199999998</v>
          </cell>
          <cell r="L122">
            <v>0</v>
          </cell>
          <cell r="N122">
            <v>4948.7319267700004</v>
          </cell>
          <cell r="O122">
            <v>1057.8097051300001</v>
          </cell>
          <cell r="P122">
            <v>6006.5416318999996</v>
          </cell>
          <cell r="Q122">
            <v>45851.7526</v>
          </cell>
          <cell r="R122">
            <v>45088.401599999997</v>
          </cell>
          <cell r="S122">
            <v>0</v>
          </cell>
          <cell r="U122">
            <v>4953.9185011299996</v>
          </cell>
          <cell r="V122">
            <v>1302.03763845</v>
          </cell>
          <cell r="W122">
            <v>6255.9561395800001</v>
          </cell>
        </row>
        <row r="123">
          <cell r="A123" t="str">
            <v>08008</v>
          </cell>
          <cell r="B123" t="str">
            <v>สนง.นโยบายและแผนการขนส่งและจราจร</v>
          </cell>
          <cell r="C123">
            <v>171.5779</v>
          </cell>
          <cell r="D123">
            <v>84.1905</v>
          </cell>
          <cell r="E123">
            <v>0</v>
          </cell>
          <cell r="G123">
            <v>15.59290932</v>
          </cell>
          <cell r="H123">
            <v>26.55228232</v>
          </cell>
          <cell r="I123">
            <v>42.14519164</v>
          </cell>
          <cell r="J123">
            <v>90.830100000000002</v>
          </cell>
          <cell r="K123">
            <v>90.830100000000002</v>
          </cell>
          <cell r="L123">
            <v>0</v>
          </cell>
          <cell r="N123">
            <v>74.178839999999994</v>
          </cell>
          <cell r="O123">
            <v>7.0026599999999997</v>
          </cell>
          <cell r="P123">
            <v>81.1815</v>
          </cell>
          <cell r="Q123">
            <v>262.40800000000002</v>
          </cell>
          <cell r="R123">
            <v>175.0206</v>
          </cell>
          <cell r="S123">
            <v>0</v>
          </cell>
          <cell r="U123">
            <v>89.771749319999998</v>
          </cell>
          <cell r="V123">
            <v>33.554942320000002</v>
          </cell>
          <cell r="W123">
            <v>123.32669164000001</v>
          </cell>
        </row>
        <row r="124">
          <cell r="A124" t="str">
            <v>08009</v>
          </cell>
          <cell r="B124" t="str">
            <v>กรมท่าอากาศยาน</v>
          </cell>
          <cell r="C124">
            <v>460.81639999999999</v>
          </cell>
          <cell r="D124">
            <v>230.4084</v>
          </cell>
          <cell r="E124">
            <v>0</v>
          </cell>
          <cell r="G124">
            <v>5.8663196600000003</v>
          </cell>
          <cell r="H124">
            <v>72.112369709999996</v>
          </cell>
          <cell r="I124">
            <v>77.978689369999998</v>
          </cell>
          <cell r="J124">
            <v>4592.4391999999998</v>
          </cell>
          <cell r="K124">
            <v>4592.4391999999998</v>
          </cell>
          <cell r="L124">
            <v>0</v>
          </cell>
          <cell r="N124">
            <v>2709.5896385800002</v>
          </cell>
          <cell r="O124">
            <v>328.98397549999999</v>
          </cell>
          <cell r="P124">
            <v>3038.57361408</v>
          </cell>
          <cell r="Q124">
            <v>5053.2556000000004</v>
          </cell>
          <cell r="R124">
            <v>4822.8476000000001</v>
          </cell>
          <cell r="S124">
            <v>0</v>
          </cell>
          <cell r="U124">
            <v>2715.4559582400002</v>
          </cell>
          <cell r="V124">
            <v>401.09634520999998</v>
          </cell>
          <cell r="W124">
            <v>3116.5523034500002</v>
          </cell>
        </row>
        <row r="125">
          <cell r="A125" t="str">
            <v>08012</v>
          </cell>
          <cell r="B125" t="str">
            <v>กรมการขนส่งทางราง</v>
          </cell>
          <cell r="C125">
            <v>70.139200000000002</v>
          </cell>
          <cell r="D125">
            <v>35.069600000000001</v>
          </cell>
          <cell r="E125">
            <v>0</v>
          </cell>
          <cell r="G125">
            <v>4.4378099200000003</v>
          </cell>
          <cell r="H125">
            <v>9.7864251600000003</v>
          </cell>
          <cell r="I125">
            <v>14.22423508</v>
          </cell>
          <cell r="J125">
            <v>45.312899999999999</v>
          </cell>
          <cell r="K125">
            <v>45.312899999999999</v>
          </cell>
          <cell r="L125">
            <v>0</v>
          </cell>
          <cell r="N125">
            <v>36.553800000000003</v>
          </cell>
          <cell r="O125">
            <v>2.3321000000000001</v>
          </cell>
          <cell r="P125">
            <v>38.885899999999999</v>
          </cell>
          <cell r="Q125">
            <v>115.4521</v>
          </cell>
          <cell r="R125">
            <v>80.382499999999993</v>
          </cell>
          <cell r="S125">
            <v>0</v>
          </cell>
          <cell r="U125">
            <v>40.991609920000002</v>
          </cell>
          <cell r="V125">
            <v>12.118525160000001</v>
          </cell>
          <cell r="W125">
            <v>53.110135079999999</v>
          </cell>
        </row>
        <row r="126">
          <cell r="A126" t="str">
            <v>09002</v>
          </cell>
          <cell r="B126" t="str">
            <v>สนง.ปลัดกท.ทรัพยากรธรรมชาติและสวล.</v>
          </cell>
          <cell r="C126">
            <v>1169.7311</v>
          </cell>
          <cell r="D126">
            <v>584.71109999999999</v>
          </cell>
          <cell r="E126">
            <v>0</v>
          </cell>
          <cell r="G126">
            <v>14.92308388</v>
          </cell>
          <cell r="H126">
            <v>192.06217566999999</v>
          </cell>
          <cell r="I126">
            <v>206.98525954999999</v>
          </cell>
          <cell r="J126">
            <v>295.85419999999999</v>
          </cell>
          <cell r="K126">
            <v>150.75630000000001</v>
          </cell>
          <cell r="L126">
            <v>0</v>
          </cell>
          <cell r="N126">
            <v>5.4211</v>
          </cell>
          <cell r="O126">
            <v>2.4860600000000002</v>
          </cell>
          <cell r="P126">
            <v>7.9071600000000002</v>
          </cell>
          <cell r="Q126">
            <v>1465.5853</v>
          </cell>
          <cell r="R126">
            <v>735.4674</v>
          </cell>
          <cell r="S126">
            <v>0</v>
          </cell>
          <cell r="U126">
            <v>20.344183879999999</v>
          </cell>
          <cell r="V126">
            <v>194.54823567</v>
          </cell>
          <cell r="W126">
            <v>214.89241955</v>
          </cell>
        </row>
        <row r="127">
          <cell r="A127" t="str">
            <v>09003</v>
          </cell>
          <cell r="B127" t="str">
            <v>กรมควบคุมมลพิษ</v>
          </cell>
          <cell r="C127">
            <v>343.31650000000002</v>
          </cell>
          <cell r="D127">
            <v>172.79820000000001</v>
          </cell>
          <cell r="E127">
            <v>0</v>
          </cell>
          <cell r="G127">
            <v>9.1401052200000006</v>
          </cell>
          <cell r="H127">
            <v>51.576820429999998</v>
          </cell>
          <cell r="I127">
            <v>60.71692565</v>
          </cell>
          <cell r="J127">
            <v>142.6318</v>
          </cell>
          <cell r="K127">
            <v>142.6318</v>
          </cell>
          <cell r="L127">
            <v>0</v>
          </cell>
          <cell r="N127">
            <v>98.880480000000006</v>
          </cell>
          <cell r="O127">
            <v>0.62576900000000002</v>
          </cell>
          <cell r="P127">
            <v>99.506248999999997</v>
          </cell>
          <cell r="Q127">
            <v>485.94830000000002</v>
          </cell>
          <cell r="R127">
            <v>315.43</v>
          </cell>
          <cell r="S127">
            <v>0</v>
          </cell>
          <cell r="U127">
            <v>108.02058522</v>
          </cell>
          <cell r="V127">
            <v>52.202589430000003</v>
          </cell>
          <cell r="W127">
            <v>160.22317465</v>
          </cell>
        </row>
        <row r="128">
          <cell r="A128" t="str">
            <v>09004</v>
          </cell>
          <cell r="B128" t="str">
            <v>กรมทรัพยากรทางทะเลและชายฝั่ง</v>
          </cell>
          <cell r="C128">
            <v>797.44209960000001</v>
          </cell>
          <cell r="D128">
            <v>399.92539959999999</v>
          </cell>
          <cell r="E128">
            <v>0</v>
          </cell>
          <cell r="G128">
            <v>27.065498000000002</v>
          </cell>
          <cell r="H128">
            <v>130.11176949</v>
          </cell>
          <cell r="I128">
            <v>157.17726748999999</v>
          </cell>
          <cell r="J128">
            <v>538.69320040000002</v>
          </cell>
          <cell r="K128">
            <v>538.69320040000002</v>
          </cell>
          <cell r="L128">
            <v>0</v>
          </cell>
          <cell r="N128">
            <v>184.2567</v>
          </cell>
          <cell r="O128">
            <v>65.272460429999995</v>
          </cell>
          <cell r="P128">
            <v>249.52916042999999</v>
          </cell>
          <cell r="Q128">
            <v>1336.1352999999999</v>
          </cell>
          <cell r="R128">
            <v>938.61860000000001</v>
          </cell>
          <cell r="S128">
            <v>0</v>
          </cell>
          <cell r="U128">
            <v>211.32219799999999</v>
          </cell>
          <cell r="V128">
            <v>195.38422992</v>
          </cell>
          <cell r="W128">
            <v>406.70642792000001</v>
          </cell>
        </row>
        <row r="129">
          <cell r="A129" t="str">
            <v>09005</v>
          </cell>
          <cell r="B129" t="str">
            <v>กรมทรัพยากรธรณี</v>
          </cell>
          <cell r="C129">
            <v>406.48140000000001</v>
          </cell>
          <cell r="D129">
            <v>209.56450000000001</v>
          </cell>
          <cell r="E129">
            <v>0</v>
          </cell>
          <cell r="G129">
            <v>1.7341239399999999</v>
          </cell>
          <cell r="H129">
            <v>49.514153989999997</v>
          </cell>
          <cell r="I129">
            <v>51.24827793</v>
          </cell>
          <cell r="J129">
            <v>137.63460000000001</v>
          </cell>
          <cell r="K129">
            <v>137.63460000000001</v>
          </cell>
          <cell r="L129">
            <v>0</v>
          </cell>
          <cell r="N129">
            <v>11.14391</v>
          </cell>
          <cell r="O129">
            <v>0</v>
          </cell>
          <cell r="P129">
            <v>11.14391</v>
          </cell>
          <cell r="Q129">
            <v>544.11599999999999</v>
          </cell>
          <cell r="R129">
            <v>347.19909999999999</v>
          </cell>
          <cell r="S129">
            <v>0</v>
          </cell>
          <cell r="U129">
            <v>12.87803394</v>
          </cell>
          <cell r="V129">
            <v>49.514153989999997</v>
          </cell>
          <cell r="W129">
            <v>62.392187929999999</v>
          </cell>
        </row>
        <row r="130">
          <cell r="A130" t="str">
            <v>09006</v>
          </cell>
          <cell r="B130" t="str">
            <v>กรมทรัพยากรน้ำ</v>
          </cell>
          <cell r="C130">
            <v>905.5204</v>
          </cell>
          <cell r="D130">
            <v>444.42520000000002</v>
          </cell>
          <cell r="E130">
            <v>0</v>
          </cell>
          <cell r="G130">
            <v>14.54885357</v>
          </cell>
          <cell r="H130">
            <v>141.12443698000001</v>
          </cell>
          <cell r="I130">
            <v>155.67329054999999</v>
          </cell>
          <cell r="J130">
            <v>3946.4627</v>
          </cell>
          <cell r="K130">
            <v>3946.4627</v>
          </cell>
          <cell r="L130">
            <v>0</v>
          </cell>
          <cell r="N130">
            <v>2838.2161779500002</v>
          </cell>
          <cell r="O130">
            <v>120.50963191</v>
          </cell>
          <cell r="P130">
            <v>2958.72580986</v>
          </cell>
          <cell r="Q130">
            <v>4851.9831000000004</v>
          </cell>
          <cell r="R130">
            <v>4390.8878999999997</v>
          </cell>
          <cell r="S130">
            <v>0</v>
          </cell>
          <cell r="U130">
            <v>2852.7650315199999</v>
          </cell>
          <cell r="V130">
            <v>261.63406888999998</v>
          </cell>
          <cell r="W130">
            <v>3114.3991004099998</v>
          </cell>
        </row>
        <row r="131">
          <cell r="A131" t="str">
            <v>09007</v>
          </cell>
          <cell r="B131" t="str">
            <v>กรมทรัพยากรน้ำบาดาล</v>
          </cell>
          <cell r="C131">
            <v>460.44369999999998</v>
          </cell>
          <cell r="D131">
            <v>231.31469999999999</v>
          </cell>
          <cell r="E131">
            <v>0</v>
          </cell>
          <cell r="G131">
            <v>8.4052968499999992</v>
          </cell>
          <cell r="H131">
            <v>86.076278439999996</v>
          </cell>
          <cell r="I131">
            <v>94.481575289999995</v>
          </cell>
          <cell r="J131">
            <v>2412.9519</v>
          </cell>
          <cell r="K131">
            <v>2412.9519</v>
          </cell>
          <cell r="L131">
            <v>0</v>
          </cell>
          <cell r="N131">
            <v>1763.3305983800001</v>
          </cell>
          <cell r="O131">
            <v>260.34088194999998</v>
          </cell>
          <cell r="P131">
            <v>2023.6714803299999</v>
          </cell>
          <cell r="Q131">
            <v>2873.3955999999998</v>
          </cell>
          <cell r="R131">
            <v>2644.2665999999999</v>
          </cell>
          <cell r="S131">
            <v>0</v>
          </cell>
          <cell r="U131">
            <v>1771.7358952300001</v>
          </cell>
          <cell r="V131">
            <v>346.41716038999999</v>
          </cell>
          <cell r="W131">
            <v>2118.15305562</v>
          </cell>
        </row>
        <row r="132">
          <cell r="A132" t="str">
            <v>09008</v>
          </cell>
          <cell r="B132" t="str">
            <v>กรมส่งเสริมคุณภาพสิ่งแวดล้อม</v>
          </cell>
          <cell r="C132">
            <v>424.26350000000002</v>
          </cell>
          <cell r="D132">
            <v>256.48270000000002</v>
          </cell>
          <cell r="E132">
            <v>0</v>
          </cell>
          <cell r="G132">
            <v>28.068874529999999</v>
          </cell>
          <cell r="H132">
            <v>47.176431669999999</v>
          </cell>
          <cell r="I132">
            <v>75.245306200000002</v>
          </cell>
          <cell r="J132">
            <v>29.211300000000001</v>
          </cell>
          <cell r="K132">
            <v>29.211300000000001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453.47480000000002</v>
          </cell>
          <cell r="R132">
            <v>285.69400000000002</v>
          </cell>
          <cell r="S132">
            <v>0</v>
          </cell>
          <cell r="U132">
            <v>28.068874529999999</v>
          </cell>
          <cell r="V132">
            <v>47.176431669999999</v>
          </cell>
          <cell r="W132">
            <v>75.245306200000002</v>
          </cell>
        </row>
        <row r="133">
          <cell r="A133" t="str">
            <v>09009</v>
          </cell>
          <cell r="B133" t="str">
            <v>กรมอุทยานแห่งชาติ สัตว์ป่า และพันธุ์พืช</v>
          </cell>
          <cell r="C133">
            <v>7444.9126999999999</v>
          </cell>
          <cell r="D133">
            <v>3722.4569999999999</v>
          </cell>
          <cell r="E133">
            <v>0</v>
          </cell>
          <cell r="G133">
            <v>39.687765229999997</v>
          </cell>
          <cell r="H133">
            <v>1148.9638928500001</v>
          </cell>
          <cell r="I133">
            <v>1188.6516580800001</v>
          </cell>
          <cell r="J133">
            <v>2520.0545000000002</v>
          </cell>
          <cell r="K133">
            <v>2520.0545000000002</v>
          </cell>
          <cell r="L133">
            <v>0</v>
          </cell>
          <cell r="N133">
            <v>220.91568717999999</v>
          </cell>
          <cell r="O133">
            <v>46.606610189999998</v>
          </cell>
          <cell r="P133">
            <v>267.52229736999999</v>
          </cell>
          <cell r="Q133">
            <v>9964.9671999999991</v>
          </cell>
          <cell r="R133">
            <v>6242.5114999999996</v>
          </cell>
          <cell r="S133">
            <v>0</v>
          </cell>
          <cell r="U133">
            <v>260.60345240999999</v>
          </cell>
          <cell r="V133">
            <v>1195.5705030399999</v>
          </cell>
          <cell r="W133">
            <v>1456.17395545</v>
          </cell>
        </row>
        <row r="134">
          <cell r="A134" t="str">
            <v>09011</v>
          </cell>
          <cell r="B134" t="str">
            <v>สนง.นโยบายและแผนทรัพยากรธรรมชาติและสวล.</v>
          </cell>
          <cell r="C134">
            <v>377.69106249999999</v>
          </cell>
          <cell r="D134">
            <v>212.37746250000001</v>
          </cell>
          <cell r="E134">
            <v>0</v>
          </cell>
          <cell r="G134">
            <v>26.19794585</v>
          </cell>
          <cell r="H134">
            <v>75.441565920000002</v>
          </cell>
          <cell r="I134">
            <v>101.63951177</v>
          </cell>
          <cell r="J134">
            <v>641.71753750000005</v>
          </cell>
          <cell r="K134">
            <v>641.71753750000005</v>
          </cell>
          <cell r="L134">
            <v>0</v>
          </cell>
          <cell r="N134">
            <v>130.42846883000001</v>
          </cell>
          <cell r="O134">
            <v>47.964468670000002</v>
          </cell>
          <cell r="P134">
            <v>178.39293749999999</v>
          </cell>
          <cell r="Q134">
            <v>1019.4086</v>
          </cell>
          <cell r="R134">
            <v>854.09500000000003</v>
          </cell>
          <cell r="S134">
            <v>0</v>
          </cell>
          <cell r="U134">
            <v>156.62641468000001</v>
          </cell>
          <cell r="V134">
            <v>123.40603459</v>
          </cell>
          <cell r="W134">
            <v>280.03244926999997</v>
          </cell>
        </row>
        <row r="135">
          <cell r="A135" t="str">
            <v>09012</v>
          </cell>
          <cell r="B135" t="str">
            <v>กรมป่าไม้</v>
          </cell>
          <cell r="C135">
            <v>3152.5596999999998</v>
          </cell>
          <cell r="D135">
            <v>1558.2810999999999</v>
          </cell>
          <cell r="E135">
            <v>0</v>
          </cell>
          <cell r="G135">
            <v>19.070636780000001</v>
          </cell>
          <cell r="H135">
            <v>457.16998688000001</v>
          </cell>
          <cell r="I135">
            <v>476.24062365999998</v>
          </cell>
          <cell r="J135">
            <v>1723.6421</v>
          </cell>
          <cell r="K135">
            <v>1723.6421</v>
          </cell>
          <cell r="L135">
            <v>0</v>
          </cell>
          <cell r="N135">
            <v>43.625415660000002</v>
          </cell>
          <cell r="O135">
            <v>21.249158999999999</v>
          </cell>
          <cell r="P135">
            <v>64.874574659999993</v>
          </cell>
          <cell r="Q135">
            <v>4876.2017999999998</v>
          </cell>
          <cell r="R135">
            <v>3281.9232000000002</v>
          </cell>
          <cell r="S135">
            <v>0</v>
          </cell>
          <cell r="U135">
            <v>62.696052440000003</v>
          </cell>
          <cell r="V135">
            <v>478.41914587999997</v>
          </cell>
          <cell r="W135">
            <v>541.11519831999999</v>
          </cell>
        </row>
        <row r="136">
          <cell r="A136" t="str">
            <v>09013</v>
          </cell>
          <cell r="B136" t="str">
            <v>สำนักงานพัฒนาเศรษฐกิจจากฐานชีวภาพ</v>
          </cell>
          <cell r="C136">
            <v>115.99809999999999</v>
          </cell>
          <cell r="D136">
            <v>57.119</v>
          </cell>
          <cell r="E136">
            <v>0</v>
          </cell>
          <cell r="G136">
            <v>0</v>
          </cell>
          <cell r="H136">
            <v>57.119</v>
          </cell>
          <cell r="I136">
            <v>57.119</v>
          </cell>
          <cell r="J136">
            <v>5.2225000000000001</v>
          </cell>
          <cell r="K136">
            <v>5.2225000000000001</v>
          </cell>
          <cell r="L136">
            <v>0</v>
          </cell>
          <cell r="N136">
            <v>0</v>
          </cell>
          <cell r="O136">
            <v>5.2225000000000001</v>
          </cell>
          <cell r="P136">
            <v>5.2225000000000001</v>
          </cell>
          <cell r="Q136">
            <v>121.2206</v>
          </cell>
          <cell r="R136">
            <v>62.341500000000003</v>
          </cell>
          <cell r="S136">
            <v>0</v>
          </cell>
          <cell r="U136">
            <v>0</v>
          </cell>
          <cell r="V136">
            <v>62.341500000000003</v>
          </cell>
          <cell r="W136">
            <v>62.341500000000003</v>
          </cell>
        </row>
        <row r="137">
          <cell r="A137" t="str">
            <v>09014</v>
          </cell>
          <cell r="B137" t="str">
            <v>องค์การบริหารจัดการก๊าซเรือนกระจก (องค์ก</v>
          </cell>
          <cell r="C137">
            <v>114.43519999999999</v>
          </cell>
          <cell r="D137">
            <v>57.219799999999999</v>
          </cell>
          <cell r="E137">
            <v>0</v>
          </cell>
          <cell r="G137">
            <v>0</v>
          </cell>
          <cell r="H137">
            <v>57.219799999999999</v>
          </cell>
          <cell r="I137">
            <v>57.219799999999999</v>
          </cell>
          <cell r="J137">
            <v>4.4725000000000001</v>
          </cell>
          <cell r="K137">
            <v>4.4725000000000001</v>
          </cell>
          <cell r="L137">
            <v>0</v>
          </cell>
          <cell r="N137">
            <v>0</v>
          </cell>
          <cell r="O137">
            <v>4.4725000000000001</v>
          </cell>
          <cell r="P137">
            <v>4.4725000000000001</v>
          </cell>
          <cell r="Q137">
            <v>118.90770000000001</v>
          </cell>
          <cell r="R137">
            <v>61.692300000000003</v>
          </cell>
          <cell r="S137">
            <v>0</v>
          </cell>
          <cell r="U137">
            <v>0</v>
          </cell>
          <cell r="V137">
            <v>61.692300000000003</v>
          </cell>
          <cell r="W137">
            <v>61.692300000000003</v>
          </cell>
        </row>
        <row r="138">
          <cell r="A138" t="str">
            <v>11002</v>
          </cell>
          <cell r="B138" t="str">
            <v>สป.กระทรวงดิจิทัลเพื่อเศรษฐกิจและสังคม</v>
          </cell>
          <cell r="C138">
            <v>519.81299999999999</v>
          </cell>
          <cell r="D138">
            <v>393.12450000000001</v>
          </cell>
          <cell r="E138">
            <v>0</v>
          </cell>
          <cell r="G138">
            <v>194.53255607</v>
          </cell>
          <cell r="H138">
            <v>91.494149320000005</v>
          </cell>
          <cell r="I138">
            <v>286.02670539000002</v>
          </cell>
          <cell r="J138">
            <v>852.28650000000005</v>
          </cell>
          <cell r="K138">
            <v>852.28650000000005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1372.0995</v>
          </cell>
          <cell r="R138">
            <v>1245.4110000000001</v>
          </cell>
          <cell r="S138">
            <v>0</v>
          </cell>
          <cell r="U138">
            <v>194.53255607</v>
          </cell>
          <cell r="V138">
            <v>91.494149320000005</v>
          </cell>
          <cell r="W138">
            <v>286.02670539000002</v>
          </cell>
        </row>
        <row r="139">
          <cell r="A139" t="str">
            <v>11004</v>
          </cell>
          <cell r="B139" t="str">
            <v>กรมอุตุนิยมวิทยา</v>
          </cell>
          <cell r="C139">
            <v>620.37289999999996</v>
          </cell>
          <cell r="D139">
            <v>308.61520000000002</v>
          </cell>
          <cell r="E139">
            <v>0</v>
          </cell>
          <cell r="G139">
            <v>33.948097760000003</v>
          </cell>
          <cell r="H139">
            <v>84.029664429999997</v>
          </cell>
          <cell r="I139">
            <v>117.97776219000001</v>
          </cell>
          <cell r="J139">
            <v>1140.9213999999999</v>
          </cell>
          <cell r="K139">
            <v>927.15940000000001</v>
          </cell>
          <cell r="L139">
            <v>0</v>
          </cell>
          <cell r="N139">
            <v>116.17352</v>
          </cell>
          <cell r="O139">
            <v>194.10328000000001</v>
          </cell>
          <cell r="P139">
            <v>310.27679999999998</v>
          </cell>
          <cell r="Q139">
            <v>1761.2943</v>
          </cell>
          <cell r="R139">
            <v>1235.7746</v>
          </cell>
          <cell r="S139">
            <v>0</v>
          </cell>
          <cell r="U139">
            <v>150.12161775999999</v>
          </cell>
          <cell r="V139">
            <v>278.13294443000001</v>
          </cell>
          <cell r="W139">
            <v>428.25456219</v>
          </cell>
        </row>
        <row r="140">
          <cell r="A140" t="str">
            <v>11005</v>
          </cell>
          <cell r="B140" t="str">
            <v>สนง.สถิติแห่งชาติ</v>
          </cell>
          <cell r="C140">
            <v>1117.7282</v>
          </cell>
          <cell r="D140">
            <v>558.85850000000005</v>
          </cell>
          <cell r="E140">
            <v>0</v>
          </cell>
          <cell r="G140">
            <v>29.622901450000001</v>
          </cell>
          <cell r="H140">
            <v>153.57457348</v>
          </cell>
          <cell r="I140">
            <v>183.19747493</v>
          </cell>
          <cell r="J140">
            <v>20.204000000000001</v>
          </cell>
          <cell r="K140">
            <v>20.204000000000001</v>
          </cell>
          <cell r="L140">
            <v>0</v>
          </cell>
          <cell r="N140">
            <v>0</v>
          </cell>
          <cell r="O140">
            <v>0.59440199999999999</v>
          </cell>
          <cell r="P140">
            <v>0.59440199999999999</v>
          </cell>
          <cell r="Q140">
            <v>1137.9322</v>
          </cell>
          <cell r="R140">
            <v>579.0625</v>
          </cell>
          <cell r="S140">
            <v>0</v>
          </cell>
          <cell r="U140">
            <v>29.622901450000001</v>
          </cell>
          <cell r="V140">
            <v>154.16897548</v>
          </cell>
          <cell r="W140">
            <v>183.79187693</v>
          </cell>
        </row>
        <row r="141">
          <cell r="A141" t="str">
            <v>11006</v>
          </cell>
          <cell r="B141" t="str">
            <v>สำนักงานส่งเสริมเศรษฐกิจดิจิทัล</v>
          </cell>
          <cell r="C141">
            <v>354.28050000000002</v>
          </cell>
          <cell r="D141">
            <v>176.4795</v>
          </cell>
          <cell r="E141">
            <v>0</v>
          </cell>
          <cell r="G141">
            <v>0</v>
          </cell>
          <cell r="H141">
            <v>176.4795</v>
          </cell>
          <cell r="I141">
            <v>176.4795</v>
          </cell>
          <cell r="J141">
            <v>336.41109999999998</v>
          </cell>
          <cell r="K141">
            <v>248.26750000000001</v>
          </cell>
          <cell r="L141">
            <v>0</v>
          </cell>
          <cell r="N141">
            <v>0</v>
          </cell>
          <cell r="O141">
            <v>248.26750000000001</v>
          </cell>
          <cell r="P141">
            <v>248.26750000000001</v>
          </cell>
          <cell r="Q141">
            <v>690.69159999999999</v>
          </cell>
          <cell r="R141">
            <v>424.74700000000001</v>
          </cell>
          <cell r="S141">
            <v>0</v>
          </cell>
          <cell r="U141">
            <v>0</v>
          </cell>
          <cell r="V141">
            <v>424.74700000000001</v>
          </cell>
          <cell r="W141">
            <v>424.74700000000001</v>
          </cell>
        </row>
        <row r="142">
          <cell r="A142" t="str">
            <v>11007</v>
          </cell>
          <cell r="B142" t="str">
            <v>สำนักงานพัฒนาธุรกรรมทางอิเล็กทรอนิกส์</v>
          </cell>
          <cell r="C142">
            <v>334.93090000000001</v>
          </cell>
          <cell r="D142">
            <v>167.4649</v>
          </cell>
          <cell r="E142">
            <v>0</v>
          </cell>
          <cell r="G142">
            <v>0</v>
          </cell>
          <cell r="H142">
            <v>167.4649</v>
          </cell>
          <cell r="I142">
            <v>167.4649</v>
          </cell>
          <cell r="J142">
            <v>283.7004</v>
          </cell>
          <cell r="K142">
            <v>283.7004</v>
          </cell>
          <cell r="L142">
            <v>0</v>
          </cell>
          <cell r="N142">
            <v>0</v>
          </cell>
          <cell r="O142">
            <v>283.7004</v>
          </cell>
          <cell r="P142">
            <v>283.7004</v>
          </cell>
          <cell r="Q142">
            <v>618.63130000000001</v>
          </cell>
          <cell r="R142">
            <v>451.1653</v>
          </cell>
          <cell r="S142">
            <v>0</v>
          </cell>
          <cell r="U142">
            <v>0</v>
          </cell>
          <cell r="V142">
            <v>451.1653</v>
          </cell>
          <cell r="W142">
            <v>451.1653</v>
          </cell>
        </row>
        <row r="143">
          <cell r="A143" t="str">
            <v>11009</v>
          </cell>
          <cell r="B143" t="str">
            <v>สำนักงานคณะกรรมการดิจิทัลเพื่อเศรษฐกิจแล</v>
          </cell>
          <cell r="C143">
            <v>1244.5544</v>
          </cell>
          <cell r="D143">
            <v>496.9126</v>
          </cell>
          <cell r="E143">
            <v>0</v>
          </cell>
          <cell r="G143">
            <v>3.9163436699999998</v>
          </cell>
          <cell r="H143">
            <v>10.18272073</v>
          </cell>
          <cell r="I143">
            <v>14.0990644</v>
          </cell>
          <cell r="Q143">
            <v>1244.5544</v>
          </cell>
          <cell r="R143">
            <v>496.9126</v>
          </cell>
          <cell r="S143">
            <v>0</v>
          </cell>
          <cell r="U143">
            <v>3.9163436699999998</v>
          </cell>
          <cell r="V143">
            <v>10.18272073</v>
          </cell>
          <cell r="W143">
            <v>14.0990644</v>
          </cell>
        </row>
        <row r="144">
          <cell r="A144" t="str">
            <v>12002</v>
          </cell>
          <cell r="B144" t="str">
            <v>สนง.ปลัดกระทรวงพลังงาน</v>
          </cell>
          <cell r="C144">
            <v>418.56639999999999</v>
          </cell>
          <cell r="D144">
            <v>208.566</v>
          </cell>
          <cell r="E144">
            <v>0</v>
          </cell>
          <cell r="G144">
            <v>18.445252020000002</v>
          </cell>
          <cell r="H144">
            <v>55.126457819999999</v>
          </cell>
          <cell r="I144">
            <v>73.571709839999997</v>
          </cell>
          <cell r="J144">
            <v>67.482500000000002</v>
          </cell>
          <cell r="K144">
            <v>67.482500000000002</v>
          </cell>
          <cell r="L144">
            <v>0</v>
          </cell>
          <cell r="N144">
            <v>0.2888</v>
          </cell>
          <cell r="O144">
            <v>15.783856999999999</v>
          </cell>
          <cell r="P144">
            <v>16.072657</v>
          </cell>
          <cell r="Q144">
            <v>486.0489</v>
          </cell>
          <cell r="R144">
            <v>276.04849999999999</v>
          </cell>
          <cell r="S144">
            <v>0</v>
          </cell>
          <cell r="U144">
            <v>18.73405202</v>
          </cell>
          <cell r="V144">
            <v>70.910314819999996</v>
          </cell>
          <cell r="W144">
            <v>89.644366840000004</v>
          </cell>
        </row>
        <row r="145">
          <cell r="A145" t="str">
            <v>12003</v>
          </cell>
          <cell r="B145" t="str">
            <v>กรมเชื้อเพลิงธรรมชาติ</v>
          </cell>
          <cell r="C145">
            <v>344.50479999999999</v>
          </cell>
          <cell r="D145">
            <v>164.68940000000001</v>
          </cell>
          <cell r="E145">
            <v>0</v>
          </cell>
          <cell r="G145">
            <v>2.6079426400000001</v>
          </cell>
          <cell r="H145">
            <v>16.598545730000001</v>
          </cell>
          <cell r="I145">
            <v>19.206488369999999</v>
          </cell>
          <cell r="J145">
            <v>15.122299999999999</v>
          </cell>
          <cell r="K145">
            <v>15.122299999999999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359.62709999999998</v>
          </cell>
          <cell r="R145">
            <v>179.8117</v>
          </cell>
          <cell r="S145">
            <v>0</v>
          </cell>
          <cell r="U145">
            <v>2.6079426400000001</v>
          </cell>
          <cell r="V145">
            <v>16.598545730000001</v>
          </cell>
          <cell r="W145">
            <v>19.206488369999999</v>
          </cell>
        </row>
        <row r="146">
          <cell r="A146" t="str">
            <v>12004</v>
          </cell>
          <cell r="B146" t="str">
            <v>กรมธุรกิจพลังงาน</v>
          </cell>
          <cell r="C146">
            <v>214.8135</v>
          </cell>
          <cell r="D146">
            <v>107.36969999999999</v>
          </cell>
          <cell r="E146">
            <v>0</v>
          </cell>
          <cell r="G146">
            <v>6.5455429399999998</v>
          </cell>
          <cell r="H146">
            <v>27.140915979999999</v>
          </cell>
          <cell r="I146">
            <v>33.68645892</v>
          </cell>
          <cell r="J146">
            <v>11.339</v>
          </cell>
          <cell r="K146">
            <v>11.339</v>
          </cell>
          <cell r="L146">
            <v>0</v>
          </cell>
          <cell r="N146">
            <v>9.844E-2</v>
          </cell>
          <cell r="O146">
            <v>0.11000028000000001</v>
          </cell>
          <cell r="P146">
            <v>0.20844028000000001</v>
          </cell>
          <cell r="Q146">
            <v>226.1525</v>
          </cell>
          <cell r="R146">
            <v>118.70869999999999</v>
          </cell>
          <cell r="S146">
            <v>0</v>
          </cell>
          <cell r="U146">
            <v>6.6439829399999999</v>
          </cell>
          <cell r="V146">
            <v>27.25091626</v>
          </cell>
          <cell r="W146">
            <v>33.894899199999998</v>
          </cell>
        </row>
        <row r="147">
          <cell r="A147" t="str">
            <v>12005</v>
          </cell>
          <cell r="B147" t="str">
            <v>กรมพัฒนาพลังงานทดแทนและอนุรักษ์พลังงาน</v>
          </cell>
          <cell r="C147">
            <v>941.53499999999997</v>
          </cell>
          <cell r="D147">
            <v>220.51169999999999</v>
          </cell>
          <cell r="E147">
            <v>0</v>
          </cell>
          <cell r="G147">
            <v>6.1614180999999997</v>
          </cell>
          <cell r="H147">
            <v>55.993112889999999</v>
          </cell>
          <cell r="I147">
            <v>62.154530989999998</v>
          </cell>
          <cell r="J147">
            <v>596.30409999999995</v>
          </cell>
          <cell r="K147">
            <v>596.30409999999995</v>
          </cell>
          <cell r="L147">
            <v>0</v>
          </cell>
          <cell r="N147">
            <v>91.216171259999996</v>
          </cell>
          <cell r="O147">
            <v>100.15142468000001</v>
          </cell>
          <cell r="P147">
            <v>191.36759594</v>
          </cell>
          <cell r="Q147">
            <v>1537.8390999999999</v>
          </cell>
          <cell r="R147">
            <v>816.81579999999997</v>
          </cell>
          <cell r="S147">
            <v>0</v>
          </cell>
          <cell r="U147">
            <v>97.377589360000002</v>
          </cell>
          <cell r="V147">
            <v>156.14453757000001</v>
          </cell>
          <cell r="W147">
            <v>253.52212693000001</v>
          </cell>
        </row>
        <row r="148">
          <cell r="A148" t="str">
            <v>12006</v>
          </cell>
          <cell r="B148" t="str">
            <v>สนง.นโยบายและแผนพลังงาน</v>
          </cell>
          <cell r="C148">
            <v>97.545299999999997</v>
          </cell>
          <cell r="D148">
            <v>46.481200000000001</v>
          </cell>
          <cell r="E148">
            <v>0</v>
          </cell>
          <cell r="G148">
            <v>6.1954773100000002</v>
          </cell>
          <cell r="H148">
            <v>11.839083609999999</v>
          </cell>
          <cell r="I148">
            <v>18.034560920000001</v>
          </cell>
          <cell r="J148">
            <v>0.23400000000000001</v>
          </cell>
          <cell r="K148">
            <v>0.23400000000000001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97.779300000000006</v>
          </cell>
          <cell r="R148">
            <v>46.715200000000003</v>
          </cell>
          <cell r="S148">
            <v>0</v>
          </cell>
          <cell r="U148">
            <v>6.1954773100000002</v>
          </cell>
          <cell r="V148">
            <v>11.839083609999999</v>
          </cell>
          <cell r="W148">
            <v>18.034560920000001</v>
          </cell>
        </row>
        <row r="149">
          <cell r="A149" t="str">
            <v>13002</v>
          </cell>
          <cell r="B149" t="str">
            <v>สนง.ปลัดกระทรวงพาณิชย์</v>
          </cell>
          <cell r="C149">
            <v>1239.2608</v>
          </cell>
          <cell r="D149">
            <v>722.63869999999997</v>
          </cell>
          <cell r="E149">
            <v>0</v>
          </cell>
          <cell r="G149">
            <v>107.13995799</v>
          </cell>
          <cell r="H149">
            <v>232.87302478999999</v>
          </cell>
          <cell r="I149">
            <v>340.01298278000002</v>
          </cell>
          <cell r="J149">
            <v>334.53500000000003</v>
          </cell>
          <cell r="K149">
            <v>334.53500000000003</v>
          </cell>
          <cell r="L149">
            <v>0</v>
          </cell>
          <cell r="N149">
            <v>25.402349999999998</v>
          </cell>
          <cell r="O149">
            <v>107.37727803999999</v>
          </cell>
          <cell r="P149">
            <v>132.77962804000001</v>
          </cell>
          <cell r="Q149">
            <v>1573.7958000000001</v>
          </cell>
          <cell r="R149">
            <v>1057.1737000000001</v>
          </cell>
          <cell r="S149">
            <v>0</v>
          </cell>
          <cell r="U149">
            <v>132.54230799000001</v>
          </cell>
          <cell r="V149">
            <v>340.25030283000001</v>
          </cell>
          <cell r="W149">
            <v>472.79261081999999</v>
          </cell>
        </row>
        <row r="150">
          <cell r="A150" t="str">
            <v>13003</v>
          </cell>
          <cell r="B150" t="str">
            <v>กรมการค้าต่างประเทศ</v>
          </cell>
          <cell r="C150">
            <v>296.4203</v>
          </cell>
          <cell r="D150">
            <v>156.41909999999999</v>
          </cell>
          <cell r="E150">
            <v>0</v>
          </cell>
          <cell r="G150">
            <v>13.789016549999999</v>
          </cell>
          <cell r="H150">
            <v>45.321784510000001</v>
          </cell>
          <cell r="I150">
            <v>59.11080106</v>
          </cell>
          <cell r="J150">
            <v>63.004800000000003</v>
          </cell>
          <cell r="K150">
            <v>63.004800000000003</v>
          </cell>
          <cell r="L150">
            <v>0</v>
          </cell>
          <cell r="N150">
            <v>0.93799999999999994</v>
          </cell>
          <cell r="O150">
            <v>0.1643</v>
          </cell>
          <cell r="P150">
            <v>1.1023000000000001</v>
          </cell>
          <cell r="Q150">
            <v>359.42509999999999</v>
          </cell>
          <cell r="R150">
            <v>219.4239</v>
          </cell>
          <cell r="S150">
            <v>0</v>
          </cell>
          <cell r="U150">
            <v>14.72701655</v>
          </cell>
          <cell r="V150">
            <v>45.486084509999998</v>
          </cell>
          <cell r="W150">
            <v>60.21310106</v>
          </cell>
        </row>
        <row r="151">
          <cell r="A151" t="str">
            <v>13004</v>
          </cell>
          <cell r="B151" t="str">
            <v>กรมการค้าภายใน</v>
          </cell>
          <cell r="C151">
            <v>762.44659999999999</v>
          </cell>
          <cell r="D151">
            <v>525.34069999999997</v>
          </cell>
          <cell r="E151">
            <v>0</v>
          </cell>
          <cell r="G151">
            <v>46.83759448</v>
          </cell>
          <cell r="H151">
            <v>78.234282100000001</v>
          </cell>
          <cell r="I151">
            <v>125.07187657999999</v>
          </cell>
          <cell r="J151">
            <v>115.7162</v>
          </cell>
          <cell r="K151">
            <v>115.7162</v>
          </cell>
          <cell r="L151">
            <v>0</v>
          </cell>
          <cell r="N151">
            <v>2.0363804999999999</v>
          </cell>
          <cell r="O151">
            <v>1.0666176000000001</v>
          </cell>
          <cell r="P151">
            <v>3.1029981000000002</v>
          </cell>
          <cell r="Q151">
            <v>878.16279999999995</v>
          </cell>
          <cell r="R151">
            <v>641.05690000000004</v>
          </cell>
          <cell r="S151">
            <v>0</v>
          </cell>
          <cell r="U151">
            <v>48.87397498</v>
          </cell>
          <cell r="V151">
            <v>79.300899700000002</v>
          </cell>
          <cell r="W151">
            <v>128.17487467999999</v>
          </cell>
        </row>
        <row r="152">
          <cell r="A152" t="str">
            <v>13006</v>
          </cell>
          <cell r="B152" t="str">
            <v>กรมเจรจาการค้าระหว่างประเทศ</v>
          </cell>
          <cell r="C152">
            <v>277.64280000000002</v>
          </cell>
          <cell r="D152">
            <v>187.3853</v>
          </cell>
          <cell r="E152">
            <v>0</v>
          </cell>
          <cell r="G152">
            <v>0.49727106999999998</v>
          </cell>
          <cell r="H152">
            <v>21.808013389999999</v>
          </cell>
          <cell r="I152">
            <v>22.305284459999999</v>
          </cell>
          <cell r="J152">
            <v>27</v>
          </cell>
          <cell r="K152">
            <v>27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304.64280000000002</v>
          </cell>
          <cell r="R152">
            <v>214.3853</v>
          </cell>
          <cell r="S152">
            <v>0</v>
          </cell>
          <cell r="U152">
            <v>0.49727106999999998</v>
          </cell>
          <cell r="V152">
            <v>21.808013389999999</v>
          </cell>
          <cell r="W152">
            <v>22.305284459999999</v>
          </cell>
        </row>
        <row r="153">
          <cell r="A153" t="str">
            <v>13007</v>
          </cell>
          <cell r="B153" t="str">
            <v>กรมทรัพย์สินทางปัญญา</v>
          </cell>
          <cell r="C153">
            <v>287.75709999999998</v>
          </cell>
          <cell r="D153">
            <v>184.6045</v>
          </cell>
          <cell r="E153">
            <v>0</v>
          </cell>
          <cell r="G153">
            <v>23.04041677</v>
          </cell>
          <cell r="H153">
            <v>36.234103810000001</v>
          </cell>
          <cell r="I153">
            <v>59.274520580000001</v>
          </cell>
          <cell r="J153">
            <v>161.23580000000001</v>
          </cell>
          <cell r="K153">
            <v>161.23580000000001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448.99290000000002</v>
          </cell>
          <cell r="R153">
            <v>345.84030000000001</v>
          </cell>
          <cell r="S153">
            <v>0</v>
          </cell>
          <cell r="U153">
            <v>23.04041677</v>
          </cell>
          <cell r="V153">
            <v>36.234103810000001</v>
          </cell>
          <cell r="W153">
            <v>59.274520580000001</v>
          </cell>
        </row>
        <row r="154">
          <cell r="A154" t="str">
            <v>13008</v>
          </cell>
          <cell r="B154" t="str">
            <v>กรมพัฒนาธุรกิจการค้า</v>
          </cell>
          <cell r="C154">
            <v>351.41579999999999</v>
          </cell>
          <cell r="D154">
            <v>233.51910000000001</v>
          </cell>
          <cell r="E154">
            <v>0</v>
          </cell>
          <cell r="G154">
            <v>39.07649945</v>
          </cell>
          <cell r="H154">
            <v>45.302190199999998</v>
          </cell>
          <cell r="I154">
            <v>84.378689649999998</v>
          </cell>
          <cell r="J154">
            <v>145.8878</v>
          </cell>
          <cell r="K154">
            <v>145.8878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497.30360000000002</v>
          </cell>
          <cell r="R154">
            <v>379.40690000000001</v>
          </cell>
          <cell r="S154">
            <v>0</v>
          </cell>
          <cell r="U154">
            <v>39.07649945</v>
          </cell>
          <cell r="V154">
            <v>45.302190199999998</v>
          </cell>
          <cell r="W154">
            <v>84.378689649999998</v>
          </cell>
        </row>
        <row r="155">
          <cell r="A155" t="str">
            <v>13009</v>
          </cell>
          <cell r="B155" t="str">
            <v>กรมส่งเสริมการค้าระหว่างประเทศ</v>
          </cell>
          <cell r="C155">
            <v>1679.2326</v>
          </cell>
          <cell r="D155">
            <v>1042.5437999999999</v>
          </cell>
          <cell r="E155">
            <v>0</v>
          </cell>
          <cell r="G155">
            <v>24.581330659999999</v>
          </cell>
          <cell r="H155">
            <v>574.24571803000003</v>
          </cell>
          <cell r="I155">
            <v>598.82704868999997</v>
          </cell>
          <cell r="J155">
            <v>163.48820000000001</v>
          </cell>
          <cell r="K155">
            <v>163.48820000000001</v>
          </cell>
          <cell r="L155">
            <v>0</v>
          </cell>
          <cell r="N155">
            <v>9.1999999999999998E-2</v>
          </cell>
          <cell r="O155">
            <v>36.352211099999998</v>
          </cell>
          <cell r="P155">
            <v>36.444211099999997</v>
          </cell>
          <cell r="Q155">
            <v>1842.7208000000001</v>
          </cell>
          <cell r="R155">
            <v>1206.0319999999999</v>
          </cell>
          <cell r="S155">
            <v>0</v>
          </cell>
          <cell r="U155">
            <v>24.673330660000001</v>
          </cell>
          <cell r="V155">
            <v>610.59792913000001</v>
          </cell>
          <cell r="W155">
            <v>635.27125979000004</v>
          </cell>
        </row>
        <row r="156">
          <cell r="A156" t="str">
            <v>13011</v>
          </cell>
          <cell r="B156" t="str">
            <v>สถาบันส่งเสริมศิลปหัตถกรรมไทย</v>
          </cell>
          <cell r="C156">
            <v>153.3586</v>
          </cell>
          <cell r="D156">
            <v>74.933000000000007</v>
          </cell>
          <cell r="E156">
            <v>0</v>
          </cell>
          <cell r="G156">
            <v>0</v>
          </cell>
          <cell r="H156">
            <v>74.933000000000007</v>
          </cell>
          <cell r="I156">
            <v>74.933000000000007</v>
          </cell>
          <cell r="J156">
            <v>3.4904999999999999</v>
          </cell>
          <cell r="K156">
            <v>3.4904999999999999</v>
          </cell>
          <cell r="L156">
            <v>0</v>
          </cell>
          <cell r="N156">
            <v>0</v>
          </cell>
          <cell r="O156">
            <v>3.4904999999999999</v>
          </cell>
          <cell r="P156">
            <v>3.4904999999999999</v>
          </cell>
          <cell r="Q156">
            <v>156.84909999999999</v>
          </cell>
          <cell r="R156">
            <v>78.423500000000004</v>
          </cell>
          <cell r="S156">
            <v>0</v>
          </cell>
          <cell r="U156">
            <v>0</v>
          </cell>
          <cell r="V156">
            <v>78.423500000000004</v>
          </cell>
          <cell r="W156">
            <v>78.423500000000004</v>
          </cell>
        </row>
        <row r="157">
          <cell r="A157" t="str">
            <v>13012</v>
          </cell>
          <cell r="B157" t="str">
            <v>สถาบันวิจัยและพัฒนาอัญมณีและเครื่องประดั</v>
          </cell>
          <cell r="C157">
            <v>90.820899999999995</v>
          </cell>
          <cell r="D157">
            <v>45.4101</v>
          </cell>
          <cell r="E157">
            <v>0</v>
          </cell>
          <cell r="G157">
            <v>0</v>
          </cell>
          <cell r="H157">
            <v>45.4101</v>
          </cell>
          <cell r="I157">
            <v>45.4101</v>
          </cell>
          <cell r="J157">
            <v>18.670999999999999</v>
          </cell>
          <cell r="K157">
            <v>18.670999999999999</v>
          </cell>
          <cell r="L157">
            <v>0</v>
          </cell>
          <cell r="N157">
            <v>0</v>
          </cell>
          <cell r="O157">
            <v>18.670999999999999</v>
          </cell>
          <cell r="P157">
            <v>18.670999999999999</v>
          </cell>
          <cell r="Q157">
            <v>109.4919</v>
          </cell>
          <cell r="R157">
            <v>64.081100000000006</v>
          </cell>
          <cell r="S157">
            <v>0</v>
          </cell>
          <cell r="U157">
            <v>0</v>
          </cell>
          <cell r="V157">
            <v>64.081100000000006</v>
          </cell>
          <cell r="W157">
            <v>64.081100000000006</v>
          </cell>
        </row>
        <row r="158">
          <cell r="A158" t="str">
            <v>13013</v>
          </cell>
          <cell r="B158" t="str">
            <v>สำนักงานนโยบายและยุทธศาสตร์การค้า</v>
          </cell>
          <cell r="C158">
            <v>113.5075418</v>
          </cell>
          <cell r="D158">
            <v>70.797141800000006</v>
          </cell>
          <cell r="E158">
            <v>0</v>
          </cell>
          <cell r="G158">
            <v>6.7672417999999999</v>
          </cell>
          <cell r="H158">
            <v>14.82381376</v>
          </cell>
          <cell r="I158">
            <v>21.591055560000001</v>
          </cell>
          <cell r="J158">
            <v>24.733558200000001</v>
          </cell>
          <cell r="K158">
            <v>24.733558200000001</v>
          </cell>
          <cell r="L158">
            <v>0</v>
          </cell>
          <cell r="N158">
            <v>0.17021881</v>
          </cell>
          <cell r="O158">
            <v>0</v>
          </cell>
          <cell r="P158">
            <v>0.17021881</v>
          </cell>
          <cell r="Q158">
            <v>138.24109999999999</v>
          </cell>
          <cell r="R158">
            <v>95.530699999999996</v>
          </cell>
          <cell r="S158">
            <v>0</v>
          </cell>
          <cell r="U158">
            <v>6.9374606099999996</v>
          </cell>
          <cell r="V158">
            <v>14.82381376</v>
          </cell>
          <cell r="W158">
            <v>21.761274369999999</v>
          </cell>
        </row>
        <row r="159">
          <cell r="A159" t="str">
            <v>13015</v>
          </cell>
          <cell r="B159" t="str">
            <v>สถาบันระหว่างประเทศเพื่อการค้าและการพัฒน</v>
          </cell>
          <cell r="C159">
            <v>26.948599999999999</v>
          </cell>
          <cell r="D159">
            <v>13.4742</v>
          </cell>
          <cell r="E159">
            <v>0</v>
          </cell>
          <cell r="G159">
            <v>0</v>
          </cell>
          <cell r="H159">
            <v>13.4742</v>
          </cell>
          <cell r="I159">
            <v>13.4742</v>
          </cell>
          <cell r="J159">
            <v>8.5</v>
          </cell>
          <cell r="K159">
            <v>8.5</v>
          </cell>
          <cell r="L159">
            <v>0</v>
          </cell>
          <cell r="N159">
            <v>0</v>
          </cell>
          <cell r="O159">
            <v>8.5</v>
          </cell>
          <cell r="P159">
            <v>8.5</v>
          </cell>
          <cell r="Q159">
            <v>35.448599999999999</v>
          </cell>
          <cell r="R159">
            <v>21.9742</v>
          </cell>
          <cell r="S159">
            <v>0</v>
          </cell>
          <cell r="U159">
            <v>0</v>
          </cell>
          <cell r="V159">
            <v>21.9742</v>
          </cell>
          <cell r="W159">
            <v>21.9742</v>
          </cell>
        </row>
        <row r="160">
          <cell r="A160" t="str">
            <v>15002</v>
          </cell>
          <cell r="B160" t="str">
            <v>สนง.ปลัดกระทรวงมหาดไทย</v>
          </cell>
          <cell r="C160">
            <v>3054.7793999999999</v>
          </cell>
          <cell r="D160">
            <v>1527.3894</v>
          </cell>
          <cell r="E160">
            <v>0</v>
          </cell>
          <cell r="G160">
            <v>49.269212600000003</v>
          </cell>
          <cell r="H160">
            <v>345.79162724000003</v>
          </cell>
          <cell r="I160">
            <v>395.06083984000003</v>
          </cell>
          <cell r="J160">
            <v>3114.3941</v>
          </cell>
          <cell r="K160">
            <v>3114.3941</v>
          </cell>
          <cell r="L160">
            <v>0</v>
          </cell>
          <cell r="N160">
            <v>163.96483651</v>
          </cell>
          <cell r="O160">
            <v>54.911749350000001</v>
          </cell>
          <cell r="P160">
            <v>218.87658586000001</v>
          </cell>
          <cell r="Q160">
            <v>6169.1734999999999</v>
          </cell>
          <cell r="R160">
            <v>4641.7834999999995</v>
          </cell>
          <cell r="S160">
            <v>0</v>
          </cell>
          <cell r="U160">
            <v>213.23404911</v>
          </cell>
          <cell r="V160">
            <v>400.70337659</v>
          </cell>
          <cell r="W160">
            <v>613.93742569999995</v>
          </cell>
        </row>
        <row r="161">
          <cell r="A161" t="str">
            <v>15003</v>
          </cell>
          <cell r="B161" t="str">
            <v>กรมการปกครอง</v>
          </cell>
          <cell r="C161">
            <v>39172.212723730001</v>
          </cell>
          <cell r="D161">
            <v>19585.184223730001</v>
          </cell>
          <cell r="E161">
            <v>0</v>
          </cell>
          <cell r="G161">
            <v>181.94032442</v>
          </cell>
          <cell r="H161">
            <v>6195.57338695</v>
          </cell>
          <cell r="I161">
            <v>6377.5137113700002</v>
          </cell>
          <cell r="J161">
            <v>3058.5504762700002</v>
          </cell>
          <cell r="K161">
            <v>3058.5504762700002</v>
          </cell>
          <cell r="L161">
            <v>0</v>
          </cell>
          <cell r="N161">
            <v>1133.9290342700001</v>
          </cell>
          <cell r="O161">
            <v>151.68194671000001</v>
          </cell>
          <cell r="P161">
            <v>1285.61098098</v>
          </cell>
          <cell r="Q161">
            <v>42230.763200000001</v>
          </cell>
          <cell r="R161">
            <v>22643.734700000001</v>
          </cell>
          <cell r="S161">
            <v>0</v>
          </cell>
          <cell r="U161">
            <v>1315.8693586899999</v>
          </cell>
          <cell r="V161">
            <v>6347.2553336600004</v>
          </cell>
          <cell r="W161">
            <v>7663.1246923500003</v>
          </cell>
        </row>
        <row r="162">
          <cell r="A162" t="str">
            <v>15004</v>
          </cell>
          <cell r="B162" t="str">
            <v>กรมการพัฒนาชุมชน</v>
          </cell>
          <cell r="C162">
            <v>4594.4522999999999</v>
          </cell>
          <cell r="D162">
            <v>2283.5309999999999</v>
          </cell>
          <cell r="E162">
            <v>0</v>
          </cell>
          <cell r="G162">
            <v>36.006918800000001</v>
          </cell>
          <cell r="H162">
            <v>593.49739867000005</v>
          </cell>
          <cell r="I162">
            <v>629.50431747000005</v>
          </cell>
          <cell r="J162">
            <v>409.21870000000001</v>
          </cell>
          <cell r="K162">
            <v>409.21870000000001</v>
          </cell>
          <cell r="L162">
            <v>0</v>
          </cell>
          <cell r="N162">
            <v>5.7743000000000002</v>
          </cell>
          <cell r="O162">
            <v>0</v>
          </cell>
          <cell r="P162">
            <v>5.7743000000000002</v>
          </cell>
          <cell r="Q162">
            <v>5003.6710000000003</v>
          </cell>
          <cell r="R162">
            <v>2692.7496999999998</v>
          </cell>
          <cell r="S162">
            <v>0</v>
          </cell>
          <cell r="U162">
            <v>41.781218799999998</v>
          </cell>
          <cell r="V162">
            <v>593.49739867000005</v>
          </cell>
          <cell r="W162">
            <v>635.27861746999997</v>
          </cell>
        </row>
        <row r="163">
          <cell r="A163" t="str">
            <v>15005</v>
          </cell>
          <cell r="B163" t="str">
            <v>กรมที่ดิน</v>
          </cell>
          <cell r="C163">
            <v>5170.3689999999997</v>
          </cell>
          <cell r="D163">
            <v>2577.6412999999998</v>
          </cell>
          <cell r="E163">
            <v>0</v>
          </cell>
          <cell r="G163">
            <v>52.844639950000001</v>
          </cell>
          <cell r="H163">
            <v>806.32581934999996</v>
          </cell>
          <cell r="I163">
            <v>859.17045929999995</v>
          </cell>
          <cell r="J163">
            <v>1344.1318000000001</v>
          </cell>
          <cell r="K163">
            <v>1344.1318000000001</v>
          </cell>
          <cell r="L163">
            <v>0</v>
          </cell>
          <cell r="N163">
            <v>108.584594</v>
          </cell>
          <cell r="O163">
            <v>5.1182590000000001</v>
          </cell>
          <cell r="P163">
            <v>113.702853</v>
          </cell>
          <cell r="Q163">
            <v>6514.5007999999998</v>
          </cell>
          <cell r="R163">
            <v>3921.7730999999999</v>
          </cell>
          <cell r="S163">
            <v>0</v>
          </cell>
          <cell r="U163">
            <v>161.42923395</v>
          </cell>
          <cell r="V163">
            <v>811.44407835000004</v>
          </cell>
          <cell r="W163">
            <v>972.87331229999995</v>
          </cell>
        </row>
        <row r="164">
          <cell r="A164" t="str">
            <v>15006</v>
          </cell>
          <cell r="B164" t="str">
            <v>กรมป้องกันและบรรเทาสาธารณภัย</v>
          </cell>
          <cell r="C164">
            <v>1886.9734000000001</v>
          </cell>
          <cell r="D164">
            <v>1102.1443999999999</v>
          </cell>
          <cell r="E164">
            <v>0</v>
          </cell>
          <cell r="G164">
            <v>127.26692883</v>
          </cell>
          <cell r="H164">
            <v>269.68288761999997</v>
          </cell>
          <cell r="I164">
            <v>396.94981645000001</v>
          </cell>
          <cell r="J164">
            <v>2766.6471999999999</v>
          </cell>
          <cell r="K164">
            <v>2766.6471999999999</v>
          </cell>
          <cell r="L164">
            <v>0</v>
          </cell>
          <cell r="N164">
            <v>11.09324</v>
          </cell>
          <cell r="O164">
            <v>558.73770000000002</v>
          </cell>
          <cell r="P164">
            <v>569.83094000000006</v>
          </cell>
          <cell r="Q164">
            <v>4653.6206000000002</v>
          </cell>
          <cell r="R164">
            <v>3868.7916</v>
          </cell>
          <cell r="S164">
            <v>0</v>
          </cell>
          <cell r="U164">
            <v>138.36016882999999</v>
          </cell>
          <cell r="V164">
            <v>828.42058761999999</v>
          </cell>
          <cell r="W164">
            <v>966.78075645000001</v>
          </cell>
        </row>
        <row r="165">
          <cell r="A165" t="str">
            <v>15007</v>
          </cell>
          <cell r="B165" t="str">
            <v>กรมโยธาธิการและผังเมือง</v>
          </cell>
          <cell r="C165">
            <v>1541.2007000000001</v>
          </cell>
          <cell r="D165">
            <v>770.59109999999998</v>
          </cell>
          <cell r="E165">
            <v>0</v>
          </cell>
          <cell r="G165">
            <v>6.8991363699999999</v>
          </cell>
          <cell r="H165">
            <v>246.983666</v>
          </cell>
          <cell r="I165">
            <v>253.88280237000001</v>
          </cell>
          <cell r="J165">
            <v>29841.223300000001</v>
          </cell>
          <cell r="K165">
            <v>29841.223300000001</v>
          </cell>
          <cell r="L165">
            <v>0</v>
          </cell>
          <cell r="N165">
            <v>13362.54524714</v>
          </cell>
          <cell r="O165">
            <v>4913.3141780899996</v>
          </cell>
          <cell r="P165">
            <v>18275.859425229999</v>
          </cell>
          <cell r="Q165">
            <v>31382.423999999999</v>
          </cell>
          <cell r="R165">
            <v>30611.814399999999</v>
          </cell>
          <cell r="S165">
            <v>0</v>
          </cell>
          <cell r="U165">
            <v>13369.444383509999</v>
          </cell>
          <cell r="V165">
            <v>5160.2978440899997</v>
          </cell>
          <cell r="W165">
            <v>18529.7422276</v>
          </cell>
        </row>
        <row r="166">
          <cell r="A166" t="str">
            <v>15008</v>
          </cell>
          <cell r="B166" t="str">
            <v>กรมส่งเสริมการปกครองท้องถิ่น</v>
          </cell>
          <cell r="C166">
            <v>184158.9841</v>
          </cell>
          <cell r="D166">
            <v>92083.940499999997</v>
          </cell>
          <cell r="E166">
            <v>0</v>
          </cell>
          <cell r="G166">
            <v>43.078964059999997</v>
          </cell>
          <cell r="H166">
            <v>73655.719460439999</v>
          </cell>
          <cell r="I166">
            <v>73698.798424499997</v>
          </cell>
          <cell r="J166">
            <v>35399.955499999996</v>
          </cell>
          <cell r="K166">
            <v>35199.955499999996</v>
          </cell>
          <cell r="L166">
            <v>0</v>
          </cell>
          <cell r="N166">
            <v>2.9968349999999999</v>
          </cell>
          <cell r="O166">
            <v>58.754089999999998</v>
          </cell>
          <cell r="P166">
            <v>61.750925000000002</v>
          </cell>
          <cell r="Q166">
            <v>219558.93960000001</v>
          </cell>
          <cell r="R166">
            <v>127283.89599999999</v>
          </cell>
          <cell r="S166">
            <v>0</v>
          </cell>
          <cell r="U166">
            <v>46.075799060000001</v>
          </cell>
          <cell r="V166">
            <v>73714.473550440001</v>
          </cell>
          <cell r="W166">
            <v>73760.549349499997</v>
          </cell>
        </row>
        <row r="167">
          <cell r="A167" t="str">
            <v>16002</v>
          </cell>
          <cell r="B167" t="str">
            <v>สนง.ปลัดกระทรวงยุติธรรม</v>
          </cell>
          <cell r="C167">
            <v>556.85599999999999</v>
          </cell>
          <cell r="D167">
            <v>275.82389999999998</v>
          </cell>
          <cell r="E167">
            <v>0</v>
          </cell>
          <cell r="G167">
            <v>38.521700250000002</v>
          </cell>
          <cell r="H167">
            <v>101.51706315</v>
          </cell>
          <cell r="I167">
            <v>140.03876339999999</v>
          </cell>
          <cell r="J167">
            <v>95.668700000000001</v>
          </cell>
          <cell r="K167">
            <v>95.668700000000001</v>
          </cell>
          <cell r="L167">
            <v>0</v>
          </cell>
          <cell r="N167">
            <v>88.300700000000006</v>
          </cell>
          <cell r="O167">
            <v>4.0199999999999996</v>
          </cell>
          <cell r="P167">
            <v>92.320700000000002</v>
          </cell>
          <cell r="Q167">
            <v>652.52470000000005</v>
          </cell>
          <cell r="R167">
            <v>371.49259999999998</v>
          </cell>
          <cell r="S167">
            <v>0</v>
          </cell>
          <cell r="U167">
            <v>126.82240025</v>
          </cell>
          <cell r="V167">
            <v>105.53706314999999</v>
          </cell>
          <cell r="W167">
            <v>232.35946340000001</v>
          </cell>
        </row>
        <row r="168">
          <cell r="A168" t="str">
            <v>16003</v>
          </cell>
          <cell r="B168" t="str">
            <v>กรมคุมประพฤติ</v>
          </cell>
          <cell r="C168">
            <v>2083.5029</v>
          </cell>
          <cell r="D168">
            <v>1041.7499</v>
          </cell>
          <cell r="E168">
            <v>0</v>
          </cell>
          <cell r="G168">
            <v>115.12497086</v>
          </cell>
          <cell r="H168">
            <v>293.09738386999999</v>
          </cell>
          <cell r="I168">
            <v>408.22235473000001</v>
          </cell>
          <cell r="J168">
            <v>14.396599999999999</v>
          </cell>
          <cell r="K168">
            <v>14.396599999999999</v>
          </cell>
          <cell r="L168">
            <v>0</v>
          </cell>
          <cell r="N168">
            <v>0.29703000000000002</v>
          </cell>
          <cell r="O168">
            <v>1.7902686999999999</v>
          </cell>
          <cell r="P168">
            <v>2.0872986999999998</v>
          </cell>
          <cell r="Q168">
            <v>2097.8995</v>
          </cell>
          <cell r="R168">
            <v>1056.1465000000001</v>
          </cell>
          <cell r="S168">
            <v>0</v>
          </cell>
          <cell r="U168">
            <v>115.42200086</v>
          </cell>
          <cell r="V168">
            <v>294.88765257</v>
          </cell>
          <cell r="W168">
            <v>410.30965343000003</v>
          </cell>
        </row>
        <row r="169">
          <cell r="A169" t="str">
            <v>16004</v>
          </cell>
          <cell r="B169" t="str">
            <v>กรมคุ้มครองสิทธิและเสรีภาพ</v>
          </cell>
          <cell r="C169">
            <v>658.08159999999998</v>
          </cell>
          <cell r="D169">
            <v>329.04020000000003</v>
          </cell>
          <cell r="E169">
            <v>0</v>
          </cell>
          <cell r="G169">
            <v>1.69066301</v>
          </cell>
          <cell r="H169">
            <v>102.98680988</v>
          </cell>
          <cell r="I169">
            <v>104.67747289</v>
          </cell>
          <cell r="J169">
            <v>15.095700000000001</v>
          </cell>
          <cell r="K169">
            <v>15.095700000000001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673.17729999999995</v>
          </cell>
          <cell r="R169">
            <v>344.13589999999999</v>
          </cell>
          <cell r="S169">
            <v>0</v>
          </cell>
          <cell r="U169">
            <v>1.69066301</v>
          </cell>
          <cell r="V169">
            <v>102.98680988</v>
          </cell>
          <cell r="W169">
            <v>104.67747289</v>
          </cell>
        </row>
        <row r="170">
          <cell r="A170" t="str">
            <v>16005</v>
          </cell>
          <cell r="B170" t="str">
            <v>กรมบังคับคดี</v>
          </cell>
          <cell r="C170">
            <v>969.31776930000001</v>
          </cell>
          <cell r="D170">
            <v>484.63356929999998</v>
          </cell>
          <cell r="E170">
            <v>0</v>
          </cell>
          <cell r="G170">
            <v>6.0193399999999997</v>
          </cell>
          <cell r="H170">
            <v>187.27891532000001</v>
          </cell>
          <cell r="I170">
            <v>193.29825532000001</v>
          </cell>
          <cell r="J170">
            <v>37.971630699999999</v>
          </cell>
          <cell r="K170">
            <v>37.971630699999999</v>
          </cell>
          <cell r="L170">
            <v>0</v>
          </cell>
          <cell r="N170">
            <v>4.4859999999999998</v>
          </cell>
          <cell r="O170">
            <v>3.8530700000000001E-2</v>
          </cell>
          <cell r="P170">
            <v>4.5245306999999997</v>
          </cell>
          <cell r="Q170">
            <v>1007.2894</v>
          </cell>
          <cell r="R170">
            <v>522.60519999999997</v>
          </cell>
          <cell r="S170">
            <v>0</v>
          </cell>
          <cell r="U170">
            <v>10.50534</v>
          </cell>
          <cell r="V170">
            <v>187.31744602000001</v>
          </cell>
          <cell r="W170">
            <v>197.82278602</v>
          </cell>
        </row>
        <row r="171">
          <cell r="A171" t="str">
            <v>16006</v>
          </cell>
          <cell r="B171" t="str">
            <v>กรมพินิจและคุ้มครองเด็กและเยาวชน</v>
          </cell>
          <cell r="C171">
            <v>1851.3876</v>
          </cell>
          <cell r="D171">
            <v>925.69330000000002</v>
          </cell>
          <cell r="E171">
            <v>0</v>
          </cell>
          <cell r="G171">
            <v>45.58659566</v>
          </cell>
          <cell r="H171">
            <v>279.89128950000003</v>
          </cell>
          <cell r="I171">
            <v>325.47788516000003</v>
          </cell>
          <cell r="J171">
            <v>118.29430000000001</v>
          </cell>
          <cell r="K171">
            <v>68.223500000000001</v>
          </cell>
          <cell r="L171">
            <v>0</v>
          </cell>
          <cell r="N171">
            <v>9.5128738199999994</v>
          </cell>
          <cell r="O171">
            <v>13.008265959999999</v>
          </cell>
          <cell r="P171">
            <v>22.521139779999999</v>
          </cell>
          <cell r="Q171">
            <v>1969.6819</v>
          </cell>
          <cell r="R171">
            <v>993.91679999999997</v>
          </cell>
          <cell r="S171">
            <v>0</v>
          </cell>
          <cell r="U171">
            <v>55.099469480000003</v>
          </cell>
          <cell r="V171">
            <v>292.89955545999999</v>
          </cell>
          <cell r="W171">
            <v>347.99902494000003</v>
          </cell>
        </row>
        <row r="172">
          <cell r="A172" t="str">
            <v>16007</v>
          </cell>
          <cell r="B172" t="str">
            <v>กรมราชทัณฑ์</v>
          </cell>
          <cell r="C172">
            <v>11646.944</v>
          </cell>
          <cell r="D172">
            <v>5823.4674000000005</v>
          </cell>
          <cell r="E172">
            <v>0</v>
          </cell>
          <cell r="G172">
            <v>104.48644475</v>
          </cell>
          <cell r="H172">
            <v>1915.3252006600001</v>
          </cell>
          <cell r="I172">
            <v>2019.81164541</v>
          </cell>
          <cell r="J172">
            <v>1848.4043999999999</v>
          </cell>
          <cell r="K172">
            <v>1848.4043999999999</v>
          </cell>
          <cell r="L172">
            <v>0</v>
          </cell>
          <cell r="N172">
            <v>589.30064645000004</v>
          </cell>
          <cell r="O172">
            <v>26.061742850000002</v>
          </cell>
          <cell r="P172">
            <v>615.36238930000002</v>
          </cell>
          <cell r="Q172">
            <v>13495.348400000001</v>
          </cell>
          <cell r="R172">
            <v>7671.8717999999999</v>
          </cell>
          <cell r="S172">
            <v>0</v>
          </cell>
          <cell r="U172">
            <v>693.78709119999996</v>
          </cell>
          <cell r="V172">
            <v>1941.38694351</v>
          </cell>
          <cell r="W172">
            <v>2635.1740347099999</v>
          </cell>
        </row>
        <row r="173">
          <cell r="A173" t="str">
            <v>16008</v>
          </cell>
          <cell r="B173" t="str">
            <v>กรมสอบสวนคดีพิเศษ</v>
          </cell>
          <cell r="C173">
            <v>997.62541999999996</v>
          </cell>
          <cell r="D173">
            <v>498.58411999999998</v>
          </cell>
          <cell r="E173">
            <v>0</v>
          </cell>
          <cell r="G173">
            <v>27.39705683</v>
          </cell>
          <cell r="H173">
            <v>157.82744251</v>
          </cell>
          <cell r="I173">
            <v>185.22449933999999</v>
          </cell>
          <cell r="J173">
            <v>154.17447999999999</v>
          </cell>
          <cell r="K173">
            <v>154.17447999999999</v>
          </cell>
          <cell r="L173">
            <v>0</v>
          </cell>
          <cell r="N173">
            <v>12.99044</v>
          </cell>
          <cell r="O173">
            <v>70.039959999999994</v>
          </cell>
          <cell r="P173">
            <v>83.0304</v>
          </cell>
          <cell r="Q173">
            <v>1151.7999</v>
          </cell>
          <cell r="R173">
            <v>652.7586</v>
          </cell>
          <cell r="S173">
            <v>0</v>
          </cell>
          <cell r="U173">
            <v>40.387496830000003</v>
          </cell>
          <cell r="V173">
            <v>227.86740251000001</v>
          </cell>
          <cell r="W173">
            <v>268.25489934000001</v>
          </cell>
        </row>
        <row r="174">
          <cell r="A174" t="str">
            <v>16009</v>
          </cell>
          <cell r="B174" t="str">
            <v>สนง.กิจการยุติธรรม</v>
          </cell>
          <cell r="C174">
            <v>79.709500000000006</v>
          </cell>
          <cell r="D174">
            <v>39.810699999999997</v>
          </cell>
          <cell r="E174">
            <v>0</v>
          </cell>
          <cell r="G174">
            <v>7.5651853300000003</v>
          </cell>
          <cell r="H174">
            <v>9.0359667899999998</v>
          </cell>
          <cell r="I174">
            <v>16.601152119999998</v>
          </cell>
          <cell r="J174">
            <v>25.4132</v>
          </cell>
          <cell r="K174">
            <v>25.4132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105.12269999999999</v>
          </cell>
          <cell r="R174">
            <v>65.2239</v>
          </cell>
          <cell r="S174">
            <v>0</v>
          </cell>
          <cell r="U174">
            <v>7.5651853300000003</v>
          </cell>
          <cell r="V174">
            <v>9.0359667899999998</v>
          </cell>
          <cell r="W174">
            <v>16.601152119999998</v>
          </cell>
        </row>
        <row r="175">
          <cell r="A175" t="str">
            <v>16010</v>
          </cell>
          <cell r="B175" t="str">
            <v>สถาบันนิติวิทยาศาสตร์</v>
          </cell>
          <cell r="C175">
            <v>233.3133</v>
          </cell>
          <cell r="D175">
            <v>116.6564</v>
          </cell>
          <cell r="E175">
            <v>0</v>
          </cell>
          <cell r="G175">
            <v>16.892797170000001</v>
          </cell>
          <cell r="H175">
            <v>23.63723929</v>
          </cell>
          <cell r="I175">
            <v>40.530036459999998</v>
          </cell>
          <cell r="J175">
            <v>342.60980000000001</v>
          </cell>
          <cell r="K175">
            <v>342.60980000000001</v>
          </cell>
          <cell r="L175">
            <v>0</v>
          </cell>
          <cell r="N175">
            <v>0</v>
          </cell>
          <cell r="O175">
            <v>36.338527540000001</v>
          </cell>
          <cell r="P175">
            <v>36.338527540000001</v>
          </cell>
          <cell r="Q175">
            <v>575.92309999999998</v>
          </cell>
          <cell r="R175">
            <v>459.26620000000003</v>
          </cell>
          <cell r="S175">
            <v>0</v>
          </cell>
          <cell r="U175">
            <v>16.892797170000001</v>
          </cell>
          <cell r="V175">
            <v>59.975766829999998</v>
          </cell>
          <cell r="W175">
            <v>76.868564000000006</v>
          </cell>
        </row>
        <row r="176">
          <cell r="A176" t="str">
            <v>16011</v>
          </cell>
          <cell r="B176" t="str">
            <v>สนง.คณะกรรมการป้องกันและปราบปรามยาเสพติด</v>
          </cell>
          <cell r="C176">
            <v>2002.5316</v>
          </cell>
          <cell r="D176">
            <v>1001.2658</v>
          </cell>
          <cell r="E176">
            <v>0</v>
          </cell>
          <cell r="G176">
            <v>55.520766690000002</v>
          </cell>
          <cell r="H176">
            <v>419.24647525</v>
          </cell>
          <cell r="I176">
            <v>474.76724194000002</v>
          </cell>
          <cell r="J176">
            <v>83.9405</v>
          </cell>
          <cell r="K176">
            <v>83.9405</v>
          </cell>
          <cell r="L176">
            <v>0</v>
          </cell>
          <cell r="N176">
            <v>25.265440000000002</v>
          </cell>
          <cell r="O176">
            <v>1.6076919999999999</v>
          </cell>
          <cell r="P176">
            <v>26.873131999999998</v>
          </cell>
          <cell r="Q176">
            <v>2086.4721</v>
          </cell>
          <cell r="R176">
            <v>1085.2063000000001</v>
          </cell>
          <cell r="S176">
            <v>0</v>
          </cell>
          <cell r="U176">
            <v>80.78620669</v>
          </cell>
          <cell r="V176">
            <v>420.85416724999999</v>
          </cell>
          <cell r="W176">
            <v>501.64037394000002</v>
          </cell>
        </row>
        <row r="177">
          <cell r="A177" t="str">
            <v>16013</v>
          </cell>
          <cell r="B177" t="str">
            <v>สถาบันเพื่อการยุติธรรมแห่งประเทศไทย(องค)</v>
          </cell>
          <cell r="C177">
            <v>121.0098</v>
          </cell>
          <cell r="D177">
            <v>59.724800000000002</v>
          </cell>
          <cell r="E177">
            <v>0</v>
          </cell>
          <cell r="G177">
            <v>0</v>
          </cell>
          <cell r="H177">
            <v>59.724800000000002</v>
          </cell>
          <cell r="I177">
            <v>59.724800000000002</v>
          </cell>
          <cell r="J177">
            <v>232</v>
          </cell>
          <cell r="K177">
            <v>115.998</v>
          </cell>
          <cell r="L177">
            <v>0</v>
          </cell>
          <cell r="N177">
            <v>0</v>
          </cell>
          <cell r="O177">
            <v>115.998</v>
          </cell>
          <cell r="P177">
            <v>115.998</v>
          </cell>
          <cell r="Q177">
            <v>353.00979999999998</v>
          </cell>
          <cell r="R177">
            <v>175.72280000000001</v>
          </cell>
          <cell r="S177">
            <v>0</v>
          </cell>
          <cell r="U177">
            <v>0</v>
          </cell>
          <cell r="V177">
            <v>175.72280000000001</v>
          </cell>
          <cell r="W177">
            <v>175.72280000000001</v>
          </cell>
        </row>
        <row r="178">
          <cell r="A178" t="str">
            <v>16014</v>
          </cell>
          <cell r="B178" t="str">
            <v>สถาบันอนุญาโตตุลาการ</v>
          </cell>
          <cell r="C178">
            <v>26.117599999999999</v>
          </cell>
          <cell r="D178">
            <v>13.0045</v>
          </cell>
          <cell r="E178">
            <v>0</v>
          </cell>
          <cell r="G178">
            <v>0</v>
          </cell>
          <cell r="H178">
            <v>13.0045</v>
          </cell>
          <cell r="I178">
            <v>13.0045</v>
          </cell>
          <cell r="Q178">
            <v>26.117599999999999</v>
          </cell>
          <cell r="R178">
            <v>13.0045</v>
          </cell>
          <cell r="S178">
            <v>0</v>
          </cell>
          <cell r="U178">
            <v>0</v>
          </cell>
          <cell r="V178">
            <v>13.0045</v>
          </cell>
          <cell r="W178">
            <v>13.0045</v>
          </cell>
        </row>
        <row r="179">
          <cell r="A179" t="str">
            <v>17002</v>
          </cell>
          <cell r="B179" t="str">
            <v>สนง.ปลัดกระทรวงแรงงาน</v>
          </cell>
          <cell r="C179">
            <v>945.3809</v>
          </cell>
          <cell r="D179">
            <v>498.42399999999998</v>
          </cell>
          <cell r="E179">
            <v>0</v>
          </cell>
          <cell r="G179">
            <v>22.978821180000001</v>
          </cell>
          <cell r="H179">
            <v>187.24150502000001</v>
          </cell>
          <cell r="I179">
            <v>210.22032619999999</v>
          </cell>
          <cell r="J179">
            <v>36.246600000000001</v>
          </cell>
          <cell r="K179">
            <v>36.246600000000001</v>
          </cell>
          <cell r="L179">
            <v>0</v>
          </cell>
          <cell r="N179">
            <v>0.4995</v>
          </cell>
          <cell r="O179">
            <v>1.6959</v>
          </cell>
          <cell r="P179">
            <v>2.1953999999999998</v>
          </cell>
          <cell r="Q179">
            <v>981.62750000000005</v>
          </cell>
          <cell r="R179">
            <v>534.67060000000004</v>
          </cell>
          <cell r="S179">
            <v>0</v>
          </cell>
          <cell r="U179">
            <v>23.478321179999998</v>
          </cell>
          <cell r="V179">
            <v>188.93740502</v>
          </cell>
          <cell r="W179">
            <v>212.41572619999999</v>
          </cell>
        </row>
        <row r="180">
          <cell r="A180" t="str">
            <v>17003</v>
          </cell>
          <cell r="B180" t="str">
            <v>กรมการจัดหางาน</v>
          </cell>
          <cell r="C180">
            <v>1016.2357</v>
          </cell>
          <cell r="D180">
            <v>508.08789999999999</v>
          </cell>
          <cell r="E180">
            <v>0</v>
          </cell>
          <cell r="G180">
            <v>23.795047449999998</v>
          </cell>
          <cell r="H180">
            <v>203.92529628</v>
          </cell>
          <cell r="I180">
            <v>227.72034373</v>
          </cell>
          <cell r="J180">
            <v>66.503</v>
          </cell>
          <cell r="K180">
            <v>66.503</v>
          </cell>
          <cell r="L180">
            <v>0</v>
          </cell>
          <cell r="N180">
            <v>2.8647</v>
          </cell>
          <cell r="O180">
            <v>0.85299999999999998</v>
          </cell>
          <cell r="P180">
            <v>3.7176999999999998</v>
          </cell>
          <cell r="Q180">
            <v>1082.7387000000001</v>
          </cell>
          <cell r="R180">
            <v>574.59090000000003</v>
          </cell>
          <cell r="S180">
            <v>0</v>
          </cell>
          <cell r="U180">
            <v>26.659747450000001</v>
          </cell>
          <cell r="V180">
            <v>204.77829628000001</v>
          </cell>
          <cell r="W180">
            <v>231.43804373</v>
          </cell>
        </row>
        <row r="181">
          <cell r="A181" t="str">
            <v>17004</v>
          </cell>
          <cell r="B181" t="str">
            <v>กรมพัฒนาฝีมือแรงงาน</v>
          </cell>
          <cell r="C181">
            <v>1386.3051</v>
          </cell>
          <cell r="D181">
            <v>693.15989999999999</v>
          </cell>
          <cell r="E181">
            <v>0</v>
          </cell>
          <cell r="G181">
            <v>17.609845029999999</v>
          </cell>
          <cell r="H181">
            <v>200.40291099000001</v>
          </cell>
          <cell r="I181">
            <v>218.01275602000001</v>
          </cell>
          <cell r="J181">
            <v>198.4734</v>
          </cell>
          <cell r="K181">
            <v>198.4734</v>
          </cell>
          <cell r="L181">
            <v>0</v>
          </cell>
          <cell r="N181">
            <v>11.545987</v>
          </cell>
          <cell r="O181">
            <v>1.012</v>
          </cell>
          <cell r="P181">
            <v>12.557987000000001</v>
          </cell>
          <cell r="Q181">
            <v>1584.7784999999999</v>
          </cell>
          <cell r="R181">
            <v>891.63329999999996</v>
          </cell>
          <cell r="S181">
            <v>0</v>
          </cell>
          <cell r="U181">
            <v>29.155832029999999</v>
          </cell>
          <cell r="V181">
            <v>201.41491099000001</v>
          </cell>
          <cell r="W181">
            <v>230.57074302000001</v>
          </cell>
        </row>
        <row r="182">
          <cell r="A182" t="str">
            <v>17005</v>
          </cell>
          <cell r="B182" t="str">
            <v>กรมสวัสดิการและคุ้มครองแรงงาน</v>
          </cell>
          <cell r="C182">
            <v>971.47940000000006</v>
          </cell>
          <cell r="D182">
            <v>484.60359999999997</v>
          </cell>
          <cell r="E182">
            <v>0</v>
          </cell>
          <cell r="G182">
            <v>11.78233629</v>
          </cell>
          <cell r="H182">
            <v>152.66294983</v>
          </cell>
          <cell r="I182">
            <v>164.44528611999999</v>
          </cell>
          <cell r="J182">
            <v>38.156100000000002</v>
          </cell>
          <cell r="K182">
            <v>38.156100000000002</v>
          </cell>
          <cell r="L182">
            <v>0</v>
          </cell>
          <cell r="N182">
            <v>1.8969</v>
          </cell>
          <cell r="O182">
            <v>2.5000000000000001E-2</v>
          </cell>
          <cell r="P182">
            <v>1.9218999999999999</v>
          </cell>
          <cell r="Q182">
            <v>1009.6355</v>
          </cell>
          <cell r="R182">
            <v>522.75969999999995</v>
          </cell>
          <cell r="S182">
            <v>0</v>
          </cell>
          <cell r="U182">
            <v>13.67923629</v>
          </cell>
          <cell r="V182">
            <v>152.68794983000001</v>
          </cell>
          <cell r="W182">
            <v>166.36718612000001</v>
          </cell>
        </row>
        <row r="183">
          <cell r="A183" t="str">
            <v>17006</v>
          </cell>
          <cell r="B183" t="str">
            <v>สนง.ประกันสังคม</v>
          </cell>
          <cell r="C183">
            <v>45000.097800000003</v>
          </cell>
          <cell r="D183">
            <v>22500.048900000002</v>
          </cell>
          <cell r="E183">
            <v>0</v>
          </cell>
          <cell r="G183">
            <v>0</v>
          </cell>
          <cell r="H183">
            <v>22200.21170647</v>
          </cell>
          <cell r="I183">
            <v>22200.21170647</v>
          </cell>
          <cell r="Q183">
            <v>45000.097800000003</v>
          </cell>
          <cell r="R183">
            <v>22500.048900000002</v>
          </cell>
          <cell r="S183">
            <v>0</v>
          </cell>
          <cell r="U183">
            <v>0</v>
          </cell>
          <cell r="V183">
            <v>22200.21170647</v>
          </cell>
          <cell r="W183">
            <v>22200.21170647</v>
          </cell>
        </row>
        <row r="184">
          <cell r="A184" t="str">
            <v>17007</v>
          </cell>
          <cell r="B184" t="str">
            <v>สถาบันส่งเสริมความปลอดภัย อาชีวอนามัย</v>
          </cell>
          <cell r="C184">
            <v>34.407499999999999</v>
          </cell>
          <cell r="D184">
            <v>17.178899999999999</v>
          </cell>
          <cell r="E184">
            <v>0</v>
          </cell>
          <cell r="G184">
            <v>0</v>
          </cell>
          <cell r="H184">
            <v>17.178899999999999</v>
          </cell>
          <cell r="I184">
            <v>17.178899999999999</v>
          </cell>
          <cell r="J184">
            <v>8.6060999999999996</v>
          </cell>
          <cell r="K184">
            <v>8.6060999999999996</v>
          </cell>
          <cell r="L184">
            <v>0</v>
          </cell>
          <cell r="N184">
            <v>0</v>
          </cell>
          <cell r="O184">
            <v>8.6060999999999996</v>
          </cell>
          <cell r="P184">
            <v>8.6060999999999996</v>
          </cell>
          <cell r="Q184">
            <v>43.013599999999997</v>
          </cell>
          <cell r="R184">
            <v>25.785</v>
          </cell>
          <cell r="S184">
            <v>0</v>
          </cell>
          <cell r="U184">
            <v>0</v>
          </cell>
          <cell r="V184">
            <v>25.785</v>
          </cell>
          <cell r="W184">
            <v>25.785</v>
          </cell>
        </row>
        <row r="185">
          <cell r="A185" t="str">
            <v>18002</v>
          </cell>
          <cell r="B185" t="str">
            <v>สนง.ปลัดกระทรวงวัฒนธรรม</v>
          </cell>
          <cell r="C185">
            <v>1973.0358000000001</v>
          </cell>
          <cell r="D185">
            <v>963.11890000000005</v>
          </cell>
          <cell r="E185">
            <v>0</v>
          </cell>
          <cell r="G185">
            <v>130.88672359</v>
          </cell>
          <cell r="H185">
            <v>275.29374028000001</v>
          </cell>
          <cell r="I185">
            <v>406.18046386999998</v>
          </cell>
          <cell r="J185">
            <v>138.1405</v>
          </cell>
          <cell r="K185">
            <v>138.1405</v>
          </cell>
          <cell r="L185">
            <v>0</v>
          </cell>
          <cell r="N185">
            <v>13.38785041</v>
          </cell>
          <cell r="O185">
            <v>9.7447400000000002</v>
          </cell>
          <cell r="P185">
            <v>23.132590409999999</v>
          </cell>
          <cell r="Q185">
            <v>2111.1763000000001</v>
          </cell>
          <cell r="R185">
            <v>1101.2593999999999</v>
          </cell>
          <cell r="S185">
            <v>0</v>
          </cell>
          <cell r="U185">
            <v>144.274574</v>
          </cell>
          <cell r="V185">
            <v>285.03848027999999</v>
          </cell>
          <cell r="W185">
            <v>429.31305428000002</v>
          </cell>
        </row>
        <row r="186">
          <cell r="A186" t="str">
            <v>18003</v>
          </cell>
          <cell r="B186" t="str">
            <v>กรมการศาสนา</v>
          </cell>
          <cell r="C186">
            <v>329.58670000000001</v>
          </cell>
          <cell r="D186">
            <v>164.7766</v>
          </cell>
          <cell r="E186">
            <v>0</v>
          </cell>
          <cell r="G186">
            <v>6.3231516000000001</v>
          </cell>
          <cell r="H186">
            <v>14.874133560000001</v>
          </cell>
          <cell r="I186">
            <v>21.19728516</v>
          </cell>
          <cell r="Q186">
            <v>329.58670000000001</v>
          </cell>
          <cell r="R186">
            <v>164.7766</v>
          </cell>
          <cell r="S186">
            <v>0</v>
          </cell>
          <cell r="U186">
            <v>6.3231516000000001</v>
          </cell>
          <cell r="V186">
            <v>14.874133560000001</v>
          </cell>
          <cell r="W186">
            <v>21.19728516</v>
          </cell>
        </row>
        <row r="187">
          <cell r="A187" t="str">
            <v>18004</v>
          </cell>
          <cell r="B187" t="str">
            <v>กรมศิลปากร</v>
          </cell>
          <cell r="C187">
            <v>889.29271000000006</v>
          </cell>
          <cell r="D187">
            <v>442.93520999999998</v>
          </cell>
          <cell r="E187">
            <v>0</v>
          </cell>
          <cell r="G187">
            <v>20.52487498</v>
          </cell>
          <cell r="H187">
            <v>130.42247297</v>
          </cell>
          <cell r="I187">
            <v>150.94734794999999</v>
          </cell>
          <cell r="J187">
            <v>1643.40239</v>
          </cell>
          <cell r="K187">
            <v>1643.40239</v>
          </cell>
          <cell r="L187">
            <v>0</v>
          </cell>
          <cell r="N187">
            <v>80.449338710000006</v>
          </cell>
          <cell r="O187">
            <v>122.78883564</v>
          </cell>
          <cell r="P187">
            <v>203.23817435000001</v>
          </cell>
          <cell r="Q187">
            <v>2532.6950999999999</v>
          </cell>
          <cell r="R187">
            <v>2086.3375999999998</v>
          </cell>
          <cell r="S187">
            <v>0</v>
          </cell>
          <cell r="U187">
            <v>100.97421369</v>
          </cell>
          <cell r="V187">
            <v>253.21130861</v>
          </cell>
          <cell r="W187">
            <v>354.1855223</v>
          </cell>
        </row>
        <row r="188">
          <cell r="A188" t="str">
            <v>18005</v>
          </cell>
          <cell r="B188" t="str">
            <v>กรมส่งเสริมวัฒนธรรม</v>
          </cell>
          <cell r="C188">
            <v>467.22140000000002</v>
          </cell>
          <cell r="D188">
            <v>233.60470000000001</v>
          </cell>
          <cell r="E188">
            <v>0</v>
          </cell>
          <cell r="G188">
            <v>31.358770069999998</v>
          </cell>
          <cell r="H188">
            <v>55.354942479999998</v>
          </cell>
          <cell r="I188">
            <v>86.713712549999997</v>
          </cell>
          <cell r="J188">
            <v>84.168300000000002</v>
          </cell>
          <cell r="K188">
            <v>84.168300000000002</v>
          </cell>
          <cell r="L188">
            <v>0</v>
          </cell>
          <cell r="N188">
            <v>0</v>
          </cell>
          <cell r="O188">
            <v>3.8485</v>
          </cell>
          <cell r="P188">
            <v>3.8485</v>
          </cell>
          <cell r="Q188">
            <v>551.38969999999995</v>
          </cell>
          <cell r="R188">
            <v>317.77300000000002</v>
          </cell>
          <cell r="S188">
            <v>0</v>
          </cell>
          <cell r="U188">
            <v>31.358770069999998</v>
          </cell>
          <cell r="V188">
            <v>59.20344248</v>
          </cell>
          <cell r="W188">
            <v>90.562212549999998</v>
          </cell>
        </row>
        <row r="189">
          <cell r="A189" t="str">
            <v>18006</v>
          </cell>
          <cell r="B189" t="str">
            <v>สนง.ศิลปวัฒนธรรมร่วมสมัย</v>
          </cell>
          <cell r="C189">
            <v>160.5385</v>
          </cell>
          <cell r="D189">
            <v>80.260400000000004</v>
          </cell>
          <cell r="E189">
            <v>0</v>
          </cell>
          <cell r="G189">
            <v>28.428906560000001</v>
          </cell>
          <cell r="H189">
            <v>12.67634174</v>
          </cell>
          <cell r="I189">
            <v>41.1052483</v>
          </cell>
          <cell r="J189">
            <v>26.675000000000001</v>
          </cell>
          <cell r="K189">
            <v>26.675000000000001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187.21350000000001</v>
          </cell>
          <cell r="R189">
            <v>106.9354</v>
          </cell>
          <cell r="S189">
            <v>0</v>
          </cell>
          <cell r="U189">
            <v>28.428906560000001</v>
          </cell>
          <cell r="V189">
            <v>12.67634174</v>
          </cell>
          <cell r="W189">
            <v>41.1052483</v>
          </cell>
        </row>
        <row r="190">
          <cell r="A190" t="str">
            <v>18007</v>
          </cell>
          <cell r="B190" t="str">
            <v>ศูนย์มานุษยวิทยาสิรินธร(องค์การมหาชน)</v>
          </cell>
          <cell r="C190">
            <v>91.614500000000007</v>
          </cell>
          <cell r="D190">
            <v>44.647799999999997</v>
          </cell>
          <cell r="E190">
            <v>0</v>
          </cell>
          <cell r="G190">
            <v>0</v>
          </cell>
          <cell r="H190">
            <v>22.154499999999999</v>
          </cell>
          <cell r="I190">
            <v>22.154499999999999</v>
          </cell>
          <cell r="J190">
            <v>3.74</v>
          </cell>
          <cell r="K190">
            <v>3.74</v>
          </cell>
          <cell r="L190">
            <v>0</v>
          </cell>
          <cell r="N190">
            <v>0</v>
          </cell>
          <cell r="O190">
            <v>3.74</v>
          </cell>
          <cell r="P190">
            <v>3.74</v>
          </cell>
          <cell r="Q190">
            <v>95.354500000000002</v>
          </cell>
          <cell r="R190">
            <v>48.387799999999999</v>
          </cell>
          <cell r="S190">
            <v>0</v>
          </cell>
          <cell r="U190">
            <v>0</v>
          </cell>
          <cell r="V190">
            <v>25.894500000000001</v>
          </cell>
          <cell r="W190">
            <v>25.894500000000001</v>
          </cell>
        </row>
        <row r="191">
          <cell r="A191" t="str">
            <v>18008</v>
          </cell>
          <cell r="B191" t="str">
            <v>สถาบันบัณฑิตพัฒนศิลป์</v>
          </cell>
          <cell r="C191">
            <v>747.61699999999996</v>
          </cell>
          <cell r="D191">
            <v>369.40719999999999</v>
          </cell>
          <cell r="E191">
            <v>0</v>
          </cell>
          <cell r="G191">
            <v>5.7794972099999997</v>
          </cell>
          <cell r="H191">
            <v>112.12810829</v>
          </cell>
          <cell r="I191">
            <v>117.9076055</v>
          </cell>
          <cell r="J191">
            <v>267.7364</v>
          </cell>
          <cell r="K191">
            <v>263.6354</v>
          </cell>
          <cell r="L191">
            <v>0</v>
          </cell>
          <cell r="N191">
            <v>186.42662763000001</v>
          </cell>
          <cell r="O191">
            <v>30.258569999999999</v>
          </cell>
          <cell r="P191">
            <v>216.68519763</v>
          </cell>
          <cell r="Q191">
            <v>1015.3534</v>
          </cell>
          <cell r="R191">
            <v>633.04259999999999</v>
          </cell>
          <cell r="S191">
            <v>0</v>
          </cell>
          <cell r="U191">
            <v>192.20612484</v>
          </cell>
          <cell r="V191">
            <v>142.38667828999999</v>
          </cell>
          <cell r="W191">
            <v>334.59280312999999</v>
          </cell>
        </row>
        <row r="192">
          <cell r="A192" t="str">
            <v>18009</v>
          </cell>
          <cell r="B192" t="str">
            <v>หอภาพยนตร์ (องค์การมหาชน)</v>
          </cell>
          <cell r="C192">
            <v>76.8245</v>
          </cell>
          <cell r="D192">
            <v>38.0608</v>
          </cell>
          <cell r="E192">
            <v>0</v>
          </cell>
          <cell r="G192">
            <v>0</v>
          </cell>
          <cell r="H192">
            <v>38.0608</v>
          </cell>
          <cell r="I192">
            <v>38.0608</v>
          </cell>
          <cell r="J192">
            <v>5.7</v>
          </cell>
          <cell r="K192">
            <v>5.7</v>
          </cell>
          <cell r="L192">
            <v>0</v>
          </cell>
          <cell r="N192">
            <v>0</v>
          </cell>
          <cell r="O192">
            <v>5.7</v>
          </cell>
          <cell r="P192">
            <v>5.7</v>
          </cell>
          <cell r="Q192">
            <v>82.524500000000003</v>
          </cell>
          <cell r="R192">
            <v>43.760800000000003</v>
          </cell>
          <cell r="S192">
            <v>0</v>
          </cell>
          <cell r="U192">
            <v>0</v>
          </cell>
          <cell r="V192">
            <v>43.760800000000003</v>
          </cell>
          <cell r="W192">
            <v>43.760800000000003</v>
          </cell>
        </row>
        <row r="193">
          <cell r="A193" t="str">
            <v>18010</v>
          </cell>
          <cell r="B193" t="str">
            <v>ศูนย์คุณธรรม (องค์การมหาชน)</v>
          </cell>
          <cell r="C193">
            <v>76.3416</v>
          </cell>
          <cell r="D193">
            <v>37.111899999999999</v>
          </cell>
          <cell r="E193">
            <v>0</v>
          </cell>
          <cell r="G193">
            <v>0</v>
          </cell>
          <cell r="H193">
            <v>37.111899999999999</v>
          </cell>
          <cell r="I193">
            <v>37.111899999999999</v>
          </cell>
          <cell r="J193">
            <v>11.901400000000001</v>
          </cell>
          <cell r="K193">
            <v>11.901400000000001</v>
          </cell>
          <cell r="L193">
            <v>0</v>
          </cell>
          <cell r="N193">
            <v>0</v>
          </cell>
          <cell r="O193">
            <v>11.901400000000001</v>
          </cell>
          <cell r="P193">
            <v>11.901400000000001</v>
          </cell>
          <cell r="Q193">
            <v>88.242999999999995</v>
          </cell>
          <cell r="R193">
            <v>49.013300000000001</v>
          </cell>
          <cell r="S193">
            <v>0</v>
          </cell>
          <cell r="U193">
            <v>0</v>
          </cell>
          <cell r="V193">
            <v>49.013300000000001</v>
          </cell>
          <cell r="W193">
            <v>49.013300000000001</v>
          </cell>
        </row>
        <row r="194">
          <cell r="A194" t="str">
            <v>20002</v>
          </cell>
          <cell r="B194" t="str">
            <v>สํานักงานปลัดกระทรวงศึกษาธิการ</v>
          </cell>
          <cell r="C194">
            <v>47744.417062</v>
          </cell>
          <cell r="D194">
            <v>22942.183261999999</v>
          </cell>
          <cell r="E194">
            <v>0</v>
          </cell>
          <cell r="G194">
            <v>58.985812260000003</v>
          </cell>
          <cell r="H194">
            <v>8347.2158980599997</v>
          </cell>
          <cell r="I194">
            <v>8406.2017103199996</v>
          </cell>
          <cell r="J194">
            <v>605.14893800000004</v>
          </cell>
          <cell r="K194">
            <v>561.48143800000003</v>
          </cell>
          <cell r="L194">
            <v>0</v>
          </cell>
          <cell r="N194">
            <v>105.3488091</v>
          </cell>
          <cell r="O194">
            <v>157.32422</v>
          </cell>
          <cell r="P194">
            <v>262.67302910000001</v>
          </cell>
          <cell r="Q194">
            <v>48349.565999999999</v>
          </cell>
          <cell r="R194">
            <v>23503.664700000001</v>
          </cell>
          <cell r="S194">
            <v>0</v>
          </cell>
          <cell r="U194">
            <v>164.33462136</v>
          </cell>
          <cell r="V194">
            <v>8504.5401180600002</v>
          </cell>
          <cell r="W194">
            <v>8668.87473942</v>
          </cell>
        </row>
        <row r="195">
          <cell r="A195" t="str">
            <v>20003</v>
          </cell>
          <cell r="B195" t="str">
            <v>สนง.เลขาธิการสภาการศึกษา</v>
          </cell>
          <cell r="C195">
            <v>167.7079</v>
          </cell>
          <cell r="D195">
            <v>83.464299999999994</v>
          </cell>
          <cell r="E195">
            <v>0</v>
          </cell>
          <cell r="G195">
            <v>4.0655561000000002</v>
          </cell>
          <cell r="H195">
            <v>17.067632960000001</v>
          </cell>
          <cell r="I195">
            <v>21.133189059999999</v>
          </cell>
          <cell r="J195">
            <v>0.7792</v>
          </cell>
          <cell r="K195">
            <v>0.7792</v>
          </cell>
          <cell r="L195">
            <v>0</v>
          </cell>
          <cell r="N195">
            <v>0</v>
          </cell>
          <cell r="O195">
            <v>0.22289999999999999</v>
          </cell>
          <cell r="P195">
            <v>0.22289999999999999</v>
          </cell>
          <cell r="Q195">
            <v>168.4871</v>
          </cell>
          <cell r="R195">
            <v>84.243499999999997</v>
          </cell>
          <cell r="S195">
            <v>0</v>
          </cell>
          <cell r="U195">
            <v>4.0655561000000002</v>
          </cell>
          <cell r="V195">
            <v>17.29053296</v>
          </cell>
          <cell r="W195">
            <v>21.356089059999999</v>
          </cell>
        </row>
        <row r="196">
          <cell r="A196" t="str">
            <v>20004</v>
          </cell>
          <cell r="B196" t="str">
            <v>สนง.คณะกรรมการการศึกษาขั้นพื้นฐาน</v>
          </cell>
          <cell r="C196">
            <v>244788.75270000001</v>
          </cell>
          <cell r="D196">
            <v>122364.2267</v>
          </cell>
          <cell r="E196">
            <v>0</v>
          </cell>
          <cell r="G196">
            <v>16.800373489999998</v>
          </cell>
          <cell r="H196">
            <v>43017.243288750004</v>
          </cell>
          <cell r="I196">
            <v>43034.043662240001</v>
          </cell>
          <cell r="J196">
            <v>11616.5137</v>
          </cell>
          <cell r="K196">
            <v>11616.5137</v>
          </cell>
          <cell r="L196">
            <v>0</v>
          </cell>
          <cell r="N196">
            <v>1973.2561387600001</v>
          </cell>
          <cell r="O196">
            <v>167.19628761999999</v>
          </cell>
          <cell r="P196">
            <v>2140.4524263799999</v>
          </cell>
          <cell r="Q196">
            <v>256405.26639999999</v>
          </cell>
          <cell r="R196">
            <v>133980.74040000001</v>
          </cell>
          <cell r="S196">
            <v>0</v>
          </cell>
          <cell r="U196">
            <v>1990.05651225</v>
          </cell>
          <cell r="V196">
            <v>43184.439576370001</v>
          </cell>
          <cell r="W196">
            <v>45174.496088619999</v>
          </cell>
        </row>
        <row r="197">
          <cell r="A197" t="str">
            <v>20006</v>
          </cell>
          <cell r="B197" t="str">
            <v>สนง.คณะกรรมการการอาชีวศึกษา</v>
          </cell>
          <cell r="C197">
            <v>20495.674200000001</v>
          </cell>
          <cell r="D197">
            <v>10237.5317</v>
          </cell>
          <cell r="E197">
            <v>0</v>
          </cell>
          <cell r="G197">
            <v>60.640969630000001</v>
          </cell>
          <cell r="H197">
            <v>2832.8463450999998</v>
          </cell>
          <cell r="I197">
            <v>2893.48731473</v>
          </cell>
          <cell r="J197">
            <v>2586.7217000000001</v>
          </cell>
          <cell r="K197">
            <v>2586.7217000000001</v>
          </cell>
          <cell r="L197">
            <v>0</v>
          </cell>
          <cell r="N197">
            <v>171.61790719999999</v>
          </cell>
          <cell r="O197">
            <v>6.2583500000000001</v>
          </cell>
          <cell r="P197">
            <v>177.8762572</v>
          </cell>
          <cell r="Q197">
            <v>23082.3959</v>
          </cell>
          <cell r="R197">
            <v>12824.2534</v>
          </cell>
          <cell r="S197">
            <v>0</v>
          </cell>
          <cell r="U197">
            <v>232.25887682999999</v>
          </cell>
          <cell r="V197">
            <v>2839.1046950999998</v>
          </cell>
          <cell r="W197">
            <v>3071.36357193</v>
          </cell>
        </row>
        <row r="198">
          <cell r="A198" t="str">
            <v>20301</v>
          </cell>
          <cell r="B198" t="str">
            <v>สถาบันส่งเสริมการสอนวิทยาศาสตร์และเทคโนฯ</v>
          </cell>
          <cell r="C198">
            <v>1312.2156</v>
          </cell>
          <cell r="D198">
            <v>656.08029999999997</v>
          </cell>
          <cell r="E198">
            <v>0</v>
          </cell>
          <cell r="G198">
            <v>0</v>
          </cell>
          <cell r="H198">
            <v>656.08029999999997</v>
          </cell>
          <cell r="I198">
            <v>656.08029999999997</v>
          </cell>
          <cell r="Q198">
            <v>1312.2156</v>
          </cell>
          <cell r="R198">
            <v>656.08029999999997</v>
          </cell>
          <cell r="S198">
            <v>0</v>
          </cell>
          <cell r="U198">
            <v>0</v>
          </cell>
          <cell r="V198">
            <v>656.08029999999997</v>
          </cell>
          <cell r="W198">
            <v>656.08029999999997</v>
          </cell>
        </row>
        <row r="199">
          <cell r="A199" t="str">
            <v>20302</v>
          </cell>
          <cell r="B199" t="str">
            <v>โรงเรียนมหิดลวิทยานุสรณ์</v>
          </cell>
          <cell r="C199">
            <v>243.7336</v>
          </cell>
          <cell r="D199">
            <v>109.468</v>
          </cell>
          <cell r="E199">
            <v>0</v>
          </cell>
          <cell r="G199">
            <v>0</v>
          </cell>
          <cell r="H199">
            <v>109.468</v>
          </cell>
          <cell r="I199">
            <v>109.468</v>
          </cell>
          <cell r="J199">
            <v>6.81</v>
          </cell>
          <cell r="K199">
            <v>6.81</v>
          </cell>
          <cell r="L199">
            <v>0</v>
          </cell>
          <cell r="N199">
            <v>0</v>
          </cell>
          <cell r="O199">
            <v>6.81</v>
          </cell>
          <cell r="P199">
            <v>6.81</v>
          </cell>
          <cell r="Q199">
            <v>250.5436</v>
          </cell>
          <cell r="R199">
            <v>116.27800000000001</v>
          </cell>
          <cell r="S199">
            <v>0</v>
          </cell>
          <cell r="U199">
            <v>0</v>
          </cell>
          <cell r="V199">
            <v>116.27800000000001</v>
          </cell>
          <cell r="W199">
            <v>116.27800000000001</v>
          </cell>
        </row>
        <row r="200">
          <cell r="A200" t="str">
            <v>20309</v>
          </cell>
          <cell r="B200" t="str">
            <v>สนง.เลขาธิการคุรุสภา</v>
          </cell>
          <cell r="C200">
            <v>144.65469999999999</v>
          </cell>
          <cell r="D200">
            <v>72.327399999999997</v>
          </cell>
          <cell r="E200">
            <v>0</v>
          </cell>
          <cell r="G200">
            <v>0</v>
          </cell>
          <cell r="H200">
            <v>72.327399999999997</v>
          </cell>
          <cell r="I200">
            <v>72.327399999999997</v>
          </cell>
          <cell r="J200">
            <v>8.5</v>
          </cell>
          <cell r="K200">
            <v>8.5</v>
          </cell>
          <cell r="L200">
            <v>0</v>
          </cell>
          <cell r="N200">
            <v>0</v>
          </cell>
          <cell r="O200">
            <v>8.5</v>
          </cell>
          <cell r="P200">
            <v>8.5</v>
          </cell>
          <cell r="Q200">
            <v>153.15469999999999</v>
          </cell>
          <cell r="R200">
            <v>80.827399999999997</v>
          </cell>
          <cell r="S200">
            <v>0</v>
          </cell>
          <cell r="U200">
            <v>0</v>
          </cell>
          <cell r="V200">
            <v>80.827399999999997</v>
          </cell>
          <cell r="W200">
            <v>80.827399999999997</v>
          </cell>
        </row>
        <row r="201">
          <cell r="A201" t="str">
            <v>20310</v>
          </cell>
          <cell r="B201" t="str">
            <v>สนง.คณะกรรมการส่งเสริมสวัสดิการและสวัสดิ</v>
          </cell>
          <cell r="C201">
            <v>123.9181</v>
          </cell>
          <cell r="D201">
            <v>61.959099999999999</v>
          </cell>
          <cell r="E201">
            <v>0</v>
          </cell>
          <cell r="G201">
            <v>0</v>
          </cell>
          <cell r="H201">
            <v>61.959099999999999</v>
          </cell>
          <cell r="I201">
            <v>61.959099999999999</v>
          </cell>
          <cell r="Q201">
            <v>123.9181</v>
          </cell>
          <cell r="R201">
            <v>61.959099999999999</v>
          </cell>
          <cell r="S201">
            <v>0</v>
          </cell>
          <cell r="U201">
            <v>0</v>
          </cell>
          <cell r="V201">
            <v>61.959099999999999</v>
          </cell>
          <cell r="W201">
            <v>61.959099999999999</v>
          </cell>
        </row>
        <row r="202">
          <cell r="A202" t="str">
            <v>20311</v>
          </cell>
          <cell r="B202" t="str">
            <v>สถาบันทดสอบทางการศึกษาแห่งชาติิิ (องค์</v>
          </cell>
          <cell r="C202">
            <v>481.59249999999997</v>
          </cell>
          <cell r="D202">
            <v>240.79599999999999</v>
          </cell>
          <cell r="E202">
            <v>0</v>
          </cell>
          <cell r="G202">
            <v>0</v>
          </cell>
          <cell r="H202">
            <v>240.79599999999999</v>
          </cell>
          <cell r="I202">
            <v>240.79599999999999</v>
          </cell>
          <cell r="Q202">
            <v>481.59249999999997</v>
          </cell>
          <cell r="R202">
            <v>240.79599999999999</v>
          </cell>
          <cell r="S202">
            <v>0</v>
          </cell>
          <cell r="U202">
            <v>0</v>
          </cell>
          <cell r="V202">
            <v>240.79599999999999</v>
          </cell>
          <cell r="W202">
            <v>240.79599999999999</v>
          </cell>
        </row>
        <row r="203">
          <cell r="A203" t="str">
            <v>20332</v>
          </cell>
          <cell r="B203" t="str">
            <v>สำนักงานรับรองมาตรฐานและประเมินคุณภาพการ</v>
          </cell>
          <cell r="C203">
            <v>95.470799999999997</v>
          </cell>
          <cell r="D203">
            <v>47.484099999999998</v>
          </cell>
          <cell r="E203">
            <v>0</v>
          </cell>
          <cell r="G203">
            <v>0</v>
          </cell>
          <cell r="H203">
            <v>47.484099999999998</v>
          </cell>
          <cell r="I203">
            <v>47.484099999999998</v>
          </cell>
          <cell r="J203">
            <v>3.9815</v>
          </cell>
          <cell r="K203">
            <v>3.9815</v>
          </cell>
          <cell r="L203">
            <v>0</v>
          </cell>
          <cell r="N203">
            <v>0</v>
          </cell>
          <cell r="O203">
            <v>3.9815</v>
          </cell>
          <cell r="P203">
            <v>3.9815</v>
          </cell>
          <cell r="Q203">
            <v>99.452299999999994</v>
          </cell>
          <cell r="R203">
            <v>51.465600000000002</v>
          </cell>
          <cell r="S203">
            <v>0</v>
          </cell>
          <cell r="U203">
            <v>0</v>
          </cell>
          <cell r="V203">
            <v>51.465600000000002</v>
          </cell>
          <cell r="W203">
            <v>51.465600000000002</v>
          </cell>
        </row>
        <row r="204">
          <cell r="A204" t="str">
            <v>21002</v>
          </cell>
          <cell r="B204" t="str">
            <v>สนง.ปลัดกระทรวงสาธารณสุข</v>
          </cell>
          <cell r="C204">
            <v>106157.05740000001</v>
          </cell>
          <cell r="D204">
            <v>52555.928399999997</v>
          </cell>
          <cell r="E204">
            <v>0</v>
          </cell>
          <cell r="G204">
            <v>105.20651405</v>
          </cell>
          <cell r="H204">
            <v>18600.88315835</v>
          </cell>
          <cell r="I204">
            <v>18706.089672400001</v>
          </cell>
          <cell r="J204">
            <v>12227.350200000001</v>
          </cell>
          <cell r="K204">
            <v>12227.350200000001</v>
          </cell>
          <cell r="L204">
            <v>0</v>
          </cell>
          <cell r="N204">
            <v>5970.3417791499996</v>
          </cell>
          <cell r="O204">
            <v>1571.2445166699999</v>
          </cell>
          <cell r="P204">
            <v>7541.5862958199996</v>
          </cell>
          <cell r="Q204">
            <v>118384.40760000001</v>
          </cell>
          <cell r="R204">
            <v>64783.278599999998</v>
          </cell>
          <cell r="S204">
            <v>0</v>
          </cell>
          <cell r="U204">
            <v>6075.5482932000004</v>
          </cell>
          <cell r="V204">
            <v>20172.127675020001</v>
          </cell>
          <cell r="W204">
            <v>26247.675968219999</v>
          </cell>
        </row>
        <row r="205">
          <cell r="A205" t="str">
            <v>21003</v>
          </cell>
          <cell r="B205" t="str">
            <v>กรมการแพทย์</v>
          </cell>
          <cell r="C205">
            <v>5521.4985092999996</v>
          </cell>
          <cell r="D205">
            <v>2768.7772092999999</v>
          </cell>
          <cell r="E205">
            <v>0</v>
          </cell>
          <cell r="G205">
            <v>45.576343610000002</v>
          </cell>
          <cell r="H205">
            <v>884.09824652999998</v>
          </cell>
          <cell r="I205">
            <v>929.67459013999996</v>
          </cell>
          <cell r="J205">
            <v>2287.5169907</v>
          </cell>
          <cell r="K205">
            <v>2287.5169907</v>
          </cell>
          <cell r="L205">
            <v>0</v>
          </cell>
          <cell r="N205">
            <v>542.57150300000001</v>
          </cell>
          <cell r="O205">
            <v>21.151260329999999</v>
          </cell>
          <cell r="P205">
            <v>563.72276333000002</v>
          </cell>
          <cell r="Q205">
            <v>7809.0155000000004</v>
          </cell>
          <cell r="R205">
            <v>5056.2942000000003</v>
          </cell>
          <cell r="S205">
            <v>0</v>
          </cell>
          <cell r="U205">
            <v>588.14784660999999</v>
          </cell>
          <cell r="V205">
            <v>905.24950686</v>
          </cell>
          <cell r="W205">
            <v>1493.3973534700001</v>
          </cell>
        </row>
        <row r="206">
          <cell r="A206" t="str">
            <v>21004</v>
          </cell>
          <cell r="B206" t="str">
            <v>กรมควบคุมโรค</v>
          </cell>
          <cell r="C206">
            <v>3036.2015000000001</v>
          </cell>
          <cell r="D206">
            <v>1517.6670999999999</v>
          </cell>
          <cell r="E206">
            <v>0</v>
          </cell>
          <cell r="G206">
            <v>35.303038309999998</v>
          </cell>
          <cell r="H206">
            <v>409.19872985000001</v>
          </cell>
          <cell r="I206">
            <v>444.50176815999998</v>
          </cell>
          <cell r="J206">
            <v>522.74220000000003</v>
          </cell>
          <cell r="K206">
            <v>522.74220000000003</v>
          </cell>
          <cell r="L206">
            <v>0</v>
          </cell>
          <cell r="N206">
            <v>166.13506842000001</v>
          </cell>
          <cell r="O206">
            <v>5.7962832100000004</v>
          </cell>
          <cell r="P206">
            <v>171.93135162999999</v>
          </cell>
          <cell r="Q206">
            <v>3558.9436999999998</v>
          </cell>
          <cell r="R206">
            <v>2040.4093</v>
          </cell>
          <cell r="S206">
            <v>0</v>
          </cell>
          <cell r="U206">
            <v>201.43810672999999</v>
          </cell>
          <cell r="V206">
            <v>414.99501306000002</v>
          </cell>
          <cell r="W206">
            <v>616.43311978999998</v>
          </cell>
        </row>
        <row r="207">
          <cell r="A207" t="str">
            <v>21005</v>
          </cell>
          <cell r="B207" t="str">
            <v>กรมการแพทย์แผนไทยและการแพทย์ทางเลือก</v>
          </cell>
          <cell r="C207">
            <v>233.52330000000001</v>
          </cell>
          <cell r="D207">
            <v>116.7616</v>
          </cell>
          <cell r="E207">
            <v>0</v>
          </cell>
          <cell r="G207">
            <v>10.945903019999999</v>
          </cell>
          <cell r="H207">
            <v>28.857737069999999</v>
          </cell>
          <cell r="I207">
            <v>39.803640090000002</v>
          </cell>
          <cell r="J207">
            <v>44.911000000000001</v>
          </cell>
          <cell r="K207">
            <v>44.911000000000001</v>
          </cell>
          <cell r="L207">
            <v>0</v>
          </cell>
          <cell r="N207">
            <v>2.49105</v>
          </cell>
          <cell r="O207">
            <v>1.3986052</v>
          </cell>
          <cell r="P207">
            <v>3.8896552</v>
          </cell>
          <cell r="Q207">
            <v>278.43430000000001</v>
          </cell>
          <cell r="R207">
            <v>161.67259999999999</v>
          </cell>
          <cell r="S207">
            <v>0</v>
          </cell>
          <cell r="U207">
            <v>13.436953020000001</v>
          </cell>
          <cell r="V207">
            <v>30.256342270000001</v>
          </cell>
          <cell r="W207">
            <v>43.693295290000002</v>
          </cell>
        </row>
        <row r="208">
          <cell r="A208" t="str">
            <v>21006</v>
          </cell>
          <cell r="B208" t="str">
            <v>กรมวิทยาศาสตร์การแพทย์</v>
          </cell>
          <cell r="C208">
            <v>868.4058</v>
          </cell>
          <cell r="D208">
            <v>438.60980000000001</v>
          </cell>
          <cell r="E208">
            <v>0</v>
          </cell>
          <cell r="G208">
            <v>21.827564649999999</v>
          </cell>
          <cell r="H208">
            <v>127.50433242</v>
          </cell>
          <cell r="I208">
            <v>149.33189707</v>
          </cell>
          <cell r="J208">
            <v>370.71510000000001</v>
          </cell>
          <cell r="K208">
            <v>370.71510000000001</v>
          </cell>
          <cell r="L208">
            <v>0</v>
          </cell>
          <cell r="N208">
            <v>202.48782169</v>
          </cell>
          <cell r="O208">
            <v>7.7087363</v>
          </cell>
          <cell r="P208">
            <v>210.19655799</v>
          </cell>
          <cell r="Q208">
            <v>1239.1208999999999</v>
          </cell>
          <cell r="R208">
            <v>809.32489999999996</v>
          </cell>
          <cell r="S208">
            <v>0</v>
          </cell>
          <cell r="U208">
            <v>224.31538634</v>
          </cell>
          <cell r="V208">
            <v>135.21306872</v>
          </cell>
          <cell r="W208">
            <v>359.52845506</v>
          </cell>
        </row>
        <row r="209">
          <cell r="A209" t="str">
            <v>21007</v>
          </cell>
          <cell r="B209" t="str">
            <v>กรมสนับสนุนบริการสุขภาพ</v>
          </cell>
          <cell r="C209">
            <v>13083.867700000001</v>
          </cell>
          <cell r="D209">
            <v>6541.2538000000004</v>
          </cell>
          <cell r="E209">
            <v>0</v>
          </cell>
          <cell r="G209">
            <v>11.419602380000001</v>
          </cell>
          <cell r="H209">
            <v>2139.2361778899999</v>
          </cell>
          <cell r="I209">
            <v>2150.6557802699999</v>
          </cell>
          <cell r="J209">
            <v>56.977699999999999</v>
          </cell>
          <cell r="K209">
            <v>56.977699999999999</v>
          </cell>
          <cell r="L209">
            <v>0</v>
          </cell>
          <cell r="N209">
            <v>2.4051999999999998</v>
          </cell>
          <cell r="O209">
            <v>1.994904</v>
          </cell>
          <cell r="P209">
            <v>4.4001039999999998</v>
          </cell>
          <cell r="Q209">
            <v>13140.8454</v>
          </cell>
          <cell r="R209">
            <v>6598.2314999999999</v>
          </cell>
          <cell r="S209">
            <v>0</v>
          </cell>
          <cell r="U209">
            <v>13.82480238</v>
          </cell>
          <cell r="V209">
            <v>2141.23108189</v>
          </cell>
          <cell r="W209">
            <v>2155.0558842700002</v>
          </cell>
        </row>
        <row r="210">
          <cell r="A210" t="str">
            <v>21008</v>
          </cell>
          <cell r="B210" t="str">
            <v>กรมสุขภาพจิต</v>
          </cell>
          <cell r="C210">
            <v>2476.6275000000001</v>
          </cell>
          <cell r="D210">
            <v>1239.2045000000001</v>
          </cell>
          <cell r="E210">
            <v>0</v>
          </cell>
          <cell r="G210">
            <v>46.512218689999997</v>
          </cell>
          <cell r="H210">
            <v>412.09605992000002</v>
          </cell>
          <cell r="I210">
            <v>458.60827861000001</v>
          </cell>
          <cell r="J210">
            <v>306.6345</v>
          </cell>
          <cell r="K210">
            <v>306.6345</v>
          </cell>
          <cell r="L210">
            <v>0</v>
          </cell>
          <cell r="N210">
            <v>126.19641455</v>
          </cell>
          <cell r="O210">
            <v>13.346839640000001</v>
          </cell>
          <cell r="P210">
            <v>139.54325419</v>
          </cell>
          <cell r="Q210">
            <v>2783.2620000000002</v>
          </cell>
          <cell r="R210">
            <v>1545.8389999999999</v>
          </cell>
          <cell r="S210">
            <v>0</v>
          </cell>
          <cell r="U210">
            <v>172.70863324000001</v>
          </cell>
          <cell r="V210">
            <v>425.44289956</v>
          </cell>
          <cell r="W210">
            <v>598.15153280000004</v>
          </cell>
        </row>
        <row r="211">
          <cell r="A211" t="str">
            <v>21009</v>
          </cell>
          <cell r="B211" t="str">
            <v>กรมอนามัย</v>
          </cell>
          <cell r="C211">
            <v>1539.2073</v>
          </cell>
          <cell r="D211">
            <v>769.6028</v>
          </cell>
          <cell r="E211">
            <v>0</v>
          </cell>
          <cell r="G211">
            <v>29.696787109999999</v>
          </cell>
          <cell r="H211">
            <v>243.63249712999999</v>
          </cell>
          <cell r="I211">
            <v>273.32928423999999</v>
          </cell>
          <cell r="J211">
            <v>273.34410000000003</v>
          </cell>
          <cell r="K211">
            <v>273.34410000000003</v>
          </cell>
          <cell r="L211">
            <v>0</v>
          </cell>
          <cell r="N211">
            <v>23.891598599999998</v>
          </cell>
          <cell r="O211">
            <v>13.3584043</v>
          </cell>
          <cell r="P211">
            <v>37.250002899999998</v>
          </cell>
          <cell r="Q211">
            <v>1812.5514000000001</v>
          </cell>
          <cell r="R211">
            <v>1042.9468999999999</v>
          </cell>
          <cell r="S211">
            <v>0</v>
          </cell>
          <cell r="U211">
            <v>53.588385709999997</v>
          </cell>
          <cell r="V211">
            <v>256.99090143000001</v>
          </cell>
          <cell r="W211">
            <v>310.57928714000002</v>
          </cell>
        </row>
        <row r="212">
          <cell r="A212" t="str">
            <v>21010</v>
          </cell>
          <cell r="B212" t="str">
            <v>สนง.คณะกรรมการอาหารและยา</v>
          </cell>
          <cell r="C212">
            <v>618.57780000000002</v>
          </cell>
          <cell r="D212">
            <v>309.41730000000001</v>
          </cell>
          <cell r="E212">
            <v>0</v>
          </cell>
          <cell r="G212">
            <v>22.1653612</v>
          </cell>
          <cell r="H212">
            <v>86.065032869999996</v>
          </cell>
          <cell r="I212">
            <v>108.23039407</v>
          </cell>
          <cell r="J212">
            <v>289.45530000000002</v>
          </cell>
          <cell r="K212">
            <v>289.45530000000002</v>
          </cell>
          <cell r="L212">
            <v>0</v>
          </cell>
          <cell r="N212">
            <v>123.98359391</v>
          </cell>
          <cell r="O212">
            <v>38.681610360000001</v>
          </cell>
          <cell r="P212">
            <v>162.66520427</v>
          </cell>
          <cell r="Q212">
            <v>908.03309999999999</v>
          </cell>
          <cell r="R212">
            <v>598.87260000000003</v>
          </cell>
          <cell r="S212">
            <v>0</v>
          </cell>
          <cell r="U212">
            <v>146.14895511</v>
          </cell>
          <cell r="V212">
            <v>124.74664323</v>
          </cell>
          <cell r="W212">
            <v>270.89559833999999</v>
          </cell>
        </row>
        <row r="213">
          <cell r="A213" t="str">
            <v>21011</v>
          </cell>
          <cell r="B213" t="str">
            <v>สถาบันวิจัยระบบสาธารณสุข</v>
          </cell>
          <cell r="C213">
            <v>35.970700000000001</v>
          </cell>
          <cell r="D213">
            <v>17.985499999999998</v>
          </cell>
          <cell r="E213">
            <v>0</v>
          </cell>
          <cell r="G213">
            <v>0</v>
          </cell>
          <cell r="H213">
            <v>17.985499999999998</v>
          </cell>
          <cell r="I213">
            <v>17.985499999999998</v>
          </cell>
          <cell r="Q213">
            <v>35.970700000000001</v>
          </cell>
          <cell r="R213">
            <v>17.985499999999998</v>
          </cell>
          <cell r="S213">
            <v>0</v>
          </cell>
          <cell r="U213">
            <v>0</v>
          </cell>
          <cell r="V213">
            <v>17.985499999999998</v>
          </cell>
          <cell r="W213">
            <v>17.985499999999998</v>
          </cell>
        </row>
        <row r="214">
          <cell r="A214" t="str">
            <v>21012</v>
          </cell>
          <cell r="B214" t="str">
            <v>โรงพยาบาลบ้านแพ้ว</v>
          </cell>
          <cell r="J214">
            <v>25.8</v>
          </cell>
          <cell r="K214">
            <v>14.190099999999999</v>
          </cell>
          <cell r="L214">
            <v>0</v>
          </cell>
          <cell r="N214">
            <v>0</v>
          </cell>
          <cell r="O214">
            <v>14.190099999999999</v>
          </cell>
          <cell r="P214">
            <v>14.190099999999999</v>
          </cell>
          <cell r="Q214">
            <v>25.8</v>
          </cell>
          <cell r="R214">
            <v>14.190099999999999</v>
          </cell>
          <cell r="S214">
            <v>0</v>
          </cell>
          <cell r="U214">
            <v>0</v>
          </cell>
          <cell r="V214">
            <v>14.190099999999999</v>
          </cell>
          <cell r="W214">
            <v>14.190099999999999</v>
          </cell>
        </row>
        <row r="215">
          <cell r="A215" t="str">
            <v>21013</v>
          </cell>
          <cell r="B215" t="str">
            <v>สำนักงานหลักประกันสุขภาพแห่งชาติ</v>
          </cell>
          <cell r="C215">
            <v>1167.4263000000001</v>
          </cell>
          <cell r="D215">
            <v>601.471</v>
          </cell>
          <cell r="E215">
            <v>0</v>
          </cell>
          <cell r="G215">
            <v>0</v>
          </cell>
          <cell r="H215">
            <v>435.54149999999998</v>
          </cell>
          <cell r="I215">
            <v>435.54149999999998</v>
          </cell>
          <cell r="J215">
            <v>117.5629</v>
          </cell>
          <cell r="K215">
            <v>117.5629</v>
          </cell>
          <cell r="L215">
            <v>0</v>
          </cell>
          <cell r="N215">
            <v>0</v>
          </cell>
          <cell r="O215">
            <v>43.911259999999999</v>
          </cell>
          <cell r="P215">
            <v>43.911259999999999</v>
          </cell>
          <cell r="Q215">
            <v>1284.9892</v>
          </cell>
          <cell r="R215">
            <v>719.03390000000002</v>
          </cell>
          <cell r="S215">
            <v>0</v>
          </cell>
          <cell r="U215">
            <v>0</v>
          </cell>
          <cell r="V215">
            <v>479.45276000000001</v>
          </cell>
          <cell r="W215">
            <v>479.45276000000001</v>
          </cell>
        </row>
        <row r="216">
          <cell r="A216" t="str">
            <v>21014</v>
          </cell>
          <cell r="B216" t="str">
            <v>สถาบันการแพทย์ฉุกเฉินแห่งชาติ</v>
          </cell>
          <cell r="C216">
            <v>122.3533</v>
          </cell>
          <cell r="D216">
            <v>61.176600000000001</v>
          </cell>
          <cell r="E216">
            <v>0</v>
          </cell>
          <cell r="G216">
            <v>0</v>
          </cell>
          <cell r="H216">
            <v>61.176600000000001</v>
          </cell>
          <cell r="I216">
            <v>61.176600000000001</v>
          </cell>
          <cell r="J216">
            <v>33.108800000000002</v>
          </cell>
          <cell r="K216">
            <v>33.108800000000002</v>
          </cell>
          <cell r="L216">
            <v>0</v>
          </cell>
          <cell r="N216">
            <v>0</v>
          </cell>
          <cell r="O216">
            <v>33.108800000000002</v>
          </cell>
          <cell r="P216">
            <v>33.108800000000002</v>
          </cell>
          <cell r="Q216">
            <v>155.46209999999999</v>
          </cell>
          <cell r="R216">
            <v>94.285399999999996</v>
          </cell>
          <cell r="S216">
            <v>0</v>
          </cell>
          <cell r="U216">
            <v>0</v>
          </cell>
          <cell r="V216">
            <v>94.285399999999996</v>
          </cell>
          <cell r="W216">
            <v>94.285399999999996</v>
          </cell>
        </row>
        <row r="217">
          <cell r="A217" t="str">
            <v>21015</v>
          </cell>
          <cell r="B217" t="str">
            <v>สถาบันรับรองคุณภาพสถานพยาบาล (องค์การมหา</v>
          </cell>
          <cell r="C217">
            <v>64.494500000000002</v>
          </cell>
          <cell r="D217">
            <v>32.247199999999999</v>
          </cell>
          <cell r="E217">
            <v>0</v>
          </cell>
          <cell r="G217">
            <v>0</v>
          </cell>
          <cell r="H217">
            <v>32.247199999999999</v>
          </cell>
          <cell r="I217">
            <v>32.247199999999999</v>
          </cell>
          <cell r="Q217">
            <v>64.494500000000002</v>
          </cell>
          <cell r="R217">
            <v>32.247199999999999</v>
          </cell>
          <cell r="S217">
            <v>0</v>
          </cell>
          <cell r="U217">
            <v>0</v>
          </cell>
          <cell r="V217">
            <v>32.247199999999999</v>
          </cell>
          <cell r="W217">
            <v>32.247199999999999</v>
          </cell>
        </row>
        <row r="218">
          <cell r="A218" t="str">
            <v>21016</v>
          </cell>
          <cell r="B218" t="str">
            <v>สถาบันวัคซีนแห่งชาติ</v>
          </cell>
          <cell r="C218">
            <v>22.244599999999998</v>
          </cell>
          <cell r="D218">
            <v>11.122</v>
          </cell>
          <cell r="E218">
            <v>0</v>
          </cell>
          <cell r="G218">
            <v>0</v>
          </cell>
          <cell r="H218">
            <v>11.122</v>
          </cell>
          <cell r="I218">
            <v>11.122</v>
          </cell>
          <cell r="Q218">
            <v>22.244599999999998</v>
          </cell>
          <cell r="R218">
            <v>11.122</v>
          </cell>
          <cell r="S218">
            <v>0</v>
          </cell>
          <cell r="U218">
            <v>0</v>
          </cell>
          <cell r="V218">
            <v>11.122</v>
          </cell>
          <cell r="W218">
            <v>11.122</v>
          </cell>
        </row>
        <row r="219">
          <cell r="A219" t="str">
            <v>21017</v>
          </cell>
          <cell r="B219" t="str">
            <v>สถาบันพระบรมราชชนก</v>
          </cell>
          <cell r="C219">
            <v>1936.2428</v>
          </cell>
          <cell r="D219">
            <v>968.11980000000005</v>
          </cell>
          <cell r="E219">
            <v>0</v>
          </cell>
          <cell r="G219">
            <v>2.5658143600000001</v>
          </cell>
          <cell r="H219">
            <v>228.41008364999999</v>
          </cell>
          <cell r="I219">
            <v>230.97589801000001</v>
          </cell>
          <cell r="J219">
            <v>398.84059999999999</v>
          </cell>
          <cell r="K219">
            <v>398.84059999999999</v>
          </cell>
          <cell r="L219">
            <v>0</v>
          </cell>
          <cell r="N219">
            <v>209.578655</v>
          </cell>
          <cell r="O219">
            <v>36.507044999999998</v>
          </cell>
          <cell r="P219">
            <v>246.0857</v>
          </cell>
          <cell r="Q219">
            <v>2335.0834</v>
          </cell>
          <cell r="R219">
            <v>1366.9603999999999</v>
          </cell>
          <cell r="S219">
            <v>0</v>
          </cell>
          <cell r="U219">
            <v>212.14446935999999</v>
          </cell>
          <cell r="V219">
            <v>264.91712865</v>
          </cell>
          <cell r="W219">
            <v>477.06159801000001</v>
          </cell>
        </row>
        <row r="220">
          <cell r="A220" t="str">
            <v>22002</v>
          </cell>
          <cell r="B220" t="str">
            <v>สนง.ปลัดกระทรวงอุตสาหกรรม</v>
          </cell>
          <cell r="C220">
            <v>872.38310000000001</v>
          </cell>
          <cell r="D220">
            <v>574.23270000000002</v>
          </cell>
          <cell r="E220">
            <v>0</v>
          </cell>
          <cell r="G220">
            <v>92.248989120000005</v>
          </cell>
          <cell r="H220">
            <v>158.81156965</v>
          </cell>
          <cell r="I220">
            <v>251.06055877</v>
          </cell>
          <cell r="J220">
            <v>45.954300000000003</v>
          </cell>
          <cell r="K220">
            <v>45.954300000000003</v>
          </cell>
          <cell r="L220">
            <v>0</v>
          </cell>
          <cell r="N220">
            <v>0.85519999999999996</v>
          </cell>
          <cell r="O220">
            <v>0.3931</v>
          </cell>
          <cell r="P220">
            <v>1.2483</v>
          </cell>
          <cell r="Q220">
            <v>918.3374</v>
          </cell>
          <cell r="R220">
            <v>620.18700000000001</v>
          </cell>
          <cell r="S220">
            <v>0</v>
          </cell>
          <cell r="U220">
            <v>93.104189120000001</v>
          </cell>
          <cell r="V220">
            <v>159.20466965</v>
          </cell>
          <cell r="W220">
            <v>252.30885877</v>
          </cell>
        </row>
        <row r="221">
          <cell r="A221" t="str">
            <v>22003</v>
          </cell>
          <cell r="B221" t="str">
            <v>กรมโรงงานอุตสาหกรรม</v>
          </cell>
          <cell r="C221">
            <v>404.08839999999998</v>
          </cell>
          <cell r="D221">
            <v>263.0564</v>
          </cell>
          <cell r="E221">
            <v>0</v>
          </cell>
          <cell r="G221">
            <v>19.619693739999999</v>
          </cell>
          <cell r="H221">
            <v>47.091273999999999</v>
          </cell>
          <cell r="I221">
            <v>66.710967740000001</v>
          </cell>
          <cell r="J221">
            <v>74.581900000000005</v>
          </cell>
          <cell r="K221">
            <v>74.581900000000005</v>
          </cell>
          <cell r="L221">
            <v>0</v>
          </cell>
          <cell r="N221">
            <v>0.26</v>
          </cell>
          <cell r="O221">
            <v>0</v>
          </cell>
          <cell r="P221">
            <v>0.26</v>
          </cell>
          <cell r="Q221">
            <v>478.6703</v>
          </cell>
          <cell r="R221">
            <v>337.63830000000002</v>
          </cell>
          <cell r="S221">
            <v>0</v>
          </cell>
          <cell r="U221">
            <v>19.87969374</v>
          </cell>
          <cell r="V221">
            <v>47.091273999999999</v>
          </cell>
          <cell r="W221">
            <v>66.970967740000006</v>
          </cell>
        </row>
        <row r="222">
          <cell r="A222" t="str">
            <v>22004</v>
          </cell>
          <cell r="B222" t="str">
            <v>กรมส่งเสริมอุตสาหกรรม</v>
          </cell>
          <cell r="C222">
            <v>953.75620000000004</v>
          </cell>
          <cell r="D222">
            <v>529.5412</v>
          </cell>
          <cell r="E222">
            <v>0</v>
          </cell>
          <cell r="G222">
            <v>94.511849749999996</v>
          </cell>
          <cell r="H222">
            <v>88.784900699999994</v>
          </cell>
          <cell r="I222">
            <v>183.29675044999999</v>
          </cell>
          <cell r="J222">
            <v>56.7622</v>
          </cell>
          <cell r="K222">
            <v>56.7622</v>
          </cell>
          <cell r="L222">
            <v>0</v>
          </cell>
          <cell r="N222">
            <v>6.4537000000000004</v>
          </cell>
          <cell r="O222">
            <v>0.68359999999999999</v>
          </cell>
          <cell r="P222">
            <v>7.1372999999999998</v>
          </cell>
          <cell r="Q222">
            <v>1010.5184</v>
          </cell>
          <cell r="R222">
            <v>586.30340000000001</v>
          </cell>
          <cell r="S222">
            <v>0</v>
          </cell>
          <cell r="U222">
            <v>100.96554974999999</v>
          </cell>
          <cell r="V222">
            <v>89.468500700000007</v>
          </cell>
          <cell r="W222">
            <v>190.43405045</v>
          </cell>
        </row>
        <row r="223">
          <cell r="A223" t="str">
            <v>22005</v>
          </cell>
          <cell r="B223" t="str">
            <v>กรมอุตสาหกรรมพื้นฐานและการเหมืองแร่</v>
          </cell>
          <cell r="C223">
            <v>302.721</v>
          </cell>
          <cell r="D223">
            <v>177.93369999999999</v>
          </cell>
          <cell r="E223">
            <v>0</v>
          </cell>
          <cell r="G223">
            <v>5.2893379999999999</v>
          </cell>
          <cell r="H223">
            <v>39.006785430000001</v>
          </cell>
          <cell r="I223">
            <v>44.296123430000002</v>
          </cell>
          <cell r="J223">
            <v>66.2911</v>
          </cell>
          <cell r="K223">
            <v>66.2911</v>
          </cell>
          <cell r="L223">
            <v>0</v>
          </cell>
          <cell r="N223">
            <v>1.1599999999999999</v>
          </cell>
          <cell r="O223">
            <v>8.5999999999999993E-2</v>
          </cell>
          <cell r="P223">
            <v>1.246</v>
          </cell>
          <cell r="Q223">
            <v>369.01209999999998</v>
          </cell>
          <cell r="R223">
            <v>244.22479999999999</v>
          </cell>
          <cell r="S223">
            <v>0</v>
          </cell>
          <cell r="U223">
            <v>6.449338</v>
          </cell>
          <cell r="V223">
            <v>39.092785429999999</v>
          </cell>
          <cell r="W223">
            <v>45.542123429999997</v>
          </cell>
        </row>
        <row r="224">
          <cell r="A224" t="str">
            <v>22006</v>
          </cell>
          <cell r="B224" t="str">
            <v>สนง.คณะกรรมการอ้อยและน้ำตาลทราย</v>
          </cell>
          <cell r="C224">
            <v>486.02629999999999</v>
          </cell>
          <cell r="D224">
            <v>88.402000000000001</v>
          </cell>
          <cell r="E224">
            <v>0</v>
          </cell>
          <cell r="G224">
            <v>11.171241699999999</v>
          </cell>
          <cell r="H224">
            <v>15.21530697</v>
          </cell>
          <cell r="I224">
            <v>26.38654867</v>
          </cell>
          <cell r="J224">
            <v>93.542000000000002</v>
          </cell>
          <cell r="K224">
            <v>93.542000000000002</v>
          </cell>
          <cell r="L224">
            <v>0</v>
          </cell>
          <cell r="N224">
            <v>44.738999999999997</v>
          </cell>
          <cell r="O224">
            <v>0.2268</v>
          </cell>
          <cell r="P224">
            <v>44.965800000000002</v>
          </cell>
          <cell r="Q224">
            <v>579.56830000000002</v>
          </cell>
          <cell r="R224">
            <v>181.94399999999999</v>
          </cell>
          <cell r="S224">
            <v>0</v>
          </cell>
          <cell r="U224">
            <v>55.9102417</v>
          </cell>
          <cell r="V224">
            <v>15.442106969999999</v>
          </cell>
          <cell r="W224">
            <v>71.352348669999998</v>
          </cell>
        </row>
        <row r="225">
          <cell r="A225" t="str">
            <v>22007</v>
          </cell>
          <cell r="B225" t="str">
            <v>สนง.มาตรฐานผลิตภัณฑ์อุตสาหกรรม</v>
          </cell>
          <cell r="C225">
            <v>279.88979999999998</v>
          </cell>
          <cell r="D225">
            <v>150.04740000000001</v>
          </cell>
          <cell r="E225">
            <v>0</v>
          </cell>
          <cell r="G225">
            <v>3.8578443</v>
          </cell>
          <cell r="H225">
            <v>39.54137412</v>
          </cell>
          <cell r="I225">
            <v>43.399218419999997</v>
          </cell>
          <cell r="J225">
            <v>474.97719999999998</v>
          </cell>
          <cell r="K225">
            <v>474.97719999999998</v>
          </cell>
          <cell r="L225">
            <v>0</v>
          </cell>
          <cell r="N225">
            <v>205.2430774</v>
          </cell>
          <cell r="O225">
            <v>163.31108338999999</v>
          </cell>
          <cell r="P225">
            <v>368.55416079000003</v>
          </cell>
          <cell r="Q225">
            <v>754.86699999999996</v>
          </cell>
          <cell r="R225">
            <v>625.02459999999996</v>
          </cell>
          <cell r="S225">
            <v>0</v>
          </cell>
          <cell r="U225">
            <v>209.10092169999999</v>
          </cell>
          <cell r="V225">
            <v>202.85245750999999</v>
          </cell>
          <cell r="W225">
            <v>411.95337920999998</v>
          </cell>
        </row>
        <row r="226">
          <cell r="A226" t="str">
            <v>22008</v>
          </cell>
          <cell r="B226" t="str">
            <v>สนง.เศรษฐกิจอุตสาหกรรม</v>
          </cell>
          <cell r="C226">
            <v>201.25569999999999</v>
          </cell>
          <cell r="D226">
            <v>140.45150000000001</v>
          </cell>
          <cell r="E226">
            <v>0</v>
          </cell>
          <cell r="G226">
            <v>19.0924412</v>
          </cell>
          <cell r="H226">
            <v>19.351658400000002</v>
          </cell>
          <cell r="I226">
            <v>38.444099600000001</v>
          </cell>
          <cell r="J226">
            <v>28.8278</v>
          </cell>
          <cell r="K226">
            <v>28.8278</v>
          </cell>
          <cell r="L226">
            <v>0</v>
          </cell>
          <cell r="N226">
            <v>0.32964559999999998</v>
          </cell>
          <cell r="O226">
            <v>0</v>
          </cell>
          <cell r="P226">
            <v>0.32964559999999998</v>
          </cell>
          <cell r="Q226">
            <v>230.08349999999999</v>
          </cell>
          <cell r="R226">
            <v>169.27930000000001</v>
          </cell>
          <cell r="S226">
            <v>0</v>
          </cell>
          <cell r="U226">
            <v>19.422086799999999</v>
          </cell>
          <cell r="V226">
            <v>19.351658400000002</v>
          </cell>
          <cell r="W226">
            <v>38.7737452</v>
          </cell>
        </row>
        <row r="227">
          <cell r="A227" t="str">
            <v>23002</v>
          </cell>
          <cell r="B227" t="str">
            <v>สำนักงานปลัดกระทรวงการอุดมศึกษา วิทยาศาส</v>
          </cell>
          <cell r="C227">
            <v>6893.0641999999998</v>
          </cell>
          <cell r="D227">
            <v>3408.0124000000001</v>
          </cell>
          <cell r="E227">
            <v>0</v>
          </cell>
          <cell r="G227">
            <v>20.989133160000002</v>
          </cell>
          <cell r="H227">
            <v>571.07742843999995</v>
          </cell>
          <cell r="I227">
            <v>592.0665616</v>
          </cell>
          <cell r="J227">
            <v>741.85820000000001</v>
          </cell>
          <cell r="K227">
            <v>741.85820000000001</v>
          </cell>
          <cell r="L227">
            <v>0</v>
          </cell>
          <cell r="N227">
            <v>108.66500000000001</v>
          </cell>
          <cell r="O227">
            <v>78.499499580000005</v>
          </cell>
          <cell r="P227">
            <v>187.16449958000001</v>
          </cell>
          <cell r="Q227">
            <v>7634.9224000000004</v>
          </cell>
          <cell r="R227">
            <v>4149.8706000000002</v>
          </cell>
          <cell r="S227">
            <v>0</v>
          </cell>
          <cell r="U227">
            <v>129.65413315999999</v>
          </cell>
          <cell r="V227">
            <v>649.57692801999997</v>
          </cell>
          <cell r="W227">
            <v>779.23106117999998</v>
          </cell>
        </row>
        <row r="228">
          <cell r="A228" t="str">
            <v>23003</v>
          </cell>
          <cell r="B228" t="str">
            <v>กรมวิทยาศาสตร์บริการ</v>
          </cell>
          <cell r="C228">
            <v>289.505</v>
          </cell>
          <cell r="D228">
            <v>144.55009999999999</v>
          </cell>
          <cell r="E228">
            <v>0</v>
          </cell>
          <cell r="G228">
            <v>1.4640360400000001</v>
          </cell>
          <cell r="H228">
            <v>38.89631078</v>
          </cell>
          <cell r="I228">
            <v>40.360346819999997</v>
          </cell>
          <cell r="J228">
            <v>173.93719999999999</v>
          </cell>
          <cell r="K228">
            <v>173.93719999999999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463.44220000000001</v>
          </cell>
          <cell r="R228">
            <v>318.4873</v>
          </cell>
          <cell r="S228">
            <v>0</v>
          </cell>
          <cell r="U228">
            <v>1.4640360400000001</v>
          </cell>
          <cell r="V228">
            <v>38.89631078</v>
          </cell>
          <cell r="W228">
            <v>40.360346819999997</v>
          </cell>
        </row>
        <row r="229">
          <cell r="A229" t="str">
            <v>23004</v>
          </cell>
          <cell r="B229" t="str">
            <v>สำนักงานการวิจัยแห่งชาติ</v>
          </cell>
          <cell r="C229">
            <v>577.22749999999996</v>
          </cell>
          <cell r="D229">
            <v>288.61189999999999</v>
          </cell>
          <cell r="E229">
            <v>0</v>
          </cell>
          <cell r="G229">
            <v>8.4179940000000002</v>
          </cell>
          <cell r="H229">
            <v>23.078232360000001</v>
          </cell>
          <cell r="I229">
            <v>31.496226360000001</v>
          </cell>
          <cell r="J229">
            <v>16.597999999999999</v>
          </cell>
          <cell r="K229">
            <v>16.597999999999999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593.82550000000003</v>
          </cell>
          <cell r="R229">
            <v>305.2099</v>
          </cell>
          <cell r="S229">
            <v>0</v>
          </cell>
          <cell r="U229">
            <v>8.4179940000000002</v>
          </cell>
          <cell r="V229">
            <v>23.078232360000001</v>
          </cell>
          <cell r="W229">
            <v>31.496226360000001</v>
          </cell>
        </row>
        <row r="230">
          <cell r="A230" t="str">
            <v>23005</v>
          </cell>
          <cell r="B230" t="str">
            <v>สำนักงานปรมาณูเพื่อสันติ</v>
          </cell>
          <cell r="C230">
            <v>208.30240000000001</v>
          </cell>
          <cell r="D230">
            <v>104.1511</v>
          </cell>
          <cell r="E230">
            <v>0</v>
          </cell>
          <cell r="G230">
            <v>0.88149999999999995</v>
          </cell>
          <cell r="H230">
            <v>36.2745459</v>
          </cell>
          <cell r="I230">
            <v>37.156045900000002</v>
          </cell>
          <cell r="J230">
            <v>192.83680000000001</v>
          </cell>
          <cell r="K230">
            <v>192.83680000000001</v>
          </cell>
          <cell r="L230">
            <v>0</v>
          </cell>
          <cell r="N230">
            <v>9.9510000000000001E-2</v>
          </cell>
          <cell r="O230">
            <v>6.6233E-2</v>
          </cell>
          <cell r="P230">
            <v>0.165743</v>
          </cell>
          <cell r="Q230">
            <v>401.13920000000002</v>
          </cell>
          <cell r="R230">
            <v>296.98790000000002</v>
          </cell>
          <cell r="S230">
            <v>0</v>
          </cell>
          <cell r="U230">
            <v>0.98101000000000005</v>
          </cell>
          <cell r="V230">
            <v>36.340778899999997</v>
          </cell>
          <cell r="W230">
            <v>37.321788900000001</v>
          </cell>
        </row>
        <row r="231">
          <cell r="A231" t="str">
            <v>23006</v>
          </cell>
          <cell r="B231" t="str">
            <v>มหาวิทยาลัยรามคำแหง</v>
          </cell>
          <cell r="C231">
            <v>1033.7122999999999</v>
          </cell>
          <cell r="D231">
            <v>514.45079999999996</v>
          </cell>
          <cell r="E231">
            <v>0</v>
          </cell>
          <cell r="G231">
            <v>0</v>
          </cell>
          <cell r="H231">
            <v>408.16285621999998</v>
          </cell>
          <cell r="I231">
            <v>408.16285621999998</v>
          </cell>
          <cell r="J231">
            <v>91.5715</v>
          </cell>
          <cell r="K231">
            <v>67.5715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1125.2837999999999</v>
          </cell>
          <cell r="R231">
            <v>582.02229999999997</v>
          </cell>
          <cell r="S231">
            <v>0</v>
          </cell>
          <cell r="U231">
            <v>0</v>
          </cell>
          <cell r="V231">
            <v>408.16285621999998</v>
          </cell>
          <cell r="W231">
            <v>408.16285621999998</v>
          </cell>
        </row>
        <row r="232">
          <cell r="A232" t="str">
            <v>23007</v>
          </cell>
          <cell r="B232" t="str">
            <v>มหาวิทยาลัยสุโขทัยธรรมาธิราช</v>
          </cell>
          <cell r="C232">
            <v>671.18820000000005</v>
          </cell>
          <cell r="D232">
            <v>335.59410000000003</v>
          </cell>
          <cell r="E232">
            <v>0</v>
          </cell>
          <cell r="G232">
            <v>2.9897</v>
          </cell>
          <cell r="H232">
            <v>146.90587411999999</v>
          </cell>
          <cell r="I232">
            <v>149.89557411999999</v>
          </cell>
          <cell r="J232">
            <v>176.982</v>
          </cell>
          <cell r="K232">
            <v>176.982</v>
          </cell>
          <cell r="L232">
            <v>0</v>
          </cell>
          <cell r="N232">
            <v>166.002633</v>
          </cell>
          <cell r="O232">
            <v>6.2384539999999999</v>
          </cell>
          <cell r="P232">
            <v>172.24108699999999</v>
          </cell>
          <cell r="Q232">
            <v>848.17020000000002</v>
          </cell>
          <cell r="R232">
            <v>512.5761</v>
          </cell>
          <cell r="S232">
            <v>0</v>
          </cell>
          <cell r="U232">
            <v>168.992333</v>
          </cell>
          <cell r="V232">
            <v>153.14432812000001</v>
          </cell>
          <cell r="W232">
            <v>322.13666111999999</v>
          </cell>
        </row>
        <row r="233">
          <cell r="A233" t="str">
            <v>23008</v>
          </cell>
          <cell r="B233" t="str">
            <v>มหาวิทยาลัยนเรศวร</v>
          </cell>
          <cell r="C233">
            <v>1950.2907</v>
          </cell>
          <cell r="D233">
            <v>968.59019999999998</v>
          </cell>
          <cell r="E233">
            <v>0</v>
          </cell>
          <cell r="G233">
            <v>2.0759825900000002</v>
          </cell>
          <cell r="H233">
            <v>426.65946104</v>
          </cell>
          <cell r="I233">
            <v>428.73544363000002</v>
          </cell>
          <cell r="J233">
            <v>378.6696</v>
          </cell>
          <cell r="K233">
            <v>378.6696</v>
          </cell>
          <cell r="L233">
            <v>0</v>
          </cell>
          <cell r="N233">
            <v>9.7714200000000009</v>
          </cell>
          <cell r="O233">
            <v>0.56106</v>
          </cell>
          <cell r="P233">
            <v>10.33248</v>
          </cell>
          <cell r="Q233">
            <v>2328.9603000000002</v>
          </cell>
          <cell r="R233">
            <v>1347.2598</v>
          </cell>
          <cell r="S233">
            <v>0</v>
          </cell>
          <cell r="U233">
            <v>11.84740259</v>
          </cell>
          <cell r="V233">
            <v>427.22052103999999</v>
          </cell>
          <cell r="W233">
            <v>439.06792363</v>
          </cell>
        </row>
        <row r="234">
          <cell r="A234" t="str">
            <v>23009</v>
          </cell>
          <cell r="B234" t="str">
            <v>มหาวิทยาลัยอุบลราชธานี</v>
          </cell>
          <cell r="C234">
            <v>594.05709999999999</v>
          </cell>
          <cell r="D234">
            <v>297.02839999999998</v>
          </cell>
          <cell r="E234">
            <v>0</v>
          </cell>
          <cell r="G234">
            <v>0.68405640000000001</v>
          </cell>
          <cell r="H234">
            <v>124.87836971999999</v>
          </cell>
          <cell r="I234">
            <v>125.56242612</v>
          </cell>
          <cell r="J234">
            <v>149.97739999999999</v>
          </cell>
          <cell r="K234">
            <v>149.97739999999999</v>
          </cell>
          <cell r="L234">
            <v>0</v>
          </cell>
          <cell r="N234">
            <v>29.962800000000001</v>
          </cell>
          <cell r="O234">
            <v>4.9527999999999999</v>
          </cell>
          <cell r="P234">
            <v>34.915599999999998</v>
          </cell>
          <cell r="Q234">
            <v>744.03449999999998</v>
          </cell>
          <cell r="R234">
            <v>447.00580000000002</v>
          </cell>
          <cell r="S234">
            <v>0</v>
          </cell>
          <cell r="U234">
            <v>30.646856400000001</v>
          </cell>
          <cell r="V234">
            <v>129.83116971999999</v>
          </cell>
          <cell r="W234">
            <v>160.47802612000001</v>
          </cell>
        </row>
        <row r="235">
          <cell r="A235" t="str">
            <v>23010</v>
          </cell>
          <cell r="B235" t="str">
            <v>มหาวิทยาลัยมหาสารคาม</v>
          </cell>
          <cell r="C235">
            <v>880.76099999999997</v>
          </cell>
          <cell r="D235">
            <v>440.1087</v>
          </cell>
          <cell r="E235">
            <v>0</v>
          </cell>
          <cell r="G235">
            <v>0.65087600000000001</v>
          </cell>
          <cell r="H235">
            <v>190.49863045000001</v>
          </cell>
          <cell r="I235">
            <v>191.14950644999999</v>
          </cell>
          <cell r="J235">
            <v>211.2963</v>
          </cell>
          <cell r="K235">
            <v>211.2963</v>
          </cell>
          <cell r="L235">
            <v>0</v>
          </cell>
          <cell r="N235">
            <v>16.91</v>
          </cell>
          <cell r="O235">
            <v>4.0800000000000003E-2</v>
          </cell>
          <cell r="P235">
            <v>16.950800000000001</v>
          </cell>
          <cell r="Q235">
            <v>1092.0572999999999</v>
          </cell>
          <cell r="R235">
            <v>651.40499999999997</v>
          </cell>
          <cell r="S235">
            <v>0</v>
          </cell>
          <cell r="U235">
            <v>17.560876</v>
          </cell>
          <cell r="V235">
            <v>190.53943045</v>
          </cell>
          <cell r="W235">
            <v>208.10030645000001</v>
          </cell>
        </row>
        <row r="236">
          <cell r="A236" t="str">
            <v>23011</v>
          </cell>
          <cell r="B236" t="str">
            <v>มหาวิทยาลัยกาฬสินธุ์</v>
          </cell>
          <cell r="C236">
            <v>281.69209999999998</v>
          </cell>
          <cell r="D236">
            <v>129.73869999999999</v>
          </cell>
          <cell r="E236">
            <v>0</v>
          </cell>
          <cell r="G236">
            <v>0</v>
          </cell>
          <cell r="H236">
            <v>42.699651070000002</v>
          </cell>
          <cell r="I236">
            <v>42.699651070000002</v>
          </cell>
          <cell r="J236">
            <v>101.45269999999999</v>
          </cell>
          <cell r="K236">
            <v>101.45269999999999</v>
          </cell>
          <cell r="L236">
            <v>0</v>
          </cell>
          <cell r="N236">
            <v>33.593209999999999</v>
          </cell>
          <cell r="O236">
            <v>3.5539999999999998</v>
          </cell>
          <cell r="P236">
            <v>37.147210000000001</v>
          </cell>
          <cell r="Q236">
            <v>383.14479999999998</v>
          </cell>
          <cell r="R236">
            <v>231.19139999999999</v>
          </cell>
          <cell r="S236">
            <v>0</v>
          </cell>
          <cell r="U236">
            <v>33.593209999999999</v>
          </cell>
          <cell r="V236">
            <v>46.253651069999997</v>
          </cell>
          <cell r="W236">
            <v>79.846861070000003</v>
          </cell>
        </row>
        <row r="237">
          <cell r="A237" t="str">
            <v>23012</v>
          </cell>
          <cell r="B237" t="str">
            <v>สถาบันเทคโนโลยีปทุมวัน</v>
          </cell>
          <cell r="C237">
            <v>150.93369999999999</v>
          </cell>
          <cell r="D237">
            <v>91.262200000000007</v>
          </cell>
          <cell r="E237">
            <v>0</v>
          </cell>
          <cell r="G237">
            <v>7.9684200000000004E-3</v>
          </cell>
          <cell r="H237">
            <v>50.12803383</v>
          </cell>
          <cell r="I237">
            <v>50.136002249999997</v>
          </cell>
          <cell r="J237">
            <v>130.37950000000001</v>
          </cell>
          <cell r="K237">
            <v>130.37950000000001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281.31319999999999</v>
          </cell>
          <cell r="R237">
            <v>221.64169999999999</v>
          </cell>
          <cell r="S237">
            <v>0</v>
          </cell>
          <cell r="U237">
            <v>7.9684200000000004E-3</v>
          </cell>
          <cell r="V237">
            <v>50.12803383</v>
          </cell>
          <cell r="W237">
            <v>50.136002249999997</v>
          </cell>
        </row>
        <row r="238">
          <cell r="A238" t="str">
            <v>23013</v>
          </cell>
          <cell r="B238" t="str">
            <v>มหาวิทยาลัยนราธิวาสราชนครินทร์</v>
          </cell>
          <cell r="C238">
            <v>367.94900000000001</v>
          </cell>
          <cell r="D238">
            <v>183.8828</v>
          </cell>
          <cell r="E238">
            <v>0</v>
          </cell>
          <cell r="G238">
            <v>8.2029939999999996E-2</v>
          </cell>
          <cell r="H238">
            <v>46.392520500000003</v>
          </cell>
          <cell r="I238">
            <v>46.474550440000002</v>
          </cell>
          <cell r="J238">
            <v>275.96850000000001</v>
          </cell>
          <cell r="K238">
            <v>275.96850000000001</v>
          </cell>
          <cell r="L238">
            <v>0</v>
          </cell>
          <cell r="N238">
            <v>37.228000000000002</v>
          </cell>
          <cell r="O238">
            <v>0</v>
          </cell>
          <cell r="P238">
            <v>37.228000000000002</v>
          </cell>
          <cell r="Q238">
            <v>643.91750000000002</v>
          </cell>
          <cell r="R238">
            <v>459.85129999999998</v>
          </cell>
          <cell r="S238">
            <v>0</v>
          </cell>
          <cell r="U238">
            <v>37.31002994</v>
          </cell>
          <cell r="V238">
            <v>46.392520500000003</v>
          </cell>
          <cell r="W238">
            <v>83.702550439999996</v>
          </cell>
        </row>
        <row r="239">
          <cell r="A239" t="str">
            <v>23014</v>
          </cell>
          <cell r="B239" t="str">
            <v>มหาวิทยาลัยนครพนม</v>
          </cell>
          <cell r="C239">
            <v>460.58359999999999</v>
          </cell>
          <cell r="D239">
            <v>219.28450000000001</v>
          </cell>
          <cell r="E239">
            <v>0</v>
          </cell>
          <cell r="G239">
            <v>1.3383719000000001</v>
          </cell>
          <cell r="H239">
            <v>68.932614279999996</v>
          </cell>
          <cell r="I239">
            <v>70.270986179999994</v>
          </cell>
          <cell r="J239">
            <v>176.1035</v>
          </cell>
          <cell r="K239">
            <v>176.1035</v>
          </cell>
          <cell r="L239">
            <v>0</v>
          </cell>
          <cell r="N239">
            <v>61.159660000000002</v>
          </cell>
          <cell r="O239">
            <v>7.9583399999999997</v>
          </cell>
          <cell r="P239">
            <v>69.117999999999995</v>
          </cell>
          <cell r="Q239">
            <v>636.68709999999999</v>
          </cell>
          <cell r="R239">
            <v>395.38799999999998</v>
          </cell>
          <cell r="S239">
            <v>0</v>
          </cell>
          <cell r="U239">
            <v>62.498031900000001</v>
          </cell>
          <cell r="V239">
            <v>76.890954280000003</v>
          </cell>
          <cell r="W239">
            <v>139.38898617999999</v>
          </cell>
        </row>
        <row r="240">
          <cell r="A240" t="str">
            <v>23015</v>
          </cell>
          <cell r="B240" t="str">
            <v>สถาบันวิทยาลัยชุมชน</v>
          </cell>
          <cell r="C240">
            <v>592.30290000000002</v>
          </cell>
          <cell r="D240">
            <v>296.15140000000002</v>
          </cell>
          <cell r="E240">
            <v>0</v>
          </cell>
          <cell r="G240">
            <v>5.7277347299999999</v>
          </cell>
          <cell r="H240">
            <v>64.128932980000002</v>
          </cell>
          <cell r="I240">
            <v>69.856667709999996</v>
          </cell>
          <cell r="J240">
            <v>75.320099999999996</v>
          </cell>
          <cell r="K240">
            <v>75.320099999999996</v>
          </cell>
          <cell r="L240">
            <v>0</v>
          </cell>
          <cell r="N240">
            <v>3.43892</v>
          </cell>
          <cell r="O240">
            <v>0.98415399999999997</v>
          </cell>
          <cell r="P240">
            <v>4.4230739999999997</v>
          </cell>
          <cell r="Q240">
            <v>667.62300000000005</v>
          </cell>
          <cell r="R240">
            <v>371.47149999999999</v>
          </cell>
          <cell r="S240">
            <v>0</v>
          </cell>
          <cell r="U240">
            <v>9.1666547299999994</v>
          </cell>
          <cell r="V240">
            <v>65.113086980000006</v>
          </cell>
          <cell r="W240">
            <v>74.279741709999996</v>
          </cell>
        </row>
        <row r="241">
          <cell r="A241" t="str">
            <v>23016</v>
          </cell>
          <cell r="B241" t="str">
            <v>มหาวิทยาลัยราชภัฏเชียงราย</v>
          </cell>
          <cell r="C241">
            <v>455.19290000000001</v>
          </cell>
          <cell r="D241">
            <v>227.59639999999999</v>
          </cell>
          <cell r="E241">
            <v>0</v>
          </cell>
          <cell r="G241">
            <v>0.97787900000000005</v>
          </cell>
          <cell r="H241">
            <v>65.439171470000005</v>
          </cell>
          <cell r="I241">
            <v>66.417050470000007</v>
          </cell>
          <cell r="J241">
            <v>147.66149999999999</v>
          </cell>
          <cell r="K241">
            <v>147.66149999999999</v>
          </cell>
          <cell r="L241">
            <v>0</v>
          </cell>
          <cell r="N241">
            <v>0.84599997999999998</v>
          </cell>
          <cell r="O241">
            <v>5.5300000000000002E-2</v>
          </cell>
          <cell r="P241">
            <v>0.90129998</v>
          </cell>
          <cell r="Q241">
            <v>602.85440000000006</v>
          </cell>
          <cell r="R241">
            <v>375.25790000000001</v>
          </cell>
          <cell r="S241">
            <v>0</v>
          </cell>
          <cell r="U241">
            <v>1.8238789799999999</v>
          </cell>
          <cell r="V241">
            <v>65.494471469999993</v>
          </cell>
          <cell r="W241">
            <v>67.318350449999997</v>
          </cell>
        </row>
        <row r="242">
          <cell r="A242" t="str">
            <v>23017</v>
          </cell>
          <cell r="B242" t="str">
            <v>มหาวิทยาลัยราชภัฏเชียงใหม่</v>
          </cell>
          <cell r="C242">
            <v>530.84360000000004</v>
          </cell>
          <cell r="D242">
            <v>265.42149999999998</v>
          </cell>
          <cell r="E242">
            <v>0</v>
          </cell>
          <cell r="G242">
            <v>0.38065805000000003</v>
          </cell>
          <cell r="H242">
            <v>111.58103902000001</v>
          </cell>
          <cell r="I242">
            <v>111.96169707</v>
          </cell>
          <cell r="J242">
            <v>143.56200000000001</v>
          </cell>
          <cell r="K242">
            <v>106.626</v>
          </cell>
          <cell r="L242">
            <v>0</v>
          </cell>
          <cell r="N242">
            <v>23.444503730000001</v>
          </cell>
          <cell r="O242">
            <v>0</v>
          </cell>
          <cell r="P242">
            <v>23.444503730000001</v>
          </cell>
          <cell r="Q242">
            <v>674.40560000000005</v>
          </cell>
          <cell r="R242">
            <v>372.04750000000001</v>
          </cell>
          <cell r="S242">
            <v>0</v>
          </cell>
          <cell r="U242">
            <v>23.825161779999998</v>
          </cell>
          <cell r="V242">
            <v>111.58103902000001</v>
          </cell>
          <cell r="W242">
            <v>135.40620079999999</v>
          </cell>
        </row>
        <row r="243">
          <cell r="A243" t="str">
            <v>23018</v>
          </cell>
          <cell r="B243" t="str">
            <v>มหาวิทยาลัยราชภัฏลำปาง</v>
          </cell>
          <cell r="C243">
            <v>340.72289999999998</v>
          </cell>
          <cell r="D243">
            <v>170.3458</v>
          </cell>
          <cell r="E243">
            <v>0</v>
          </cell>
          <cell r="G243">
            <v>0.26003310000000002</v>
          </cell>
          <cell r="H243">
            <v>49.144222370000001</v>
          </cell>
          <cell r="I243">
            <v>49.404255470000003</v>
          </cell>
          <cell r="J243">
            <v>95.131</v>
          </cell>
          <cell r="K243">
            <v>83.730999999999995</v>
          </cell>
          <cell r="L243">
            <v>0</v>
          </cell>
          <cell r="N243">
            <v>1.96</v>
          </cell>
          <cell r="O243">
            <v>0.18426999999999999</v>
          </cell>
          <cell r="P243">
            <v>2.1442700000000001</v>
          </cell>
          <cell r="Q243">
            <v>435.85390000000001</v>
          </cell>
          <cell r="R243">
            <v>254.07679999999999</v>
          </cell>
          <cell r="S243">
            <v>0</v>
          </cell>
          <cell r="U243">
            <v>2.2200331000000002</v>
          </cell>
          <cell r="V243">
            <v>49.328492369999999</v>
          </cell>
          <cell r="W243">
            <v>51.548525470000001</v>
          </cell>
        </row>
        <row r="244">
          <cell r="A244" t="str">
            <v>23019</v>
          </cell>
          <cell r="B244" t="str">
            <v>มหาวิทยาลัยราชภัฏอุตรดิตถ์</v>
          </cell>
          <cell r="C244">
            <v>341.49529999999999</v>
          </cell>
          <cell r="D244">
            <v>170.7467</v>
          </cell>
          <cell r="E244">
            <v>0</v>
          </cell>
          <cell r="G244">
            <v>7.1912400000000001E-2</v>
          </cell>
          <cell r="H244">
            <v>51.859486060000002</v>
          </cell>
          <cell r="I244">
            <v>51.931398459999997</v>
          </cell>
          <cell r="J244">
            <v>134.08760000000001</v>
          </cell>
          <cell r="K244">
            <v>134.08760000000001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475.5829</v>
          </cell>
          <cell r="R244">
            <v>304.83429999999998</v>
          </cell>
          <cell r="S244">
            <v>0</v>
          </cell>
          <cell r="U244">
            <v>7.1912400000000001E-2</v>
          </cell>
          <cell r="V244">
            <v>51.859486060000002</v>
          </cell>
          <cell r="W244">
            <v>51.931398459999997</v>
          </cell>
        </row>
        <row r="245">
          <cell r="A245" t="str">
            <v>23020</v>
          </cell>
          <cell r="B245" t="str">
            <v>มหาวิทยาลัยราชภัฏกำแพงเพชร</v>
          </cell>
          <cell r="C245">
            <v>281.3426</v>
          </cell>
          <cell r="D245">
            <v>140.66720000000001</v>
          </cell>
          <cell r="E245">
            <v>0</v>
          </cell>
          <cell r="G245">
            <v>0.157943</v>
          </cell>
          <cell r="H245">
            <v>40.036964249999997</v>
          </cell>
          <cell r="I245">
            <v>40.19490725</v>
          </cell>
          <cell r="J245">
            <v>152.26730000000001</v>
          </cell>
          <cell r="K245">
            <v>152.26730000000001</v>
          </cell>
          <cell r="L245">
            <v>0</v>
          </cell>
          <cell r="N245">
            <v>0.315</v>
          </cell>
          <cell r="O245">
            <v>0</v>
          </cell>
          <cell r="P245">
            <v>0.315</v>
          </cell>
          <cell r="Q245">
            <v>433.60989999999998</v>
          </cell>
          <cell r="R245">
            <v>292.93450000000001</v>
          </cell>
          <cell r="S245">
            <v>0</v>
          </cell>
          <cell r="U245">
            <v>0.472943</v>
          </cell>
          <cell r="V245">
            <v>40.036964249999997</v>
          </cell>
          <cell r="W245">
            <v>40.509907249999998</v>
          </cell>
        </row>
        <row r="246">
          <cell r="A246" t="str">
            <v>23021</v>
          </cell>
          <cell r="B246" t="str">
            <v>มหาวิทยาลัยราชภัฏนครสวรรค์</v>
          </cell>
          <cell r="C246">
            <v>399.4545</v>
          </cell>
          <cell r="D246">
            <v>199.5789</v>
          </cell>
          <cell r="E246">
            <v>0</v>
          </cell>
          <cell r="G246">
            <v>0.29154999999999998</v>
          </cell>
          <cell r="H246">
            <v>66.991006780000006</v>
          </cell>
          <cell r="I246">
            <v>67.282556779999993</v>
          </cell>
          <cell r="J246">
            <v>236.92930000000001</v>
          </cell>
          <cell r="K246">
            <v>193.4802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636.38379999999995</v>
          </cell>
          <cell r="R246">
            <v>393.0591</v>
          </cell>
          <cell r="S246">
            <v>0</v>
          </cell>
          <cell r="U246">
            <v>0.29154999999999998</v>
          </cell>
          <cell r="V246">
            <v>66.991006780000006</v>
          </cell>
          <cell r="W246">
            <v>67.282556779999993</v>
          </cell>
        </row>
        <row r="247">
          <cell r="A247" t="str">
            <v>23022</v>
          </cell>
          <cell r="B247" t="str">
            <v>มหาวิทยาลัยราชภัฏพิบูลสงคราม</v>
          </cell>
          <cell r="C247">
            <v>417.41079999999999</v>
          </cell>
          <cell r="D247">
            <v>208.7054</v>
          </cell>
          <cell r="E247">
            <v>0</v>
          </cell>
          <cell r="G247">
            <v>0</v>
          </cell>
          <cell r="H247">
            <v>59.084993220000001</v>
          </cell>
          <cell r="I247">
            <v>59.084993220000001</v>
          </cell>
          <cell r="J247">
            <v>116.1378</v>
          </cell>
          <cell r="K247">
            <v>84.9328</v>
          </cell>
          <cell r="L247">
            <v>0</v>
          </cell>
          <cell r="N247">
            <v>2.0911</v>
          </cell>
          <cell r="O247">
            <v>0.11799999999999999</v>
          </cell>
          <cell r="P247">
            <v>2.2090999999999998</v>
          </cell>
          <cell r="Q247">
            <v>533.54859999999996</v>
          </cell>
          <cell r="R247">
            <v>293.63819999999998</v>
          </cell>
          <cell r="S247">
            <v>0</v>
          </cell>
          <cell r="U247">
            <v>2.0911</v>
          </cell>
          <cell r="V247">
            <v>59.202993220000003</v>
          </cell>
          <cell r="W247">
            <v>61.294093220000001</v>
          </cell>
        </row>
        <row r="248">
          <cell r="A248" t="str">
            <v>23023</v>
          </cell>
          <cell r="B248" t="str">
            <v>มหาวิทยาลัยราชภัฏเพชรบูรณ์</v>
          </cell>
          <cell r="C248">
            <v>301.93439999999998</v>
          </cell>
          <cell r="D248">
            <v>150.96279999999999</v>
          </cell>
          <cell r="E248">
            <v>0</v>
          </cell>
          <cell r="G248">
            <v>7.0661000000000002E-2</v>
          </cell>
          <cell r="H248">
            <v>45.185294829999997</v>
          </cell>
          <cell r="I248">
            <v>45.255955829999998</v>
          </cell>
          <cell r="J248">
            <v>74.578900000000004</v>
          </cell>
          <cell r="K248">
            <v>74.578900000000004</v>
          </cell>
          <cell r="L248">
            <v>0</v>
          </cell>
          <cell r="N248">
            <v>6.3861999999999997</v>
          </cell>
          <cell r="O248">
            <v>0.19808999999999999</v>
          </cell>
          <cell r="P248">
            <v>6.5842900000000002</v>
          </cell>
          <cell r="Q248">
            <v>376.51330000000002</v>
          </cell>
          <cell r="R248">
            <v>225.54169999999999</v>
          </cell>
          <cell r="S248">
            <v>0</v>
          </cell>
          <cell r="U248">
            <v>6.456861</v>
          </cell>
          <cell r="V248">
            <v>45.383384829999997</v>
          </cell>
          <cell r="W248">
            <v>51.840245830000001</v>
          </cell>
        </row>
        <row r="249">
          <cell r="A249" t="str">
            <v>23024</v>
          </cell>
          <cell r="B249" t="str">
            <v>มหาวิทยาลัยราชภัฏมหาสารคาม</v>
          </cell>
          <cell r="C249">
            <v>312.13299999999998</v>
          </cell>
          <cell r="D249">
            <v>156.066</v>
          </cell>
          <cell r="E249">
            <v>0</v>
          </cell>
          <cell r="G249">
            <v>4.8208000000000001E-2</v>
          </cell>
          <cell r="H249">
            <v>45.786911310000001</v>
          </cell>
          <cell r="I249">
            <v>45.835119310000003</v>
          </cell>
          <cell r="J249">
            <v>132.11060000000001</v>
          </cell>
          <cell r="K249">
            <v>132.11060000000001</v>
          </cell>
          <cell r="L249">
            <v>0</v>
          </cell>
          <cell r="N249">
            <v>18.563703499999999</v>
          </cell>
          <cell r="O249">
            <v>0</v>
          </cell>
          <cell r="P249">
            <v>18.563703499999999</v>
          </cell>
          <cell r="Q249">
            <v>444.24360000000001</v>
          </cell>
          <cell r="R249">
            <v>288.17660000000001</v>
          </cell>
          <cell r="S249">
            <v>0</v>
          </cell>
          <cell r="U249">
            <v>18.611911500000001</v>
          </cell>
          <cell r="V249">
            <v>45.786911310000001</v>
          </cell>
          <cell r="W249">
            <v>64.398822809999999</v>
          </cell>
        </row>
        <row r="250">
          <cell r="A250" t="str">
            <v>23025</v>
          </cell>
          <cell r="B250" t="str">
            <v>มหาวิทยาลัยราชภัฏเลย</v>
          </cell>
          <cell r="C250">
            <v>311.29700000000003</v>
          </cell>
          <cell r="D250">
            <v>155.64830000000001</v>
          </cell>
          <cell r="E250">
            <v>0</v>
          </cell>
          <cell r="G250">
            <v>0</v>
          </cell>
          <cell r="H250">
            <v>65.09086155</v>
          </cell>
          <cell r="I250">
            <v>65.09086155</v>
          </cell>
          <cell r="J250">
            <v>75.448700000000002</v>
          </cell>
          <cell r="K250">
            <v>75.448700000000002</v>
          </cell>
          <cell r="L250">
            <v>0</v>
          </cell>
          <cell r="N250">
            <v>0</v>
          </cell>
          <cell r="O250">
            <v>0.14499999999999999</v>
          </cell>
          <cell r="P250">
            <v>0.14499999999999999</v>
          </cell>
          <cell r="Q250">
            <v>386.7457</v>
          </cell>
          <cell r="R250">
            <v>231.09700000000001</v>
          </cell>
          <cell r="S250">
            <v>0</v>
          </cell>
          <cell r="U250">
            <v>0</v>
          </cell>
          <cell r="V250">
            <v>65.235861549999996</v>
          </cell>
          <cell r="W250">
            <v>65.235861549999996</v>
          </cell>
        </row>
        <row r="251">
          <cell r="A251" t="str">
            <v>23026</v>
          </cell>
          <cell r="B251" t="str">
            <v>มหาวิทยาลัยราชภัฏสกลนคร</v>
          </cell>
          <cell r="C251">
            <v>380.44749999999999</v>
          </cell>
          <cell r="D251">
            <v>190.22370000000001</v>
          </cell>
          <cell r="E251">
            <v>0</v>
          </cell>
          <cell r="G251">
            <v>2.9084060300000001</v>
          </cell>
          <cell r="H251">
            <v>54.264769170000001</v>
          </cell>
          <cell r="I251">
            <v>57.173175200000003</v>
          </cell>
          <cell r="J251">
            <v>91.936999999999998</v>
          </cell>
          <cell r="K251">
            <v>91.936999999999998</v>
          </cell>
          <cell r="L251">
            <v>0</v>
          </cell>
          <cell r="N251">
            <v>29.443559</v>
          </cell>
          <cell r="O251">
            <v>0.19500000000000001</v>
          </cell>
          <cell r="P251">
            <v>29.638559000000001</v>
          </cell>
          <cell r="Q251">
            <v>472.3845</v>
          </cell>
          <cell r="R251">
            <v>282.16070000000002</v>
          </cell>
          <cell r="S251">
            <v>0</v>
          </cell>
          <cell r="U251">
            <v>32.351965030000002</v>
          </cell>
          <cell r="V251">
            <v>54.459769170000001</v>
          </cell>
          <cell r="W251">
            <v>86.811734200000004</v>
          </cell>
        </row>
        <row r="252">
          <cell r="A252" t="str">
            <v>23027</v>
          </cell>
          <cell r="B252" t="str">
            <v>มหาวิทยาลัยราชภัฏอุดรธานี</v>
          </cell>
          <cell r="C252">
            <v>458.02249999999998</v>
          </cell>
          <cell r="D252">
            <v>222.69839999999999</v>
          </cell>
          <cell r="E252">
            <v>0</v>
          </cell>
          <cell r="G252">
            <v>0.44951764999999999</v>
          </cell>
          <cell r="H252">
            <v>78.44229962</v>
          </cell>
          <cell r="I252">
            <v>78.891817270000004</v>
          </cell>
          <cell r="J252">
            <v>105.4684</v>
          </cell>
          <cell r="K252">
            <v>105.4684</v>
          </cell>
          <cell r="L252">
            <v>0</v>
          </cell>
          <cell r="N252">
            <v>2.3050000000000002</v>
          </cell>
          <cell r="O252">
            <v>0</v>
          </cell>
          <cell r="P252">
            <v>2.3050000000000002</v>
          </cell>
          <cell r="Q252">
            <v>563.49090000000001</v>
          </cell>
          <cell r="R252">
            <v>328.16680000000002</v>
          </cell>
          <cell r="S252">
            <v>0</v>
          </cell>
          <cell r="U252">
            <v>2.7545176499999999</v>
          </cell>
          <cell r="V252">
            <v>78.44229962</v>
          </cell>
          <cell r="W252">
            <v>81.196817269999997</v>
          </cell>
        </row>
        <row r="253">
          <cell r="A253" t="str">
            <v>23028</v>
          </cell>
          <cell r="B253" t="str">
            <v>มหาวิทยาลัยราชภัฏนครราชสีมา</v>
          </cell>
          <cell r="C253">
            <v>402.47770000000003</v>
          </cell>
          <cell r="D253">
            <v>201.2388</v>
          </cell>
          <cell r="E253">
            <v>0</v>
          </cell>
          <cell r="G253">
            <v>0.66119700000000003</v>
          </cell>
          <cell r="H253">
            <v>62.150822660000003</v>
          </cell>
          <cell r="I253">
            <v>62.812019659999997</v>
          </cell>
          <cell r="J253">
            <v>90.638900000000007</v>
          </cell>
          <cell r="K253">
            <v>90.638900000000007</v>
          </cell>
          <cell r="L253">
            <v>0</v>
          </cell>
          <cell r="N253">
            <v>4.7596090000000002</v>
          </cell>
          <cell r="O253">
            <v>2.2800000000000001E-2</v>
          </cell>
          <cell r="P253">
            <v>4.7824090000000004</v>
          </cell>
          <cell r="Q253">
            <v>493.11660000000001</v>
          </cell>
          <cell r="R253">
            <v>291.8777</v>
          </cell>
          <cell r="S253">
            <v>0</v>
          </cell>
          <cell r="U253">
            <v>5.4208059999999998</v>
          </cell>
          <cell r="V253">
            <v>62.173622659999999</v>
          </cell>
          <cell r="W253">
            <v>67.594428660000005</v>
          </cell>
        </row>
        <row r="254">
          <cell r="A254" t="str">
            <v>23029</v>
          </cell>
          <cell r="B254" t="str">
            <v>มหาวิทยาลัยราชภัฏบุรีรัมย์</v>
          </cell>
          <cell r="C254">
            <v>326.4049</v>
          </cell>
          <cell r="D254">
            <v>163.20089999999999</v>
          </cell>
          <cell r="E254">
            <v>0</v>
          </cell>
          <cell r="G254">
            <v>5.6494562999999998</v>
          </cell>
          <cell r="H254">
            <v>45.223052940000002</v>
          </cell>
          <cell r="I254">
            <v>50.872509239999999</v>
          </cell>
          <cell r="J254">
            <v>156.6705</v>
          </cell>
          <cell r="K254">
            <v>156.6705</v>
          </cell>
          <cell r="L254">
            <v>0</v>
          </cell>
          <cell r="N254">
            <v>0.92090000000000005</v>
          </cell>
          <cell r="O254">
            <v>0.17530000000000001</v>
          </cell>
          <cell r="P254">
            <v>1.0962000000000001</v>
          </cell>
          <cell r="Q254">
            <v>483.0754</v>
          </cell>
          <cell r="R254">
            <v>319.87139999999999</v>
          </cell>
          <cell r="S254">
            <v>0</v>
          </cell>
          <cell r="U254">
            <v>6.5703563000000003</v>
          </cell>
          <cell r="V254">
            <v>45.398352940000002</v>
          </cell>
          <cell r="W254">
            <v>51.968709240000003</v>
          </cell>
        </row>
        <row r="255">
          <cell r="A255" t="str">
            <v>23030</v>
          </cell>
          <cell r="B255" t="str">
            <v>มหาวิทยาลัยราชภัฏสุรินทร์</v>
          </cell>
          <cell r="C255">
            <v>343.88299999999998</v>
          </cell>
          <cell r="D255">
            <v>171.94110000000001</v>
          </cell>
          <cell r="E255">
            <v>0</v>
          </cell>
          <cell r="G255">
            <v>3.9E-2</v>
          </cell>
          <cell r="H255">
            <v>49.371029489999998</v>
          </cell>
          <cell r="I255">
            <v>49.410029489999999</v>
          </cell>
          <cell r="J255">
            <v>133.55099999999999</v>
          </cell>
          <cell r="K255">
            <v>133.55099999999999</v>
          </cell>
          <cell r="L255">
            <v>0</v>
          </cell>
          <cell r="N255">
            <v>0</v>
          </cell>
          <cell r="O255">
            <v>0.26960000000000001</v>
          </cell>
          <cell r="P255">
            <v>0.26960000000000001</v>
          </cell>
          <cell r="Q255">
            <v>477.43400000000003</v>
          </cell>
          <cell r="R255">
            <v>305.49209999999999</v>
          </cell>
          <cell r="S255">
            <v>0</v>
          </cell>
          <cell r="U255">
            <v>3.9E-2</v>
          </cell>
          <cell r="V255">
            <v>49.640629490000002</v>
          </cell>
          <cell r="W255">
            <v>49.679629490000003</v>
          </cell>
        </row>
        <row r="256">
          <cell r="A256" t="str">
            <v>23031</v>
          </cell>
          <cell r="B256" t="str">
            <v>มหาวิทยาลัยราชภัฏอุบลราชธานี</v>
          </cell>
          <cell r="C256">
            <v>446.73939999999999</v>
          </cell>
          <cell r="D256">
            <v>223.36840000000001</v>
          </cell>
          <cell r="E256">
            <v>0</v>
          </cell>
          <cell r="G256">
            <v>0.80231300000000005</v>
          </cell>
          <cell r="H256">
            <v>73.307596180000004</v>
          </cell>
          <cell r="I256">
            <v>74.109909180000002</v>
          </cell>
          <cell r="J256">
            <v>111.3287</v>
          </cell>
          <cell r="K256">
            <v>111.3287</v>
          </cell>
          <cell r="L256">
            <v>0</v>
          </cell>
          <cell r="N256">
            <v>1.0438000000000001</v>
          </cell>
          <cell r="O256">
            <v>0</v>
          </cell>
          <cell r="P256">
            <v>1.0438000000000001</v>
          </cell>
          <cell r="Q256">
            <v>558.06809999999996</v>
          </cell>
          <cell r="R256">
            <v>334.69709999999998</v>
          </cell>
          <cell r="S256">
            <v>0</v>
          </cell>
          <cell r="U256">
            <v>1.8461129999999999</v>
          </cell>
          <cell r="V256">
            <v>73.307596180000004</v>
          </cell>
          <cell r="W256">
            <v>75.153709180000007</v>
          </cell>
        </row>
        <row r="257">
          <cell r="A257" t="str">
            <v>23032</v>
          </cell>
          <cell r="B257" t="str">
            <v>มหาวิทยาลัยราชภัฏราชนครินทร์</v>
          </cell>
          <cell r="C257">
            <v>280.017</v>
          </cell>
          <cell r="D257">
            <v>140.00309999999999</v>
          </cell>
          <cell r="E257">
            <v>0</v>
          </cell>
          <cell r="G257">
            <v>0.24926200000000001</v>
          </cell>
          <cell r="H257">
            <v>99.29011036</v>
          </cell>
          <cell r="I257">
            <v>99.539372360000002</v>
          </cell>
          <cell r="J257">
            <v>99.943100000000001</v>
          </cell>
          <cell r="K257">
            <v>99.943100000000001</v>
          </cell>
          <cell r="L257">
            <v>0</v>
          </cell>
          <cell r="N257">
            <v>7.9000000000000001E-2</v>
          </cell>
          <cell r="O257">
            <v>0</v>
          </cell>
          <cell r="P257">
            <v>7.9000000000000001E-2</v>
          </cell>
          <cell r="Q257">
            <v>379.96010000000001</v>
          </cell>
          <cell r="R257">
            <v>239.9462</v>
          </cell>
          <cell r="S257">
            <v>0</v>
          </cell>
          <cell r="U257">
            <v>0.328262</v>
          </cell>
          <cell r="V257">
            <v>99.29011036</v>
          </cell>
          <cell r="W257">
            <v>99.618372359999995</v>
          </cell>
        </row>
        <row r="258">
          <cell r="A258" t="str">
            <v>23033</v>
          </cell>
          <cell r="B258" t="str">
            <v>มหาวิทยาลัยราชภัฏเทพสตรี</v>
          </cell>
          <cell r="C258">
            <v>310.87310000000002</v>
          </cell>
          <cell r="D258">
            <v>154.33709999999999</v>
          </cell>
          <cell r="E258">
            <v>0</v>
          </cell>
          <cell r="G258">
            <v>0.42064170000000001</v>
          </cell>
          <cell r="H258">
            <v>43.179341110000003</v>
          </cell>
          <cell r="I258">
            <v>43.59998281</v>
          </cell>
          <cell r="J258">
            <v>98.909099999999995</v>
          </cell>
          <cell r="K258">
            <v>98.909099999999995</v>
          </cell>
          <cell r="L258">
            <v>0</v>
          </cell>
          <cell r="N258">
            <v>1.4225099999999999</v>
          </cell>
          <cell r="O258">
            <v>2.8626999999999998</v>
          </cell>
          <cell r="P258">
            <v>4.2852100000000002</v>
          </cell>
          <cell r="Q258">
            <v>409.78219999999999</v>
          </cell>
          <cell r="R258">
            <v>253.24619999999999</v>
          </cell>
          <cell r="S258">
            <v>0</v>
          </cell>
          <cell r="U258">
            <v>1.8431516999999999</v>
          </cell>
          <cell r="V258">
            <v>46.04204111</v>
          </cell>
          <cell r="W258">
            <v>47.885192809999999</v>
          </cell>
        </row>
        <row r="259">
          <cell r="A259" t="str">
            <v>23034</v>
          </cell>
          <cell r="B259" t="str">
            <v>มหาวิทยาลัยราชภัฏพระนครศรีอยุธยา</v>
          </cell>
          <cell r="C259">
            <v>327.64510000000001</v>
          </cell>
          <cell r="D259">
            <v>163.76929999999999</v>
          </cell>
          <cell r="E259">
            <v>0</v>
          </cell>
          <cell r="G259">
            <v>0</v>
          </cell>
          <cell r="H259">
            <v>47.105754490000002</v>
          </cell>
          <cell r="I259">
            <v>47.105754490000002</v>
          </cell>
          <cell r="J259">
            <v>73.219899999999996</v>
          </cell>
          <cell r="K259">
            <v>73.219899999999996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400.86500000000001</v>
          </cell>
          <cell r="R259">
            <v>236.98920000000001</v>
          </cell>
          <cell r="S259">
            <v>0</v>
          </cell>
          <cell r="U259">
            <v>0</v>
          </cell>
          <cell r="V259">
            <v>47.105754490000002</v>
          </cell>
          <cell r="W259">
            <v>47.105754490000002</v>
          </cell>
        </row>
        <row r="260">
          <cell r="A260" t="str">
            <v>23035</v>
          </cell>
          <cell r="B260" t="str">
            <v>มหาวิทยาลัยราชภัฏวไลยอลงกรณ์ ในพระบรมราช</v>
          </cell>
          <cell r="C260">
            <v>385.92619999999999</v>
          </cell>
          <cell r="D260">
            <v>187.94990000000001</v>
          </cell>
          <cell r="E260">
            <v>0</v>
          </cell>
          <cell r="G260">
            <v>0.31525121</v>
          </cell>
          <cell r="H260">
            <v>55.779304150000002</v>
          </cell>
          <cell r="I260">
            <v>56.094555360000001</v>
          </cell>
          <cell r="J260">
            <v>175.0925</v>
          </cell>
          <cell r="K260">
            <v>175.0925</v>
          </cell>
          <cell r="L260">
            <v>0</v>
          </cell>
          <cell r="N260">
            <v>0</v>
          </cell>
          <cell r="O260">
            <v>0.15409999999999999</v>
          </cell>
          <cell r="P260">
            <v>0.15409999999999999</v>
          </cell>
          <cell r="Q260">
            <v>561.01869999999997</v>
          </cell>
          <cell r="R260">
            <v>363.04239999999999</v>
          </cell>
          <cell r="S260">
            <v>0</v>
          </cell>
          <cell r="U260">
            <v>0.31525121</v>
          </cell>
          <cell r="V260">
            <v>55.933404150000001</v>
          </cell>
          <cell r="W260">
            <v>56.248655360000001</v>
          </cell>
        </row>
        <row r="261">
          <cell r="A261" t="str">
            <v>23036</v>
          </cell>
          <cell r="B261" t="str">
            <v>มหาวิทยาลัยราชภัฏรำไพพรรณี</v>
          </cell>
          <cell r="C261">
            <v>314.50689999999997</v>
          </cell>
          <cell r="D261">
            <v>157.2218</v>
          </cell>
          <cell r="E261">
            <v>0</v>
          </cell>
          <cell r="G261">
            <v>1.0839164999999999</v>
          </cell>
          <cell r="H261">
            <v>50.283266609999998</v>
          </cell>
          <cell r="I261">
            <v>51.367183109999999</v>
          </cell>
          <cell r="J261">
            <v>159.00909999999999</v>
          </cell>
          <cell r="K261">
            <v>159.00909999999999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473.51600000000002</v>
          </cell>
          <cell r="R261">
            <v>316.23090000000002</v>
          </cell>
          <cell r="S261">
            <v>0</v>
          </cell>
          <cell r="U261">
            <v>1.0839164999999999</v>
          </cell>
          <cell r="V261">
            <v>50.283266609999998</v>
          </cell>
          <cell r="W261">
            <v>51.367183109999999</v>
          </cell>
        </row>
        <row r="262">
          <cell r="A262" t="str">
            <v>23037</v>
          </cell>
          <cell r="B262" t="str">
            <v>มหาวิทยาลัยราชภัฏกาญจนบุรี</v>
          </cell>
          <cell r="C262">
            <v>246.3389</v>
          </cell>
          <cell r="D262">
            <v>123.1692</v>
          </cell>
          <cell r="E262">
            <v>0</v>
          </cell>
          <cell r="G262">
            <v>0</v>
          </cell>
          <cell r="H262">
            <v>33.942062460000002</v>
          </cell>
          <cell r="I262">
            <v>33.942062460000002</v>
          </cell>
          <cell r="J262">
            <v>145.73519999999999</v>
          </cell>
          <cell r="K262">
            <v>145.73519999999999</v>
          </cell>
          <cell r="L262">
            <v>0</v>
          </cell>
          <cell r="N262">
            <v>4.4477900000000004</v>
          </cell>
          <cell r="O262">
            <v>1.5297000000000001</v>
          </cell>
          <cell r="P262">
            <v>5.9774900000000004</v>
          </cell>
          <cell r="Q262">
            <v>392.07409999999999</v>
          </cell>
          <cell r="R262">
            <v>268.90440000000001</v>
          </cell>
          <cell r="S262">
            <v>0</v>
          </cell>
          <cell r="U262">
            <v>4.4477900000000004</v>
          </cell>
          <cell r="V262">
            <v>35.471762460000001</v>
          </cell>
          <cell r="W262">
            <v>39.919552459999998</v>
          </cell>
        </row>
        <row r="263">
          <cell r="A263" t="str">
            <v>23038</v>
          </cell>
          <cell r="B263" t="str">
            <v>มหาวิทยาลัยราชภัฏนครปฐม</v>
          </cell>
          <cell r="C263">
            <v>411.98200000000003</v>
          </cell>
          <cell r="D263">
            <v>205.9907</v>
          </cell>
          <cell r="E263">
            <v>0</v>
          </cell>
          <cell r="G263">
            <v>3.210261</v>
          </cell>
          <cell r="H263">
            <v>58.852900259999998</v>
          </cell>
          <cell r="I263">
            <v>62.063161260000001</v>
          </cell>
          <cell r="J263">
            <v>122.07250000000001</v>
          </cell>
          <cell r="K263">
            <v>122.07250000000001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534.05449999999996</v>
          </cell>
          <cell r="R263">
            <v>328.06319999999999</v>
          </cell>
          <cell r="S263">
            <v>0</v>
          </cell>
          <cell r="U263">
            <v>3.210261</v>
          </cell>
          <cell r="V263">
            <v>58.852900259999998</v>
          </cell>
          <cell r="W263">
            <v>62.063161260000001</v>
          </cell>
        </row>
        <row r="264">
          <cell r="A264" t="str">
            <v>23039</v>
          </cell>
          <cell r="B264" t="str">
            <v>มหาวิทยาลัยราชภัฏเพชรบุรี</v>
          </cell>
          <cell r="C264">
            <v>340.43200000000002</v>
          </cell>
          <cell r="D264">
            <v>169.8158</v>
          </cell>
          <cell r="E264">
            <v>0</v>
          </cell>
          <cell r="G264">
            <v>5.7450000000000001E-2</v>
          </cell>
          <cell r="H264">
            <v>50.05898346</v>
          </cell>
          <cell r="I264">
            <v>50.116433460000003</v>
          </cell>
          <cell r="J264">
            <v>281.7681</v>
          </cell>
          <cell r="K264">
            <v>281.7681</v>
          </cell>
          <cell r="L264">
            <v>0</v>
          </cell>
          <cell r="N264">
            <v>176.54785999999999</v>
          </cell>
          <cell r="O264">
            <v>18.327300000000001</v>
          </cell>
          <cell r="P264">
            <v>194.87515999999999</v>
          </cell>
          <cell r="Q264">
            <v>622.20010000000002</v>
          </cell>
          <cell r="R264">
            <v>451.58390000000003</v>
          </cell>
          <cell r="S264">
            <v>0</v>
          </cell>
          <cell r="U264">
            <v>176.60531</v>
          </cell>
          <cell r="V264">
            <v>68.386283460000001</v>
          </cell>
          <cell r="W264">
            <v>244.99159345999999</v>
          </cell>
        </row>
        <row r="265">
          <cell r="A265" t="str">
            <v>23040</v>
          </cell>
          <cell r="B265" t="str">
            <v>มหาวิทยาลัยราชภัฏหมู่บ้านจอมบึง</v>
          </cell>
          <cell r="C265">
            <v>233.37970000000001</v>
          </cell>
          <cell r="D265">
            <v>116.68559999999999</v>
          </cell>
          <cell r="E265">
            <v>0</v>
          </cell>
          <cell r="G265">
            <v>0</v>
          </cell>
          <cell r="H265">
            <v>35.787297709999997</v>
          </cell>
          <cell r="I265">
            <v>35.787297709999997</v>
          </cell>
          <cell r="J265">
            <v>83.495199999999997</v>
          </cell>
          <cell r="K265">
            <v>83.495199999999997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316.87490000000003</v>
          </cell>
          <cell r="R265">
            <v>200.1808</v>
          </cell>
          <cell r="S265">
            <v>0</v>
          </cell>
          <cell r="U265">
            <v>0</v>
          </cell>
          <cell r="V265">
            <v>35.787297709999997</v>
          </cell>
          <cell r="W265">
            <v>35.787297709999997</v>
          </cell>
        </row>
        <row r="266">
          <cell r="A266" t="str">
            <v>23041</v>
          </cell>
          <cell r="B266" t="str">
            <v>มหาวิทยาลัยราชภัฏนครศรีธรรมราช</v>
          </cell>
          <cell r="C266">
            <v>334.78440000000001</v>
          </cell>
          <cell r="D266">
            <v>166.9752</v>
          </cell>
          <cell r="E266">
            <v>0</v>
          </cell>
          <cell r="G266">
            <v>0.1275821</v>
          </cell>
          <cell r="H266">
            <v>49.946445240000003</v>
          </cell>
          <cell r="I266">
            <v>50.074027340000001</v>
          </cell>
          <cell r="J266">
            <v>95.261200000000002</v>
          </cell>
          <cell r="K266">
            <v>95.261200000000002</v>
          </cell>
          <cell r="L266">
            <v>0</v>
          </cell>
          <cell r="N266">
            <v>8.8830000000000006E-2</v>
          </cell>
          <cell r="O266">
            <v>0.12189999999999999</v>
          </cell>
          <cell r="P266">
            <v>0.21073</v>
          </cell>
          <cell r="Q266">
            <v>430.04559999999998</v>
          </cell>
          <cell r="R266">
            <v>262.2364</v>
          </cell>
          <cell r="S266">
            <v>0</v>
          </cell>
          <cell r="U266">
            <v>0.2164121</v>
          </cell>
          <cell r="V266">
            <v>50.068345239999999</v>
          </cell>
          <cell r="W266">
            <v>50.284757339999999</v>
          </cell>
        </row>
        <row r="267">
          <cell r="A267" t="str">
            <v>23042</v>
          </cell>
          <cell r="B267" t="str">
            <v>มหาวิทยาลัยราชภัฏภูเก็ต</v>
          </cell>
          <cell r="C267">
            <v>293.31360000000001</v>
          </cell>
          <cell r="D267">
            <v>146.6557</v>
          </cell>
          <cell r="E267">
            <v>0</v>
          </cell>
          <cell r="G267">
            <v>0.51308120000000002</v>
          </cell>
          <cell r="H267">
            <v>45.544090560000001</v>
          </cell>
          <cell r="I267">
            <v>46.057171760000003</v>
          </cell>
          <cell r="J267">
            <v>97.567599999999999</v>
          </cell>
          <cell r="K267">
            <v>97.567599999999999</v>
          </cell>
          <cell r="L267">
            <v>0</v>
          </cell>
          <cell r="N267">
            <v>21.728899999999999</v>
          </cell>
          <cell r="O267">
            <v>1.6522278500000001</v>
          </cell>
          <cell r="P267">
            <v>23.381127849999999</v>
          </cell>
          <cell r="Q267">
            <v>390.88119999999998</v>
          </cell>
          <cell r="R267">
            <v>244.22329999999999</v>
          </cell>
          <cell r="S267">
            <v>0</v>
          </cell>
          <cell r="U267">
            <v>22.241981200000001</v>
          </cell>
          <cell r="V267">
            <v>47.196318410000003</v>
          </cell>
          <cell r="W267">
            <v>69.438299610000001</v>
          </cell>
        </row>
        <row r="268">
          <cell r="A268" t="str">
            <v>23043</v>
          </cell>
          <cell r="B268" t="str">
            <v>มหาวิทยาลัยราชภัฏยะลา</v>
          </cell>
          <cell r="C268">
            <v>318.1653</v>
          </cell>
          <cell r="D268">
            <v>159.042</v>
          </cell>
          <cell r="E268">
            <v>0</v>
          </cell>
          <cell r="G268">
            <v>0.81691400000000003</v>
          </cell>
          <cell r="H268">
            <v>52.931862729999999</v>
          </cell>
          <cell r="I268">
            <v>53.748776730000003</v>
          </cell>
          <cell r="J268">
            <v>138.28989999999999</v>
          </cell>
          <cell r="K268">
            <v>138.28989999999999</v>
          </cell>
          <cell r="L268">
            <v>0</v>
          </cell>
          <cell r="N268">
            <v>6.3661690000000002</v>
          </cell>
          <cell r="O268">
            <v>0</v>
          </cell>
          <cell r="P268">
            <v>6.3661690000000002</v>
          </cell>
          <cell r="Q268">
            <v>456.45519999999999</v>
          </cell>
          <cell r="R268">
            <v>297.33190000000002</v>
          </cell>
          <cell r="S268">
            <v>0</v>
          </cell>
          <cell r="U268">
            <v>7.1830829999999999</v>
          </cell>
          <cell r="V268">
            <v>52.931862729999999</v>
          </cell>
          <cell r="W268">
            <v>60.114945730000002</v>
          </cell>
        </row>
        <row r="269">
          <cell r="A269" t="str">
            <v>23044</v>
          </cell>
          <cell r="B269" t="str">
            <v>มหาวิทยาลัยราชภัฏสงขลา</v>
          </cell>
          <cell r="C269">
            <v>374.49900000000002</v>
          </cell>
          <cell r="D269">
            <v>187.24950000000001</v>
          </cell>
          <cell r="E269">
            <v>0</v>
          </cell>
          <cell r="G269">
            <v>0.36632619</v>
          </cell>
          <cell r="H269">
            <v>17.4726623</v>
          </cell>
          <cell r="I269">
            <v>17.838988489999998</v>
          </cell>
          <cell r="J269">
            <v>164.98050000000001</v>
          </cell>
          <cell r="K269">
            <v>164.98050000000001</v>
          </cell>
          <cell r="L269">
            <v>0</v>
          </cell>
          <cell r="N269">
            <v>25.887899999999998</v>
          </cell>
          <cell r="O269">
            <v>0.37430000000000002</v>
          </cell>
          <cell r="P269">
            <v>26.2622</v>
          </cell>
          <cell r="Q269">
            <v>539.47950000000003</v>
          </cell>
          <cell r="R269">
            <v>352.23</v>
          </cell>
          <cell r="S269">
            <v>0</v>
          </cell>
          <cell r="U269">
            <v>26.254226190000001</v>
          </cell>
          <cell r="V269">
            <v>17.846962300000001</v>
          </cell>
          <cell r="W269">
            <v>44.101188489999998</v>
          </cell>
        </row>
        <row r="270">
          <cell r="A270" t="str">
            <v>23045</v>
          </cell>
          <cell r="B270" t="str">
            <v>มหาวิทยาลัยราชภัฏสุราษฎร์ธานี</v>
          </cell>
          <cell r="C270">
            <v>448.1585</v>
          </cell>
          <cell r="D270">
            <v>223.7663</v>
          </cell>
          <cell r="E270">
            <v>0</v>
          </cell>
          <cell r="G270">
            <v>0.34607100000000002</v>
          </cell>
          <cell r="H270">
            <v>72.832530370000001</v>
          </cell>
          <cell r="I270">
            <v>73.178601369999996</v>
          </cell>
          <cell r="J270">
            <v>255.38220000000001</v>
          </cell>
          <cell r="K270">
            <v>255.38220000000001</v>
          </cell>
          <cell r="L270">
            <v>0</v>
          </cell>
          <cell r="N270">
            <v>15.7580996</v>
          </cell>
          <cell r="O270">
            <v>0</v>
          </cell>
          <cell r="P270">
            <v>15.7580996</v>
          </cell>
          <cell r="Q270">
            <v>703.54070000000002</v>
          </cell>
          <cell r="R270">
            <v>479.14850000000001</v>
          </cell>
          <cell r="S270">
            <v>0</v>
          </cell>
          <cell r="U270">
            <v>16.1041706</v>
          </cell>
          <cell r="V270">
            <v>72.832530370000001</v>
          </cell>
          <cell r="W270">
            <v>88.936700970000004</v>
          </cell>
        </row>
        <row r="271">
          <cell r="A271" t="str">
            <v>23046</v>
          </cell>
          <cell r="B271" t="str">
            <v>มหาวิทยาลัยราชภัฏจันทรเกษม</v>
          </cell>
          <cell r="C271">
            <v>325.08499999999998</v>
          </cell>
          <cell r="D271">
            <v>162.54060000000001</v>
          </cell>
          <cell r="E271">
            <v>0</v>
          </cell>
          <cell r="G271">
            <v>0.54750164999999995</v>
          </cell>
          <cell r="H271">
            <v>71.136544150000006</v>
          </cell>
          <cell r="I271">
            <v>71.684045800000007</v>
          </cell>
          <cell r="J271">
            <v>118.3732</v>
          </cell>
          <cell r="K271">
            <v>118.3732</v>
          </cell>
          <cell r="L271">
            <v>0</v>
          </cell>
          <cell r="N271">
            <v>14.361110699999999</v>
          </cell>
          <cell r="O271">
            <v>0.29318</v>
          </cell>
          <cell r="P271">
            <v>14.654290700000001</v>
          </cell>
          <cell r="Q271">
            <v>443.45819999999998</v>
          </cell>
          <cell r="R271">
            <v>280.91379999999998</v>
          </cell>
          <cell r="S271">
            <v>0</v>
          </cell>
          <cell r="U271">
            <v>14.90861235</v>
          </cell>
          <cell r="V271">
            <v>71.429724149999998</v>
          </cell>
          <cell r="W271">
            <v>86.338336499999997</v>
          </cell>
        </row>
        <row r="272">
          <cell r="A272" t="str">
            <v>23047</v>
          </cell>
          <cell r="B272" t="str">
            <v>มหาวิทยาลัยราชภัฏธนบุรี</v>
          </cell>
          <cell r="C272">
            <v>266.88549999999998</v>
          </cell>
          <cell r="D272">
            <v>133.44239999999999</v>
          </cell>
          <cell r="E272">
            <v>0</v>
          </cell>
          <cell r="G272">
            <v>0.23048250000000001</v>
          </cell>
          <cell r="H272">
            <v>38.955306720000003</v>
          </cell>
          <cell r="I272">
            <v>39.185789219999997</v>
          </cell>
          <cell r="J272">
            <v>79.668099999999995</v>
          </cell>
          <cell r="K272">
            <v>79.668099999999995</v>
          </cell>
          <cell r="L272">
            <v>0</v>
          </cell>
          <cell r="N272">
            <v>0.85195100000000001</v>
          </cell>
          <cell r="O272">
            <v>0.93984493999999996</v>
          </cell>
          <cell r="P272">
            <v>1.7917959400000001</v>
          </cell>
          <cell r="Q272">
            <v>346.55360000000002</v>
          </cell>
          <cell r="R272">
            <v>213.1105</v>
          </cell>
          <cell r="S272">
            <v>0</v>
          </cell>
          <cell r="U272">
            <v>1.0824335</v>
          </cell>
          <cell r="V272">
            <v>39.895151660000003</v>
          </cell>
          <cell r="W272">
            <v>40.977585159999997</v>
          </cell>
        </row>
        <row r="273">
          <cell r="A273" t="str">
            <v>23048</v>
          </cell>
          <cell r="B273" t="str">
            <v>มหาวิทยาลัยราชภัฏบ้านสมเด็จเจ้าพระยา</v>
          </cell>
          <cell r="C273">
            <v>483.38290000000001</v>
          </cell>
          <cell r="D273">
            <v>241.9906</v>
          </cell>
          <cell r="E273">
            <v>0</v>
          </cell>
          <cell r="G273">
            <v>0.15843199999999999</v>
          </cell>
          <cell r="H273">
            <v>73.427243869999998</v>
          </cell>
          <cell r="I273">
            <v>73.585675870000003</v>
          </cell>
          <cell r="J273">
            <v>90.024500000000003</v>
          </cell>
          <cell r="K273">
            <v>90.024500000000003</v>
          </cell>
          <cell r="L273">
            <v>0</v>
          </cell>
          <cell r="N273">
            <v>5.0296649999999996</v>
          </cell>
          <cell r="O273">
            <v>1.4535</v>
          </cell>
          <cell r="P273">
            <v>6.4831649999999996</v>
          </cell>
          <cell r="Q273">
            <v>573.40740000000005</v>
          </cell>
          <cell r="R273">
            <v>332.01510000000002</v>
          </cell>
          <cell r="S273">
            <v>0</v>
          </cell>
          <cell r="U273">
            <v>5.188097</v>
          </cell>
          <cell r="V273">
            <v>74.880743870000003</v>
          </cell>
          <cell r="W273">
            <v>80.068840870000002</v>
          </cell>
        </row>
        <row r="274">
          <cell r="A274" t="str">
            <v>23049</v>
          </cell>
          <cell r="B274" t="str">
            <v>มหาวิทยาลัยราชภัฏพระนคร</v>
          </cell>
          <cell r="C274">
            <v>444.4221</v>
          </cell>
          <cell r="D274">
            <v>220.75069999999999</v>
          </cell>
          <cell r="E274">
            <v>0</v>
          </cell>
          <cell r="G274">
            <v>0</v>
          </cell>
          <cell r="H274">
            <v>83.637882349999998</v>
          </cell>
          <cell r="I274">
            <v>83.637882349999998</v>
          </cell>
          <cell r="J274">
            <v>106.9036</v>
          </cell>
          <cell r="K274">
            <v>106.9036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551.32569999999998</v>
          </cell>
          <cell r="R274">
            <v>327.65429999999998</v>
          </cell>
          <cell r="S274">
            <v>0</v>
          </cell>
          <cell r="U274">
            <v>0</v>
          </cell>
          <cell r="V274">
            <v>83.637882349999998</v>
          </cell>
          <cell r="W274">
            <v>83.637882349999998</v>
          </cell>
        </row>
        <row r="275">
          <cell r="A275" t="str">
            <v>23050</v>
          </cell>
          <cell r="B275" t="str">
            <v>มหาวิทยาลัยราชภัฏสวนสุนันทา</v>
          </cell>
          <cell r="C275">
            <v>547.52269999999999</v>
          </cell>
          <cell r="D275">
            <v>272.20089999999999</v>
          </cell>
          <cell r="E275">
            <v>0</v>
          </cell>
          <cell r="G275">
            <v>0</v>
          </cell>
          <cell r="H275">
            <v>113.50025823999999</v>
          </cell>
          <cell r="I275">
            <v>113.50025823999999</v>
          </cell>
          <cell r="J275">
            <v>222.4041</v>
          </cell>
          <cell r="K275">
            <v>222.4041</v>
          </cell>
          <cell r="L275">
            <v>0</v>
          </cell>
          <cell r="N275">
            <v>111.309065</v>
          </cell>
          <cell r="O275">
            <v>31.554849999999998</v>
          </cell>
          <cell r="P275">
            <v>142.86391499999999</v>
          </cell>
          <cell r="Q275">
            <v>769.92679999999996</v>
          </cell>
          <cell r="R275">
            <v>494.60500000000002</v>
          </cell>
          <cell r="S275">
            <v>0</v>
          </cell>
          <cell r="U275">
            <v>111.309065</v>
          </cell>
          <cell r="V275">
            <v>145.05510824000001</v>
          </cell>
          <cell r="W275">
            <v>256.36417324000001</v>
          </cell>
        </row>
        <row r="276">
          <cell r="A276" t="str">
            <v>23051</v>
          </cell>
          <cell r="B276" t="str">
            <v>มหาวิทยาลัยราชภัฏชัยภูมิ</v>
          </cell>
          <cell r="C276">
            <v>148.62549999999999</v>
          </cell>
          <cell r="D276">
            <v>74.312399999999997</v>
          </cell>
          <cell r="E276">
            <v>0</v>
          </cell>
          <cell r="G276">
            <v>0</v>
          </cell>
          <cell r="H276">
            <v>16.0306724</v>
          </cell>
          <cell r="I276">
            <v>16.0306724</v>
          </cell>
          <cell r="J276">
            <v>145.042</v>
          </cell>
          <cell r="K276">
            <v>145.042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293.66750000000002</v>
          </cell>
          <cell r="R276">
            <v>219.3544</v>
          </cell>
          <cell r="S276">
            <v>0</v>
          </cell>
          <cell r="U276">
            <v>0</v>
          </cell>
          <cell r="V276">
            <v>16.0306724</v>
          </cell>
          <cell r="W276">
            <v>16.0306724</v>
          </cell>
        </row>
        <row r="277">
          <cell r="A277" t="str">
            <v>23052</v>
          </cell>
          <cell r="B277" t="str">
            <v>มหาวิทยาลัยราชภัฏร้อยเอ็ด</v>
          </cell>
          <cell r="C277">
            <v>148.32409999999999</v>
          </cell>
          <cell r="D277">
            <v>74.161600000000007</v>
          </cell>
          <cell r="E277">
            <v>0</v>
          </cell>
          <cell r="G277">
            <v>0.49350899999999998</v>
          </cell>
          <cell r="H277">
            <v>28.648889570000001</v>
          </cell>
          <cell r="I277">
            <v>29.142398570000001</v>
          </cell>
          <cell r="J277">
            <v>119.872</v>
          </cell>
          <cell r="K277">
            <v>119.872</v>
          </cell>
          <cell r="L277">
            <v>0</v>
          </cell>
          <cell r="N277">
            <v>41.643999999999998</v>
          </cell>
          <cell r="O277">
            <v>0</v>
          </cell>
          <cell r="P277">
            <v>41.643999999999998</v>
          </cell>
          <cell r="Q277">
            <v>268.1961</v>
          </cell>
          <cell r="R277">
            <v>194.03360000000001</v>
          </cell>
          <cell r="S277">
            <v>0</v>
          </cell>
          <cell r="U277">
            <v>42.137509000000001</v>
          </cell>
          <cell r="V277">
            <v>28.648889570000001</v>
          </cell>
          <cell r="W277">
            <v>70.786398570000003</v>
          </cell>
        </row>
        <row r="278">
          <cell r="A278" t="str">
            <v>23053</v>
          </cell>
          <cell r="B278" t="str">
            <v>มหาวิทยาลัยราชภัฏศรีสะเกษ</v>
          </cell>
          <cell r="C278">
            <v>161.84010000000001</v>
          </cell>
          <cell r="D278">
            <v>80.918999999999997</v>
          </cell>
          <cell r="E278">
            <v>0</v>
          </cell>
          <cell r="G278">
            <v>0</v>
          </cell>
          <cell r="H278">
            <v>28.121417130000001</v>
          </cell>
          <cell r="I278">
            <v>28.121417130000001</v>
          </cell>
          <cell r="J278">
            <v>129.0992</v>
          </cell>
          <cell r="K278">
            <v>129.0992</v>
          </cell>
          <cell r="L278">
            <v>0</v>
          </cell>
          <cell r="N278">
            <v>114.279</v>
          </cell>
          <cell r="O278">
            <v>0</v>
          </cell>
          <cell r="P278">
            <v>114.279</v>
          </cell>
          <cell r="Q278">
            <v>290.9393</v>
          </cell>
          <cell r="R278">
            <v>210.01820000000001</v>
          </cell>
          <cell r="S278">
            <v>0</v>
          </cell>
          <cell r="U278">
            <v>114.279</v>
          </cell>
          <cell r="V278">
            <v>28.121417130000001</v>
          </cell>
          <cell r="W278">
            <v>142.40041712999999</v>
          </cell>
        </row>
        <row r="279">
          <cell r="A279" t="str">
            <v>23054</v>
          </cell>
          <cell r="B279" t="str">
            <v>มหาวิทยาลัยเทคโนโลยีราชมงคลธัญบุรี</v>
          </cell>
          <cell r="C279">
            <v>874.26229999999998</v>
          </cell>
          <cell r="D279">
            <v>435.82990000000001</v>
          </cell>
          <cell r="E279">
            <v>0</v>
          </cell>
          <cell r="G279">
            <v>3.2756211099999999</v>
          </cell>
          <cell r="H279">
            <v>296.29900090000001</v>
          </cell>
          <cell r="I279">
            <v>299.57462200999998</v>
          </cell>
          <cell r="J279">
            <v>457.29489999999998</v>
          </cell>
          <cell r="K279">
            <v>457.29489999999998</v>
          </cell>
          <cell r="L279">
            <v>0</v>
          </cell>
          <cell r="N279">
            <v>36.783610000000003</v>
          </cell>
          <cell r="O279">
            <v>0</v>
          </cell>
          <cell r="P279">
            <v>36.783610000000003</v>
          </cell>
          <cell r="Q279">
            <v>1331.5572</v>
          </cell>
          <cell r="R279">
            <v>893.12480000000005</v>
          </cell>
          <cell r="S279">
            <v>0</v>
          </cell>
          <cell r="U279">
            <v>40.059231109999999</v>
          </cell>
          <cell r="V279">
            <v>296.29900090000001</v>
          </cell>
          <cell r="W279">
            <v>336.35823200999999</v>
          </cell>
        </row>
        <row r="280">
          <cell r="A280" t="str">
            <v>23055</v>
          </cell>
          <cell r="B280" t="str">
            <v>มหาวิทยาลัยเทคโนโลยีราชมงคลกรุงเทพ</v>
          </cell>
          <cell r="C280">
            <v>423.40710000000001</v>
          </cell>
          <cell r="D280">
            <v>211.70339999999999</v>
          </cell>
          <cell r="E280">
            <v>0</v>
          </cell>
          <cell r="G280">
            <v>0</v>
          </cell>
          <cell r="H280">
            <v>63.177903360000002</v>
          </cell>
          <cell r="I280">
            <v>63.177903360000002</v>
          </cell>
          <cell r="J280">
            <v>164.1189</v>
          </cell>
          <cell r="K280">
            <v>164.1189</v>
          </cell>
          <cell r="L280">
            <v>0</v>
          </cell>
          <cell r="N280">
            <v>0.753</v>
          </cell>
          <cell r="O280">
            <v>0</v>
          </cell>
          <cell r="P280">
            <v>0.753</v>
          </cell>
          <cell r="Q280">
            <v>587.52599999999995</v>
          </cell>
          <cell r="R280">
            <v>375.82229999999998</v>
          </cell>
          <cell r="S280">
            <v>0</v>
          </cell>
          <cell r="U280">
            <v>0.753</v>
          </cell>
          <cell r="V280">
            <v>63.177903360000002</v>
          </cell>
          <cell r="W280">
            <v>63.930903360000002</v>
          </cell>
        </row>
        <row r="281">
          <cell r="A281" t="str">
            <v>23056</v>
          </cell>
          <cell r="B281" t="str">
            <v>มหาวิทยาลัยเทคโนโลยีราชมงคลตะวันออก</v>
          </cell>
          <cell r="C281">
            <v>466.7518</v>
          </cell>
          <cell r="D281">
            <v>233.34829999999999</v>
          </cell>
          <cell r="E281">
            <v>0</v>
          </cell>
          <cell r="G281">
            <v>6.5698000000000006E-2</v>
          </cell>
          <cell r="H281">
            <v>104.9467583</v>
          </cell>
          <cell r="I281">
            <v>105.0124563</v>
          </cell>
          <cell r="J281">
            <v>178.17070000000001</v>
          </cell>
          <cell r="K281">
            <v>178.17070000000001</v>
          </cell>
          <cell r="L281">
            <v>0</v>
          </cell>
          <cell r="N281">
            <v>0.12</v>
          </cell>
          <cell r="O281">
            <v>0</v>
          </cell>
          <cell r="P281">
            <v>0.12</v>
          </cell>
          <cell r="Q281">
            <v>644.92250000000001</v>
          </cell>
          <cell r="R281">
            <v>411.51900000000001</v>
          </cell>
          <cell r="S281">
            <v>0</v>
          </cell>
          <cell r="U281">
            <v>0.185698</v>
          </cell>
          <cell r="V281">
            <v>104.9467583</v>
          </cell>
          <cell r="W281">
            <v>105.1324563</v>
          </cell>
        </row>
        <row r="282">
          <cell r="A282" t="str">
            <v>23057</v>
          </cell>
          <cell r="B282" t="str">
            <v>มหาวิทยาลัยเทคโนโลยีราชมงคลพระนคร</v>
          </cell>
          <cell r="C282">
            <v>541.5625</v>
          </cell>
          <cell r="D282">
            <v>270.78109999999998</v>
          </cell>
          <cell r="E282">
            <v>0</v>
          </cell>
          <cell r="G282">
            <v>0.45755899999999999</v>
          </cell>
          <cell r="H282">
            <v>80.868805929999994</v>
          </cell>
          <cell r="I282">
            <v>81.326364929999997</v>
          </cell>
          <cell r="J282">
            <v>116.4496</v>
          </cell>
          <cell r="K282">
            <v>116.4496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658.01210000000003</v>
          </cell>
          <cell r="R282">
            <v>387.23070000000001</v>
          </cell>
          <cell r="S282">
            <v>0</v>
          </cell>
          <cell r="U282">
            <v>0.45755899999999999</v>
          </cell>
          <cell r="V282">
            <v>80.868805929999994</v>
          </cell>
          <cell r="W282">
            <v>81.326364929999997</v>
          </cell>
        </row>
        <row r="283">
          <cell r="A283" t="str">
            <v>23058</v>
          </cell>
          <cell r="B283" t="str">
            <v>มหาวิทยาลัยเทคโนโลยีราชมงคลรัตนโกสินทร์</v>
          </cell>
          <cell r="C283">
            <v>473.72335224</v>
          </cell>
          <cell r="D283">
            <v>236.88695224</v>
          </cell>
          <cell r="E283">
            <v>0</v>
          </cell>
          <cell r="G283">
            <v>5.5496499999999997E-2</v>
          </cell>
          <cell r="H283">
            <v>111.21184337</v>
          </cell>
          <cell r="I283">
            <v>111.26733987</v>
          </cell>
          <cell r="J283">
            <v>293.20154775999998</v>
          </cell>
          <cell r="K283">
            <v>293.20154775999998</v>
          </cell>
          <cell r="L283">
            <v>0</v>
          </cell>
          <cell r="N283">
            <v>208.00305</v>
          </cell>
          <cell r="O283">
            <v>0</v>
          </cell>
          <cell r="P283">
            <v>208.00305</v>
          </cell>
          <cell r="Q283">
            <v>766.92489999999998</v>
          </cell>
          <cell r="R283">
            <v>530.08849999999995</v>
          </cell>
          <cell r="S283">
            <v>0</v>
          </cell>
          <cell r="U283">
            <v>208.05854650000001</v>
          </cell>
          <cell r="V283">
            <v>111.21184337</v>
          </cell>
          <cell r="W283">
            <v>319.27038986999997</v>
          </cell>
        </row>
        <row r="284">
          <cell r="A284" t="str">
            <v>23059</v>
          </cell>
          <cell r="B284" t="str">
            <v>มหาวิทยาลัยเทคโนโลยีราชมงคลล้านนา</v>
          </cell>
          <cell r="C284">
            <v>851.66070000000002</v>
          </cell>
          <cell r="D284">
            <v>425.82920000000001</v>
          </cell>
          <cell r="E284">
            <v>0</v>
          </cell>
          <cell r="G284">
            <v>0.74487998</v>
          </cell>
          <cell r="H284">
            <v>164.98591016</v>
          </cell>
          <cell r="I284">
            <v>165.73079014000001</v>
          </cell>
          <cell r="J284">
            <v>206.31209999999999</v>
          </cell>
          <cell r="K284">
            <v>206.31209999999999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1057.9728</v>
          </cell>
          <cell r="R284">
            <v>632.1413</v>
          </cell>
          <cell r="S284">
            <v>0</v>
          </cell>
          <cell r="U284">
            <v>0.74487998</v>
          </cell>
          <cell r="V284">
            <v>164.98591016</v>
          </cell>
          <cell r="W284">
            <v>165.73079014000001</v>
          </cell>
        </row>
        <row r="285">
          <cell r="A285" t="str">
            <v>23060</v>
          </cell>
          <cell r="B285" t="str">
            <v>มหาวิทยาลัยเทคโนโลยีราชมงคลศรีวิชัย</v>
          </cell>
          <cell r="C285">
            <v>663.53150000000005</v>
          </cell>
          <cell r="D285">
            <v>331.7645</v>
          </cell>
          <cell r="E285">
            <v>0</v>
          </cell>
          <cell r="G285">
            <v>4.5082999999999998E-2</v>
          </cell>
          <cell r="H285">
            <v>107.72052377</v>
          </cell>
          <cell r="I285">
            <v>107.76560677000001</v>
          </cell>
          <cell r="J285">
            <v>168.7901</v>
          </cell>
          <cell r="K285">
            <v>168.7901</v>
          </cell>
          <cell r="L285">
            <v>0</v>
          </cell>
          <cell r="N285">
            <v>22.596599999999999</v>
          </cell>
          <cell r="O285">
            <v>2.0884800000000001</v>
          </cell>
          <cell r="P285">
            <v>24.685079999999999</v>
          </cell>
          <cell r="Q285">
            <v>832.32159999999999</v>
          </cell>
          <cell r="R285">
            <v>500.55459999999999</v>
          </cell>
          <cell r="S285">
            <v>0</v>
          </cell>
          <cell r="U285">
            <v>22.641683</v>
          </cell>
          <cell r="V285">
            <v>109.80900377</v>
          </cell>
          <cell r="W285">
            <v>132.45068677</v>
          </cell>
        </row>
        <row r="286">
          <cell r="A286" t="str">
            <v>23061</v>
          </cell>
          <cell r="B286" t="str">
            <v>มหาวิทยาลัยเทคโนโลยีราชมงคลสุวรรณภูมิ</v>
          </cell>
          <cell r="C286">
            <v>580.93380000000002</v>
          </cell>
          <cell r="D286">
            <v>290.42959999999999</v>
          </cell>
          <cell r="E286">
            <v>0</v>
          </cell>
          <cell r="G286">
            <v>0.10464975</v>
          </cell>
          <cell r="H286">
            <v>138.71565430999999</v>
          </cell>
          <cell r="I286">
            <v>138.82030406000001</v>
          </cell>
          <cell r="J286">
            <v>222.74889999999999</v>
          </cell>
          <cell r="K286">
            <v>222.74889999999999</v>
          </cell>
          <cell r="L286">
            <v>0</v>
          </cell>
          <cell r="N286">
            <v>57.683999999999997</v>
          </cell>
          <cell r="O286">
            <v>0</v>
          </cell>
          <cell r="P286">
            <v>57.683999999999997</v>
          </cell>
          <cell r="Q286">
            <v>803.68269999999995</v>
          </cell>
          <cell r="R286">
            <v>513.17849999999999</v>
          </cell>
          <cell r="S286">
            <v>0</v>
          </cell>
          <cell r="U286">
            <v>57.788649749999998</v>
          </cell>
          <cell r="V286">
            <v>138.71565430999999</v>
          </cell>
          <cell r="W286">
            <v>196.50430406000001</v>
          </cell>
        </row>
        <row r="287">
          <cell r="A287" t="str">
            <v>23062</v>
          </cell>
          <cell r="B287" t="str">
            <v>มหาวิทยาลัยเทคโนโลยีราชมงคลอีสาน</v>
          </cell>
          <cell r="C287">
            <v>917.20950000000005</v>
          </cell>
          <cell r="D287">
            <v>457.96039999999999</v>
          </cell>
          <cell r="E287">
            <v>0</v>
          </cell>
          <cell r="G287">
            <v>1.7849832999999999</v>
          </cell>
          <cell r="H287">
            <v>186.26210829999999</v>
          </cell>
          <cell r="I287">
            <v>188.04709159999999</v>
          </cell>
          <cell r="J287">
            <v>422.09030000000001</v>
          </cell>
          <cell r="K287">
            <v>422.09030000000001</v>
          </cell>
          <cell r="L287">
            <v>0</v>
          </cell>
          <cell r="N287">
            <v>49.306100000000001</v>
          </cell>
          <cell r="O287">
            <v>0.60460000000000003</v>
          </cell>
          <cell r="P287">
            <v>49.910699999999999</v>
          </cell>
          <cell r="Q287">
            <v>1339.2998</v>
          </cell>
          <cell r="R287">
            <v>880.05070000000001</v>
          </cell>
          <cell r="S287">
            <v>0</v>
          </cell>
          <cell r="U287">
            <v>51.091083300000001</v>
          </cell>
          <cell r="V287">
            <v>186.8667083</v>
          </cell>
          <cell r="W287">
            <v>237.95779160000001</v>
          </cell>
        </row>
        <row r="288">
          <cell r="A288" t="str">
            <v>23063</v>
          </cell>
          <cell r="B288" t="str">
            <v>สนง.พัฒนาเทคโนโลยีอวกาศและภูมิสารสนเทศ (</v>
          </cell>
          <cell r="C288">
            <v>316.33249999999998</v>
          </cell>
          <cell r="D288">
            <v>158.166</v>
          </cell>
          <cell r="E288">
            <v>0</v>
          </cell>
          <cell r="G288">
            <v>0</v>
          </cell>
          <cell r="H288">
            <v>158.166</v>
          </cell>
          <cell r="I288">
            <v>158.166</v>
          </cell>
          <cell r="J288">
            <v>793.73829999999998</v>
          </cell>
          <cell r="K288">
            <v>602.77300000000002</v>
          </cell>
          <cell r="L288">
            <v>0</v>
          </cell>
          <cell r="N288">
            <v>0</v>
          </cell>
          <cell r="O288">
            <v>602.77300000000002</v>
          </cell>
          <cell r="P288">
            <v>602.77300000000002</v>
          </cell>
          <cell r="Q288">
            <v>1110.0708</v>
          </cell>
          <cell r="R288">
            <v>760.93899999999996</v>
          </cell>
          <cell r="S288">
            <v>0</v>
          </cell>
          <cell r="U288">
            <v>0</v>
          </cell>
          <cell r="V288">
            <v>760.93899999999996</v>
          </cell>
          <cell r="W288">
            <v>760.93899999999996</v>
          </cell>
        </row>
        <row r="289">
          <cell r="A289" t="str">
            <v>23064</v>
          </cell>
          <cell r="B289" t="str">
            <v>สถาบันเทคโนโลยีนิวเคลียร์แห่งชาติ (องค์ก</v>
          </cell>
          <cell r="C289">
            <v>285.73840000000001</v>
          </cell>
          <cell r="D289">
            <v>131.10050000000001</v>
          </cell>
          <cell r="E289">
            <v>0</v>
          </cell>
          <cell r="G289">
            <v>0</v>
          </cell>
          <cell r="H289">
            <v>131.10050000000001</v>
          </cell>
          <cell r="I289">
            <v>131.10050000000001</v>
          </cell>
          <cell r="J289">
            <v>58.609200000000001</v>
          </cell>
          <cell r="K289">
            <v>58.609200000000001</v>
          </cell>
          <cell r="L289">
            <v>0</v>
          </cell>
          <cell r="N289">
            <v>0</v>
          </cell>
          <cell r="O289">
            <v>58.609200000000001</v>
          </cell>
          <cell r="P289">
            <v>58.609200000000001</v>
          </cell>
          <cell r="Q289">
            <v>344.3476</v>
          </cell>
          <cell r="R289">
            <v>189.7097</v>
          </cell>
          <cell r="S289">
            <v>0</v>
          </cell>
          <cell r="U289">
            <v>0</v>
          </cell>
          <cell r="V289">
            <v>189.7097</v>
          </cell>
          <cell r="W289">
            <v>189.7097</v>
          </cell>
        </row>
        <row r="290">
          <cell r="A290" t="str">
            <v>23065</v>
          </cell>
          <cell r="B290" t="str">
            <v>สถาบันวิจัยแสงซินโครตรอน (องค์การมหาชน)</v>
          </cell>
          <cell r="C290">
            <v>197.4282</v>
          </cell>
          <cell r="D290">
            <v>98.710099999999997</v>
          </cell>
          <cell r="E290">
            <v>0</v>
          </cell>
          <cell r="G290">
            <v>0</v>
          </cell>
          <cell r="H290">
            <v>98.710099999999997</v>
          </cell>
          <cell r="I290">
            <v>98.710099999999997</v>
          </cell>
          <cell r="J290">
            <v>132.446</v>
          </cell>
          <cell r="K290">
            <v>132.446</v>
          </cell>
          <cell r="L290">
            <v>0</v>
          </cell>
          <cell r="N290">
            <v>0</v>
          </cell>
          <cell r="O290">
            <v>132.446</v>
          </cell>
          <cell r="P290">
            <v>132.446</v>
          </cell>
          <cell r="Q290">
            <v>329.87419999999997</v>
          </cell>
          <cell r="R290">
            <v>231.15610000000001</v>
          </cell>
          <cell r="S290">
            <v>0</v>
          </cell>
          <cell r="U290">
            <v>0</v>
          </cell>
          <cell r="V290">
            <v>231.15610000000001</v>
          </cell>
          <cell r="W290">
            <v>231.15610000000001</v>
          </cell>
        </row>
        <row r="291">
          <cell r="A291" t="str">
            <v>23066</v>
          </cell>
          <cell r="B291" t="str">
            <v>สถาบันวิจัยดาราศาสตร์แห่งชาติ (องค์การมห</v>
          </cell>
          <cell r="C291">
            <v>203.04740000000001</v>
          </cell>
          <cell r="D291">
            <v>101.5236</v>
          </cell>
          <cell r="E291">
            <v>0</v>
          </cell>
          <cell r="G291">
            <v>0</v>
          </cell>
          <cell r="H291">
            <v>101.5236</v>
          </cell>
          <cell r="I291">
            <v>101.5236</v>
          </cell>
          <cell r="J291">
            <v>268.8109</v>
          </cell>
          <cell r="K291">
            <v>249.2509</v>
          </cell>
          <cell r="L291">
            <v>0</v>
          </cell>
          <cell r="N291">
            <v>0</v>
          </cell>
          <cell r="O291">
            <v>249.2509</v>
          </cell>
          <cell r="P291">
            <v>249.2509</v>
          </cell>
          <cell r="Q291">
            <v>471.85829999999999</v>
          </cell>
          <cell r="R291">
            <v>350.77449999999999</v>
          </cell>
          <cell r="S291">
            <v>0</v>
          </cell>
          <cell r="U291">
            <v>0</v>
          </cell>
          <cell r="V291">
            <v>350.77449999999999</v>
          </cell>
          <cell r="W291">
            <v>350.77449999999999</v>
          </cell>
        </row>
        <row r="292">
          <cell r="A292" t="str">
            <v>23067</v>
          </cell>
          <cell r="B292" t="str">
            <v>สนง.นวัตกรรมแห่งชาติ (องค์การมหาชน)</v>
          </cell>
          <cell r="C292">
            <v>320.16199999999998</v>
          </cell>
          <cell r="D292">
            <v>160.08109999999999</v>
          </cell>
          <cell r="E292">
            <v>0</v>
          </cell>
          <cell r="G292">
            <v>0</v>
          </cell>
          <cell r="H292">
            <v>160.08109999999999</v>
          </cell>
          <cell r="I292">
            <v>160.08109999999999</v>
          </cell>
          <cell r="J292">
            <v>17</v>
          </cell>
          <cell r="K292">
            <v>17</v>
          </cell>
          <cell r="L292">
            <v>0</v>
          </cell>
          <cell r="N292">
            <v>0</v>
          </cell>
          <cell r="O292">
            <v>17</v>
          </cell>
          <cell r="P292">
            <v>17</v>
          </cell>
          <cell r="Q292">
            <v>337.16199999999998</v>
          </cell>
          <cell r="R292">
            <v>177.08109999999999</v>
          </cell>
          <cell r="S292">
            <v>0</v>
          </cell>
          <cell r="U292">
            <v>0</v>
          </cell>
          <cell r="V292">
            <v>177.08109999999999</v>
          </cell>
          <cell r="W292">
            <v>177.08109999999999</v>
          </cell>
        </row>
        <row r="293">
          <cell r="A293" t="str">
            <v>23068</v>
          </cell>
          <cell r="B293" t="str">
            <v>ศูนย์ความเป็นเลิศด้านชีววิทยาศาสตร์ (องค</v>
          </cell>
          <cell r="C293">
            <v>65.905600000000007</v>
          </cell>
          <cell r="D293">
            <v>32.580300000000001</v>
          </cell>
          <cell r="E293">
            <v>0</v>
          </cell>
          <cell r="G293">
            <v>0</v>
          </cell>
          <cell r="H293">
            <v>32.580300000000001</v>
          </cell>
          <cell r="I293">
            <v>32.580300000000001</v>
          </cell>
          <cell r="J293">
            <v>50.011000000000003</v>
          </cell>
          <cell r="K293">
            <v>28.982900000000001</v>
          </cell>
          <cell r="L293">
            <v>0</v>
          </cell>
          <cell r="N293">
            <v>0</v>
          </cell>
          <cell r="O293">
            <v>16.053000000000001</v>
          </cell>
          <cell r="P293">
            <v>16.053000000000001</v>
          </cell>
          <cell r="Q293">
            <v>115.9166</v>
          </cell>
          <cell r="R293">
            <v>61.563200000000002</v>
          </cell>
          <cell r="S293">
            <v>0</v>
          </cell>
          <cell r="U293">
            <v>0</v>
          </cell>
          <cell r="V293">
            <v>48.633299999999998</v>
          </cell>
          <cell r="W293">
            <v>48.633299999999998</v>
          </cell>
        </row>
        <row r="294">
          <cell r="A294" t="str">
            <v>23069</v>
          </cell>
          <cell r="B294" t="str">
            <v>สถาบันสารสนเทศทรัพยากรน้ำ (องค์การมหาชน)</v>
          </cell>
          <cell r="C294">
            <v>190.43819999999999</v>
          </cell>
          <cell r="D294">
            <v>84.062399999999997</v>
          </cell>
          <cell r="E294">
            <v>0</v>
          </cell>
          <cell r="G294">
            <v>0</v>
          </cell>
          <cell r="H294">
            <v>84.062399999999997</v>
          </cell>
          <cell r="I294">
            <v>84.062399999999997</v>
          </cell>
          <cell r="J294">
            <v>49.335900000000002</v>
          </cell>
          <cell r="K294">
            <v>49.335900000000002</v>
          </cell>
          <cell r="L294">
            <v>0</v>
          </cell>
          <cell r="N294">
            <v>0</v>
          </cell>
          <cell r="O294">
            <v>49.335900000000002</v>
          </cell>
          <cell r="P294">
            <v>49.335900000000002</v>
          </cell>
          <cell r="Q294">
            <v>239.7741</v>
          </cell>
          <cell r="R294">
            <v>133.39830000000001</v>
          </cell>
          <cell r="S294">
            <v>0</v>
          </cell>
          <cell r="U294">
            <v>0</v>
          </cell>
          <cell r="V294">
            <v>133.39830000000001</v>
          </cell>
          <cell r="W294">
            <v>133.39830000000001</v>
          </cell>
        </row>
        <row r="295">
          <cell r="A295" t="str">
            <v>23070</v>
          </cell>
          <cell r="B295" t="str">
            <v>สนง.พัฒนาวิทยาศาสตร์และเทคโนโลยีแห่งชาติ</v>
          </cell>
          <cell r="C295">
            <v>2286.9587000000001</v>
          </cell>
          <cell r="D295">
            <v>1143.2842000000001</v>
          </cell>
          <cell r="E295">
            <v>0</v>
          </cell>
          <cell r="G295">
            <v>0</v>
          </cell>
          <cell r="H295">
            <v>1143.2842000000001</v>
          </cell>
          <cell r="I295">
            <v>1143.2842000000001</v>
          </cell>
          <cell r="J295">
            <v>2638.2837</v>
          </cell>
          <cell r="K295">
            <v>2183.3964000000001</v>
          </cell>
          <cell r="L295">
            <v>0</v>
          </cell>
          <cell r="N295">
            <v>0</v>
          </cell>
          <cell r="O295">
            <v>2183.3964000000001</v>
          </cell>
          <cell r="P295">
            <v>2183.3964000000001</v>
          </cell>
          <cell r="Q295">
            <v>4925.2424000000001</v>
          </cell>
          <cell r="R295">
            <v>3326.6806000000001</v>
          </cell>
          <cell r="S295">
            <v>0</v>
          </cell>
          <cell r="U295">
            <v>0</v>
          </cell>
          <cell r="V295">
            <v>3326.6806000000001</v>
          </cell>
          <cell r="W295">
            <v>3326.6806000000001</v>
          </cell>
        </row>
        <row r="296">
          <cell r="A296" t="str">
            <v>23071</v>
          </cell>
          <cell r="B296" t="str">
            <v>สถาบันมาตรวิทยาแห่งชาติ</v>
          </cell>
          <cell r="C296">
            <v>210.11490000000001</v>
          </cell>
          <cell r="D296">
            <v>104.9705</v>
          </cell>
          <cell r="E296">
            <v>0</v>
          </cell>
          <cell r="G296">
            <v>0</v>
          </cell>
          <cell r="H296">
            <v>104.9705</v>
          </cell>
          <cell r="I296">
            <v>104.9705</v>
          </cell>
          <cell r="J296">
            <v>190.53200000000001</v>
          </cell>
          <cell r="K296">
            <v>190.53200000000001</v>
          </cell>
          <cell r="L296">
            <v>0</v>
          </cell>
          <cell r="N296">
            <v>0</v>
          </cell>
          <cell r="O296">
            <v>190.53200000000001</v>
          </cell>
          <cell r="P296">
            <v>190.53200000000001</v>
          </cell>
          <cell r="Q296">
            <v>400.64690000000002</v>
          </cell>
          <cell r="R296">
            <v>295.5025</v>
          </cell>
          <cell r="S296">
            <v>0</v>
          </cell>
          <cell r="U296">
            <v>0</v>
          </cell>
          <cell r="V296">
            <v>295.5025</v>
          </cell>
          <cell r="W296">
            <v>295.5025</v>
          </cell>
        </row>
        <row r="297">
          <cell r="A297" t="str">
            <v>23072</v>
          </cell>
          <cell r="B297" t="str">
            <v>สนง.สภานโยบายการอุดมศึกษาวิทยาศาสตร์ฯ</v>
          </cell>
          <cell r="C297">
            <v>154.47620000000001</v>
          </cell>
          <cell r="D297">
            <v>77.191000000000003</v>
          </cell>
          <cell r="E297">
            <v>0</v>
          </cell>
          <cell r="G297">
            <v>0</v>
          </cell>
          <cell r="H297">
            <v>77.191000000000003</v>
          </cell>
          <cell r="I297">
            <v>77.191000000000003</v>
          </cell>
          <cell r="Q297">
            <v>154.47620000000001</v>
          </cell>
          <cell r="R297">
            <v>77.191000000000003</v>
          </cell>
          <cell r="S297">
            <v>0</v>
          </cell>
          <cell r="U297">
            <v>0</v>
          </cell>
          <cell r="V297">
            <v>77.191000000000003</v>
          </cell>
          <cell r="W297">
            <v>77.191000000000003</v>
          </cell>
        </row>
        <row r="298">
          <cell r="A298" t="str">
            <v>23073</v>
          </cell>
          <cell r="B298" t="str">
            <v>สนง.คกก.ส่งเสริมวิทยาศาสตร์วิจัยฯ</v>
          </cell>
          <cell r="C298">
            <v>200.61420000000001</v>
          </cell>
          <cell r="D298">
            <v>100.307</v>
          </cell>
          <cell r="E298">
            <v>0</v>
          </cell>
          <cell r="G298">
            <v>0</v>
          </cell>
          <cell r="H298">
            <v>100.307</v>
          </cell>
          <cell r="I298">
            <v>100.307</v>
          </cell>
          <cell r="Q298">
            <v>200.61420000000001</v>
          </cell>
          <cell r="R298">
            <v>100.307</v>
          </cell>
          <cell r="S298">
            <v>0</v>
          </cell>
          <cell r="U298">
            <v>0</v>
          </cell>
          <cell r="V298">
            <v>100.307</v>
          </cell>
          <cell r="W298">
            <v>100.307</v>
          </cell>
        </row>
        <row r="299">
          <cell r="A299" t="str">
            <v>23074</v>
          </cell>
          <cell r="B299" t="str">
            <v>จุฬาลงกรณ์มหาวิทยาลัย</v>
          </cell>
          <cell r="C299">
            <v>4620.0892999999996</v>
          </cell>
          <cell r="D299">
            <v>2218.4522000000002</v>
          </cell>
          <cell r="E299">
            <v>0</v>
          </cell>
          <cell r="G299">
            <v>0</v>
          </cell>
          <cell r="H299">
            <v>1059.3126600000001</v>
          </cell>
          <cell r="I299">
            <v>1059.3126600000001</v>
          </cell>
          <cell r="J299">
            <v>628.92439999999999</v>
          </cell>
          <cell r="K299">
            <v>628.92439999999999</v>
          </cell>
          <cell r="L299">
            <v>0</v>
          </cell>
          <cell r="N299">
            <v>0</v>
          </cell>
          <cell r="O299">
            <v>507.83049999999997</v>
          </cell>
          <cell r="P299">
            <v>507.83049999999997</v>
          </cell>
          <cell r="Q299">
            <v>5249.0137000000004</v>
          </cell>
          <cell r="R299">
            <v>2847.3766000000001</v>
          </cell>
          <cell r="S299">
            <v>0</v>
          </cell>
          <cell r="U299">
            <v>0</v>
          </cell>
          <cell r="V299">
            <v>1567.1431600000001</v>
          </cell>
          <cell r="W299">
            <v>1567.1431600000001</v>
          </cell>
        </row>
        <row r="300">
          <cell r="A300" t="str">
            <v>23075</v>
          </cell>
          <cell r="B300" t="str">
            <v>มหาวิทยาลัยเกษตรศาสตร์</v>
          </cell>
          <cell r="C300">
            <v>3840.1442000000002</v>
          </cell>
          <cell r="D300">
            <v>1920.0719999999999</v>
          </cell>
          <cell r="E300">
            <v>0</v>
          </cell>
          <cell r="G300">
            <v>0</v>
          </cell>
          <cell r="H300">
            <v>1860.8512710800001</v>
          </cell>
          <cell r="I300">
            <v>1860.8512710800001</v>
          </cell>
          <cell r="J300">
            <v>1191.9401</v>
          </cell>
          <cell r="K300">
            <v>1047.4152999999999</v>
          </cell>
          <cell r="L300">
            <v>0</v>
          </cell>
          <cell r="N300">
            <v>0</v>
          </cell>
          <cell r="O300">
            <v>1047.4152999999999</v>
          </cell>
          <cell r="P300">
            <v>1047.4152999999999</v>
          </cell>
          <cell r="Q300">
            <v>5032.0843000000004</v>
          </cell>
          <cell r="R300">
            <v>2967.4872999999998</v>
          </cell>
          <cell r="S300">
            <v>0</v>
          </cell>
          <cell r="U300">
            <v>0</v>
          </cell>
          <cell r="V300">
            <v>2908.2665710800002</v>
          </cell>
          <cell r="W300">
            <v>2908.2665710800002</v>
          </cell>
        </row>
        <row r="301">
          <cell r="A301" t="str">
            <v>23076</v>
          </cell>
          <cell r="B301" t="str">
            <v>มหาวิทยาลัยขอนแก่น</v>
          </cell>
          <cell r="C301">
            <v>4219.1091999999999</v>
          </cell>
          <cell r="D301">
            <v>2109.5346</v>
          </cell>
          <cell r="E301">
            <v>0</v>
          </cell>
          <cell r="G301">
            <v>0</v>
          </cell>
          <cell r="H301">
            <v>2019.94205126</v>
          </cell>
          <cell r="I301">
            <v>2019.94205126</v>
          </cell>
          <cell r="J301">
            <v>781.77250000000004</v>
          </cell>
          <cell r="K301">
            <v>781.77250000000004</v>
          </cell>
          <cell r="L301">
            <v>0</v>
          </cell>
          <cell r="N301">
            <v>0</v>
          </cell>
          <cell r="O301">
            <v>781.77250000000004</v>
          </cell>
          <cell r="P301">
            <v>781.77250000000004</v>
          </cell>
          <cell r="Q301">
            <v>5000.8816999999999</v>
          </cell>
          <cell r="R301">
            <v>2891.3071</v>
          </cell>
          <cell r="S301">
            <v>0</v>
          </cell>
          <cell r="U301">
            <v>0</v>
          </cell>
          <cell r="V301">
            <v>2801.71455126</v>
          </cell>
          <cell r="W301">
            <v>2801.71455126</v>
          </cell>
        </row>
        <row r="302">
          <cell r="A302" t="str">
            <v>23077</v>
          </cell>
          <cell r="B302" t="str">
            <v>มหาวิทยาลัยธรรมศาสตร์</v>
          </cell>
          <cell r="C302">
            <v>3238.9205999999999</v>
          </cell>
          <cell r="D302">
            <v>1619.4498000000001</v>
          </cell>
          <cell r="E302">
            <v>0</v>
          </cell>
          <cell r="G302">
            <v>0</v>
          </cell>
          <cell r="H302">
            <v>1548.58786433</v>
          </cell>
          <cell r="I302">
            <v>1548.58786433</v>
          </cell>
          <cell r="J302">
            <v>1433.5547999999999</v>
          </cell>
          <cell r="K302">
            <v>1433.5547999999999</v>
          </cell>
          <cell r="L302">
            <v>0</v>
          </cell>
          <cell r="N302">
            <v>0</v>
          </cell>
          <cell r="O302">
            <v>1433.5547999999999</v>
          </cell>
          <cell r="P302">
            <v>1433.5547999999999</v>
          </cell>
          <cell r="Q302">
            <v>4672.4754000000003</v>
          </cell>
          <cell r="R302">
            <v>3053.0046000000002</v>
          </cell>
          <cell r="S302">
            <v>0</v>
          </cell>
          <cell r="U302">
            <v>0</v>
          </cell>
          <cell r="V302">
            <v>2982.1426643300001</v>
          </cell>
          <cell r="W302">
            <v>2982.1426643300001</v>
          </cell>
        </row>
        <row r="303">
          <cell r="A303" t="str">
            <v>23078</v>
          </cell>
          <cell r="B303" t="str">
            <v>มหาวิทยาลัยสงขลานครินทร์</v>
          </cell>
          <cell r="C303">
            <v>4334.6211000000003</v>
          </cell>
          <cell r="D303">
            <v>2163.8083000000001</v>
          </cell>
          <cell r="E303">
            <v>0</v>
          </cell>
          <cell r="G303">
            <v>0</v>
          </cell>
          <cell r="H303">
            <v>2049.3967301399998</v>
          </cell>
          <cell r="I303">
            <v>2049.3967301399998</v>
          </cell>
          <cell r="J303">
            <v>851.37469999999996</v>
          </cell>
          <cell r="K303">
            <v>851.37469999999996</v>
          </cell>
          <cell r="L303">
            <v>0</v>
          </cell>
          <cell r="N303">
            <v>0</v>
          </cell>
          <cell r="O303">
            <v>851.37469999999996</v>
          </cell>
          <cell r="P303">
            <v>851.37469999999996</v>
          </cell>
          <cell r="Q303">
            <v>5185.9957999999997</v>
          </cell>
          <cell r="R303">
            <v>3015.183</v>
          </cell>
          <cell r="S303">
            <v>0</v>
          </cell>
          <cell r="U303">
            <v>0</v>
          </cell>
          <cell r="V303">
            <v>2900.7714301400001</v>
          </cell>
          <cell r="W303">
            <v>2900.7714301400001</v>
          </cell>
        </row>
        <row r="304">
          <cell r="A304" t="str">
            <v>23079</v>
          </cell>
          <cell r="B304" t="str">
            <v>มหาวิทยาลัยแม่โจ้</v>
          </cell>
          <cell r="C304">
            <v>1118.0808</v>
          </cell>
          <cell r="D304">
            <v>559.03589999999997</v>
          </cell>
          <cell r="E304">
            <v>0</v>
          </cell>
          <cell r="G304">
            <v>0</v>
          </cell>
          <cell r="H304">
            <v>549.43187999999998</v>
          </cell>
          <cell r="I304">
            <v>549.43187999999998</v>
          </cell>
          <cell r="J304">
            <v>288.43819999999999</v>
          </cell>
          <cell r="K304">
            <v>288.43819999999999</v>
          </cell>
          <cell r="L304">
            <v>0</v>
          </cell>
          <cell r="N304">
            <v>0</v>
          </cell>
          <cell r="O304">
            <v>288.43819999999999</v>
          </cell>
          <cell r="P304">
            <v>288.43819999999999</v>
          </cell>
          <cell r="Q304">
            <v>1406.519</v>
          </cell>
          <cell r="R304">
            <v>847.47410000000002</v>
          </cell>
          <cell r="S304">
            <v>0</v>
          </cell>
          <cell r="U304">
            <v>0</v>
          </cell>
          <cell r="V304">
            <v>837.87008000000003</v>
          </cell>
          <cell r="W304">
            <v>837.87008000000003</v>
          </cell>
        </row>
        <row r="305">
          <cell r="A305" t="str">
            <v>23080</v>
          </cell>
          <cell r="B305" t="str">
            <v>ส.เทคโนโลยีพระจอมเกล้าเจ้าคุณทหารลาดกระบ</v>
          </cell>
          <cell r="C305">
            <v>1569.9975999999999</v>
          </cell>
          <cell r="D305">
            <v>784.99869999999999</v>
          </cell>
          <cell r="E305">
            <v>0</v>
          </cell>
          <cell r="G305">
            <v>0</v>
          </cell>
          <cell r="H305">
            <v>741.35437353999998</v>
          </cell>
          <cell r="I305">
            <v>741.35437353999998</v>
          </cell>
          <cell r="J305">
            <v>490.46010000000001</v>
          </cell>
          <cell r="K305">
            <v>490.46010000000001</v>
          </cell>
          <cell r="L305">
            <v>0</v>
          </cell>
          <cell r="N305">
            <v>0</v>
          </cell>
          <cell r="O305">
            <v>490.46010000000001</v>
          </cell>
          <cell r="P305">
            <v>490.46010000000001</v>
          </cell>
          <cell r="Q305">
            <v>2060.4576999999999</v>
          </cell>
          <cell r="R305">
            <v>1275.4588000000001</v>
          </cell>
          <cell r="S305">
            <v>0</v>
          </cell>
          <cell r="U305">
            <v>0</v>
          </cell>
          <cell r="V305">
            <v>1231.8144735400001</v>
          </cell>
          <cell r="W305">
            <v>1231.8144735400001</v>
          </cell>
        </row>
        <row r="306">
          <cell r="A306" t="str">
            <v>23081</v>
          </cell>
          <cell r="B306" t="str">
            <v>ม.เทคโนโลยีพระจอมเกล้าพระนครเหนือ</v>
          </cell>
          <cell r="C306">
            <v>1507.0684000000001</v>
          </cell>
          <cell r="D306">
            <v>752.81179999999995</v>
          </cell>
          <cell r="E306">
            <v>0</v>
          </cell>
          <cell r="G306">
            <v>0</v>
          </cell>
          <cell r="H306">
            <v>725.29794000000004</v>
          </cell>
          <cell r="I306">
            <v>725.29794000000004</v>
          </cell>
          <cell r="J306">
            <v>465.02370000000002</v>
          </cell>
          <cell r="K306">
            <v>465.02370000000002</v>
          </cell>
          <cell r="L306">
            <v>0</v>
          </cell>
          <cell r="N306">
            <v>0</v>
          </cell>
          <cell r="O306">
            <v>465.02370000000002</v>
          </cell>
          <cell r="P306">
            <v>465.02370000000002</v>
          </cell>
          <cell r="Q306">
            <v>1972.0921000000001</v>
          </cell>
          <cell r="R306">
            <v>1217.8354999999999</v>
          </cell>
          <cell r="S306">
            <v>0</v>
          </cell>
          <cell r="U306">
            <v>0</v>
          </cell>
          <cell r="V306">
            <v>1190.3216399999999</v>
          </cell>
          <cell r="W306">
            <v>1190.3216399999999</v>
          </cell>
        </row>
        <row r="307">
          <cell r="A307" t="str">
            <v>23082</v>
          </cell>
          <cell r="B307" t="str">
            <v>สถาบันบัณฑิตพัฒนบริหารศาสตร์</v>
          </cell>
          <cell r="C307">
            <v>444.8066</v>
          </cell>
          <cell r="D307">
            <v>222.40280000000001</v>
          </cell>
          <cell r="E307">
            <v>0</v>
          </cell>
          <cell r="G307">
            <v>0</v>
          </cell>
          <cell r="H307">
            <v>210.18747714</v>
          </cell>
          <cell r="I307">
            <v>210.18747714</v>
          </cell>
          <cell r="J307">
            <v>98.746399999999994</v>
          </cell>
          <cell r="K307">
            <v>98.746399999999994</v>
          </cell>
          <cell r="L307">
            <v>0</v>
          </cell>
          <cell r="N307">
            <v>0</v>
          </cell>
          <cell r="O307">
            <v>98.746399999999994</v>
          </cell>
          <cell r="P307">
            <v>98.746399999999994</v>
          </cell>
          <cell r="Q307">
            <v>543.553</v>
          </cell>
          <cell r="R307">
            <v>321.14920000000001</v>
          </cell>
          <cell r="S307">
            <v>0</v>
          </cell>
          <cell r="U307">
            <v>0</v>
          </cell>
          <cell r="V307">
            <v>308.93387713999999</v>
          </cell>
          <cell r="W307">
            <v>308.93387713999999</v>
          </cell>
        </row>
        <row r="308">
          <cell r="A308" t="str">
            <v>23083</v>
          </cell>
          <cell r="B308" t="str">
            <v>มหาวิทยาลัยพะเยา</v>
          </cell>
          <cell r="C308">
            <v>841.74170000000004</v>
          </cell>
          <cell r="D308">
            <v>417.95260000000002</v>
          </cell>
          <cell r="E308">
            <v>0</v>
          </cell>
          <cell r="G308">
            <v>0</v>
          </cell>
          <cell r="H308">
            <v>417.95260000000002</v>
          </cell>
          <cell r="I308">
            <v>417.95260000000002</v>
          </cell>
          <cell r="J308">
            <v>351.09539999999998</v>
          </cell>
          <cell r="K308">
            <v>351.09539999999998</v>
          </cell>
          <cell r="L308">
            <v>0</v>
          </cell>
          <cell r="N308">
            <v>0</v>
          </cell>
          <cell r="O308">
            <v>351.09539999999998</v>
          </cell>
          <cell r="P308">
            <v>351.09539999999998</v>
          </cell>
          <cell r="Q308">
            <v>1192.8371</v>
          </cell>
          <cell r="R308">
            <v>769.048</v>
          </cell>
          <cell r="S308">
            <v>0</v>
          </cell>
          <cell r="U308">
            <v>0</v>
          </cell>
          <cell r="V308">
            <v>769.048</v>
          </cell>
          <cell r="W308">
            <v>769.048</v>
          </cell>
        </row>
        <row r="309">
          <cell r="A309" t="str">
            <v>23084</v>
          </cell>
          <cell r="B309" t="str">
            <v>มหาวิทยาลัยเทคโนโลยีสุรนารี</v>
          </cell>
          <cell r="C309">
            <v>1101.4082000000001</v>
          </cell>
          <cell r="D309">
            <v>550.70399999999995</v>
          </cell>
          <cell r="E309">
            <v>0</v>
          </cell>
          <cell r="G309">
            <v>0</v>
          </cell>
          <cell r="H309">
            <v>550.70399999999995</v>
          </cell>
          <cell r="I309">
            <v>550.70399999999995</v>
          </cell>
          <cell r="J309">
            <v>854.11569999999995</v>
          </cell>
          <cell r="K309">
            <v>854.11569999999995</v>
          </cell>
          <cell r="L309">
            <v>0</v>
          </cell>
          <cell r="N309">
            <v>0</v>
          </cell>
          <cell r="O309">
            <v>854.11569999999995</v>
          </cell>
          <cell r="P309">
            <v>854.11569999999995</v>
          </cell>
          <cell r="Q309">
            <v>1955.5238999999999</v>
          </cell>
          <cell r="R309">
            <v>1404.8197</v>
          </cell>
          <cell r="S309">
            <v>0</v>
          </cell>
          <cell r="U309">
            <v>0</v>
          </cell>
          <cell r="V309">
            <v>1404.8197</v>
          </cell>
          <cell r="W309">
            <v>1404.8197</v>
          </cell>
        </row>
        <row r="310">
          <cell r="A310" t="str">
            <v>23085</v>
          </cell>
          <cell r="B310" t="str">
            <v>มหาวิทยาลัยวลัยลักษณ์</v>
          </cell>
          <cell r="C310">
            <v>858.29690000000005</v>
          </cell>
          <cell r="D310">
            <v>429.14839999999998</v>
          </cell>
          <cell r="E310">
            <v>0</v>
          </cell>
          <cell r="G310">
            <v>0</v>
          </cell>
          <cell r="H310">
            <v>429.14839999999998</v>
          </cell>
          <cell r="I310">
            <v>429.14839999999998</v>
          </cell>
          <cell r="J310">
            <v>929.10209999999995</v>
          </cell>
          <cell r="K310">
            <v>929.10209999999995</v>
          </cell>
          <cell r="L310">
            <v>0</v>
          </cell>
          <cell r="N310">
            <v>0</v>
          </cell>
          <cell r="O310">
            <v>929.10209999999995</v>
          </cell>
          <cell r="P310">
            <v>929.10209999999995</v>
          </cell>
          <cell r="Q310">
            <v>1787.3989999999999</v>
          </cell>
          <cell r="R310">
            <v>1358.2505000000001</v>
          </cell>
          <cell r="S310">
            <v>0</v>
          </cell>
          <cell r="U310">
            <v>0</v>
          </cell>
          <cell r="V310">
            <v>1358.2505000000001</v>
          </cell>
          <cell r="W310">
            <v>1358.2505000000001</v>
          </cell>
        </row>
        <row r="311">
          <cell r="A311" t="str">
            <v>23086</v>
          </cell>
          <cell r="B311" t="str">
            <v>มหาวิทยาลัยเทคโนโลยีพระจอมเกล้าธนบุรี</v>
          </cell>
          <cell r="C311">
            <v>1164.5501999999999</v>
          </cell>
          <cell r="D311">
            <v>582.18299999999999</v>
          </cell>
          <cell r="E311">
            <v>0</v>
          </cell>
          <cell r="G311">
            <v>0</v>
          </cell>
          <cell r="H311">
            <v>416.2201</v>
          </cell>
          <cell r="I311">
            <v>416.2201</v>
          </cell>
          <cell r="J311">
            <v>332.10989999999998</v>
          </cell>
          <cell r="K311">
            <v>332.10989999999998</v>
          </cell>
          <cell r="L311">
            <v>0</v>
          </cell>
          <cell r="N311">
            <v>0</v>
          </cell>
          <cell r="O311">
            <v>332.10989999999998</v>
          </cell>
          <cell r="P311">
            <v>332.10989999999998</v>
          </cell>
          <cell r="Q311">
            <v>1496.6601000000001</v>
          </cell>
          <cell r="R311">
            <v>914.29290000000003</v>
          </cell>
          <cell r="S311">
            <v>0</v>
          </cell>
          <cell r="U311">
            <v>0</v>
          </cell>
          <cell r="V311">
            <v>748.33</v>
          </cell>
          <cell r="W311">
            <v>748.33</v>
          </cell>
        </row>
        <row r="312">
          <cell r="A312" t="str">
            <v>23087</v>
          </cell>
          <cell r="B312" t="str">
            <v>มหาวิทยาลัยแม่ฟ้าหลวง</v>
          </cell>
          <cell r="C312">
            <v>1252.5732</v>
          </cell>
          <cell r="D312">
            <v>626.2867</v>
          </cell>
          <cell r="E312">
            <v>0</v>
          </cell>
          <cell r="G312">
            <v>0</v>
          </cell>
          <cell r="H312">
            <v>626.2867</v>
          </cell>
          <cell r="I312">
            <v>626.2867</v>
          </cell>
          <cell r="J312">
            <v>637.80050000000006</v>
          </cell>
          <cell r="K312">
            <v>637.80050000000006</v>
          </cell>
          <cell r="L312">
            <v>0</v>
          </cell>
          <cell r="N312">
            <v>0</v>
          </cell>
          <cell r="O312">
            <v>637.80050000000006</v>
          </cell>
          <cell r="P312">
            <v>637.80050000000006</v>
          </cell>
          <cell r="Q312">
            <v>1890.3737000000001</v>
          </cell>
          <cell r="R312">
            <v>1264.0871999999999</v>
          </cell>
          <cell r="S312">
            <v>0</v>
          </cell>
          <cell r="U312">
            <v>0</v>
          </cell>
          <cell r="V312">
            <v>1264.0871999999999</v>
          </cell>
          <cell r="W312">
            <v>1264.0871999999999</v>
          </cell>
        </row>
        <row r="313">
          <cell r="A313" t="str">
            <v>23088</v>
          </cell>
          <cell r="B313" t="str">
            <v>มหาวิทยาลัยมหิดล</v>
          </cell>
          <cell r="C313">
            <v>10555.5712</v>
          </cell>
          <cell r="D313">
            <v>5292.0024999999996</v>
          </cell>
          <cell r="E313">
            <v>0</v>
          </cell>
          <cell r="G313">
            <v>0</v>
          </cell>
          <cell r="H313">
            <v>2579.9216363</v>
          </cell>
          <cell r="I313">
            <v>2579.9216363</v>
          </cell>
          <cell r="J313">
            <v>2614.3681999999999</v>
          </cell>
          <cell r="K313">
            <v>2614.3681999999999</v>
          </cell>
          <cell r="L313">
            <v>0</v>
          </cell>
          <cell r="N313">
            <v>0</v>
          </cell>
          <cell r="O313">
            <v>2434.7824999999998</v>
          </cell>
          <cell r="P313">
            <v>2434.7824999999998</v>
          </cell>
          <cell r="Q313">
            <v>13169.939399999999</v>
          </cell>
          <cell r="R313">
            <v>7906.3707000000004</v>
          </cell>
          <cell r="S313">
            <v>0</v>
          </cell>
          <cell r="U313">
            <v>0</v>
          </cell>
          <cell r="V313">
            <v>5014.7041362999998</v>
          </cell>
          <cell r="W313">
            <v>5014.7041362999998</v>
          </cell>
        </row>
        <row r="314">
          <cell r="A314" t="str">
            <v>23089</v>
          </cell>
          <cell r="B314" t="str">
            <v>มหาวิทยาลัยมหามกุฎราชวิทยาลัย</v>
          </cell>
          <cell r="C314">
            <v>561.35479999999995</v>
          </cell>
          <cell r="D314">
            <v>280.64999999999998</v>
          </cell>
          <cell r="E314">
            <v>0</v>
          </cell>
          <cell r="G314">
            <v>0</v>
          </cell>
          <cell r="H314">
            <v>280.64999999999998</v>
          </cell>
          <cell r="I314">
            <v>280.64999999999998</v>
          </cell>
          <cell r="J314">
            <v>130.30459999999999</v>
          </cell>
          <cell r="K314">
            <v>130.30459999999999</v>
          </cell>
          <cell r="L314">
            <v>0</v>
          </cell>
          <cell r="N314">
            <v>0</v>
          </cell>
          <cell r="O314">
            <v>130.30459999999999</v>
          </cell>
          <cell r="P314">
            <v>130.30459999999999</v>
          </cell>
          <cell r="Q314">
            <v>691.65940000000001</v>
          </cell>
          <cell r="R314">
            <v>410.95460000000003</v>
          </cell>
          <cell r="S314">
            <v>0</v>
          </cell>
          <cell r="U314">
            <v>0</v>
          </cell>
          <cell r="V314">
            <v>410.95460000000003</v>
          </cell>
          <cell r="W314">
            <v>410.95460000000003</v>
          </cell>
        </row>
        <row r="315">
          <cell r="A315" t="str">
            <v>23090</v>
          </cell>
          <cell r="B315" t="str">
            <v>มหาวิทยาลัยมหาจุฬาลงกรณราชวิทยาลัย</v>
          </cell>
          <cell r="C315">
            <v>1115.4935</v>
          </cell>
          <cell r="D315">
            <v>491.0838</v>
          </cell>
          <cell r="E315">
            <v>0</v>
          </cell>
          <cell r="G315">
            <v>0</v>
          </cell>
          <cell r="H315">
            <v>491.0838</v>
          </cell>
          <cell r="I315">
            <v>491.0838</v>
          </cell>
          <cell r="J315">
            <v>475.74079999999998</v>
          </cell>
          <cell r="K315">
            <v>475.74079999999998</v>
          </cell>
          <cell r="L315">
            <v>0</v>
          </cell>
          <cell r="N315">
            <v>0</v>
          </cell>
          <cell r="O315">
            <v>475.74079999999998</v>
          </cell>
          <cell r="P315">
            <v>475.74079999999998</v>
          </cell>
          <cell r="Q315">
            <v>1591.2343000000001</v>
          </cell>
          <cell r="R315">
            <v>966.82460000000003</v>
          </cell>
          <cell r="S315">
            <v>0</v>
          </cell>
          <cell r="U315">
            <v>0</v>
          </cell>
          <cell r="V315">
            <v>966.82460000000003</v>
          </cell>
          <cell r="W315">
            <v>966.82460000000003</v>
          </cell>
        </row>
        <row r="316">
          <cell r="A316" t="str">
            <v>23091</v>
          </cell>
          <cell r="B316" t="str">
            <v>มหาวิทยาลัยบูรพา</v>
          </cell>
          <cell r="C316">
            <v>1394.8978999999999</v>
          </cell>
          <cell r="D316">
            <v>697.44860000000006</v>
          </cell>
          <cell r="E316">
            <v>0</v>
          </cell>
          <cell r="G316">
            <v>0</v>
          </cell>
          <cell r="H316">
            <v>657.85690451999994</v>
          </cell>
          <cell r="I316">
            <v>657.85690451999994</v>
          </cell>
          <cell r="J316">
            <v>357.8329</v>
          </cell>
          <cell r="K316">
            <v>357.8329</v>
          </cell>
          <cell r="L316">
            <v>0</v>
          </cell>
          <cell r="N316">
            <v>0</v>
          </cell>
          <cell r="O316">
            <v>357.8329</v>
          </cell>
          <cell r="P316">
            <v>357.8329</v>
          </cell>
          <cell r="Q316">
            <v>1752.7308</v>
          </cell>
          <cell r="R316">
            <v>1055.2815000000001</v>
          </cell>
          <cell r="S316">
            <v>0</v>
          </cell>
          <cell r="U316">
            <v>0</v>
          </cell>
          <cell r="V316">
            <v>1015.6898045200001</v>
          </cell>
          <cell r="W316">
            <v>1015.6898045200001</v>
          </cell>
        </row>
        <row r="317">
          <cell r="A317" t="str">
            <v>23092</v>
          </cell>
          <cell r="B317" t="str">
            <v>มหาวิทยาลัยทักษิณ</v>
          </cell>
          <cell r="C317">
            <v>817.01210000000003</v>
          </cell>
          <cell r="D317">
            <v>408.42439999999999</v>
          </cell>
          <cell r="E317">
            <v>0</v>
          </cell>
          <cell r="G317">
            <v>0</v>
          </cell>
          <cell r="H317">
            <v>404.32616000000002</v>
          </cell>
          <cell r="I317">
            <v>404.32616000000002</v>
          </cell>
          <cell r="J317">
            <v>366.57060000000001</v>
          </cell>
          <cell r="K317">
            <v>366.57060000000001</v>
          </cell>
          <cell r="L317">
            <v>0</v>
          </cell>
          <cell r="N317">
            <v>0</v>
          </cell>
          <cell r="O317">
            <v>366.57060000000001</v>
          </cell>
          <cell r="P317">
            <v>366.57060000000001</v>
          </cell>
          <cell r="Q317">
            <v>1183.5826999999999</v>
          </cell>
          <cell r="R317">
            <v>774.995</v>
          </cell>
          <cell r="S317">
            <v>0</v>
          </cell>
          <cell r="U317">
            <v>0</v>
          </cell>
          <cell r="V317">
            <v>770.89675999999997</v>
          </cell>
          <cell r="W317">
            <v>770.89675999999997</v>
          </cell>
        </row>
        <row r="318">
          <cell r="A318" t="str">
            <v>23093</v>
          </cell>
          <cell r="B318" t="str">
            <v>มหาวิทยาลัยเชียงใหม่</v>
          </cell>
          <cell r="C318">
            <v>4781.5567000000001</v>
          </cell>
          <cell r="D318">
            <v>2390.7782999999999</v>
          </cell>
          <cell r="E318">
            <v>0</v>
          </cell>
          <cell r="G318">
            <v>0</v>
          </cell>
          <cell r="H318">
            <v>2174.7378311399998</v>
          </cell>
          <cell r="I318">
            <v>2174.7378311399998</v>
          </cell>
          <cell r="J318">
            <v>1006.5426</v>
          </cell>
          <cell r="K318">
            <v>1006.5426</v>
          </cell>
          <cell r="L318">
            <v>0</v>
          </cell>
          <cell r="N318">
            <v>0</v>
          </cell>
          <cell r="O318">
            <v>1006.5426</v>
          </cell>
          <cell r="P318">
            <v>1006.5426</v>
          </cell>
          <cell r="Q318">
            <v>5788.0992999999999</v>
          </cell>
          <cell r="R318">
            <v>3397.3209000000002</v>
          </cell>
          <cell r="S318">
            <v>0</v>
          </cell>
          <cell r="U318">
            <v>0</v>
          </cell>
          <cell r="V318">
            <v>3181.28043114</v>
          </cell>
          <cell r="W318">
            <v>3181.28043114</v>
          </cell>
        </row>
        <row r="319">
          <cell r="A319" t="str">
            <v>23094</v>
          </cell>
          <cell r="B319" t="str">
            <v>มหาวิทยาลัยสวนดุสิต</v>
          </cell>
          <cell r="C319">
            <v>700.8537</v>
          </cell>
          <cell r="D319">
            <v>350.42680000000001</v>
          </cell>
          <cell r="E319">
            <v>0</v>
          </cell>
          <cell r="G319">
            <v>0</v>
          </cell>
          <cell r="H319">
            <v>336.92484999999999</v>
          </cell>
          <cell r="I319">
            <v>336.92484999999999</v>
          </cell>
          <cell r="J319">
            <v>342.81909999999999</v>
          </cell>
          <cell r="K319">
            <v>342.81909999999999</v>
          </cell>
          <cell r="L319">
            <v>0</v>
          </cell>
          <cell r="N319">
            <v>0</v>
          </cell>
          <cell r="O319">
            <v>342.81909999999999</v>
          </cell>
          <cell r="P319">
            <v>342.81909999999999</v>
          </cell>
          <cell r="Q319">
            <v>1043.6728000000001</v>
          </cell>
          <cell r="R319">
            <v>693.24590000000001</v>
          </cell>
          <cell r="S319">
            <v>0</v>
          </cell>
          <cell r="U319">
            <v>0</v>
          </cell>
          <cell r="V319">
            <v>679.74395000000004</v>
          </cell>
          <cell r="W319">
            <v>679.74395000000004</v>
          </cell>
        </row>
        <row r="320">
          <cell r="A320" t="str">
            <v>23095</v>
          </cell>
          <cell r="B320" t="str">
            <v>สถาบันดนตรีกัลยาณิวัฒนา</v>
          </cell>
          <cell r="C320">
            <v>77.134500000000003</v>
          </cell>
          <cell r="D320">
            <v>37.784799999999997</v>
          </cell>
          <cell r="E320">
            <v>0</v>
          </cell>
          <cell r="G320">
            <v>0</v>
          </cell>
          <cell r="H320">
            <v>37.784799999999997</v>
          </cell>
          <cell r="I320">
            <v>37.784799999999997</v>
          </cell>
          <cell r="J320">
            <v>49.533700000000003</v>
          </cell>
          <cell r="K320">
            <v>49.533700000000003</v>
          </cell>
          <cell r="L320">
            <v>0</v>
          </cell>
          <cell r="N320">
            <v>0</v>
          </cell>
          <cell r="O320">
            <v>49.533700000000003</v>
          </cell>
          <cell r="P320">
            <v>49.533700000000003</v>
          </cell>
          <cell r="Q320">
            <v>126.6682</v>
          </cell>
          <cell r="R320">
            <v>87.3185</v>
          </cell>
          <cell r="S320">
            <v>0</v>
          </cell>
          <cell r="U320">
            <v>0</v>
          </cell>
          <cell r="V320">
            <v>87.3185</v>
          </cell>
          <cell r="W320">
            <v>87.3185</v>
          </cell>
        </row>
        <row r="321">
          <cell r="A321" t="str">
            <v>23096</v>
          </cell>
          <cell r="B321" t="str">
            <v>มหาวิทยาลัยศิลปากร</v>
          </cell>
          <cell r="C321">
            <v>1361.4139</v>
          </cell>
          <cell r="D321">
            <v>652.12440000000004</v>
          </cell>
          <cell r="E321">
            <v>0</v>
          </cell>
          <cell r="G321">
            <v>0</v>
          </cell>
          <cell r="H321">
            <v>615.12251550999997</v>
          </cell>
          <cell r="I321">
            <v>615.12251550999997</v>
          </cell>
          <cell r="J321">
            <v>220.01390000000001</v>
          </cell>
          <cell r="K321">
            <v>220.01390000000001</v>
          </cell>
          <cell r="L321">
            <v>0</v>
          </cell>
          <cell r="N321">
            <v>0</v>
          </cell>
          <cell r="O321">
            <v>220.01390000000001</v>
          </cell>
          <cell r="P321">
            <v>220.01390000000001</v>
          </cell>
          <cell r="Q321">
            <v>1581.4277999999999</v>
          </cell>
          <cell r="R321">
            <v>872.13829999999996</v>
          </cell>
          <cell r="S321">
            <v>0</v>
          </cell>
          <cell r="U321">
            <v>0</v>
          </cell>
          <cell r="V321">
            <v>835.13641551000001</v>
          </cell>
          <cell r="W321">
            <v>835.13641551000001</v>
          </cell>
        </row>
        <row r="322">
          <cell r="A322" t="str">
            <v>23097</v>
          </cell>
          <cell r="B322" t="str">
            <v>มหาวิทยาลัยศรีนครินทรวิโรฒ</v>
          </cell>
          <cell r="C322">
            <v>2792.4402</v>
          </cell>
          <cell r="D322">
            <v>1396.2201</v>
          </cell>
          <cell r="E322">
            <v>0</v>
          </cell>
          <cell r="G322">
            <v>0</v>
          </cell>
          <cell r="H322">
            <v>1367.37128517</v>
          </cell>
          <cell r="I322">
            <v>1367.37128517</v>
          </cell>
          <cell r="J322">
            <v>1019.6523999999999</v>
          </cell>
          <cell r="K322">
            <v>760.47950000000003</v>
          </cell>
          <cell r="L322">
            <v>0</v>
          </cell>
          <cell r="N322">
            <v>0</v>
          </cell>
          <cell r="O322">
            <v>681.05949999999996</v>
          </cell>
          <cell r="P322">
            <v>681.05949999999996</v>
          </cell>
          <cell r="Q322">
            <v>3812.0925999999999</v>
          </cell>
          <cell r="R322">
            <v>2156.6995999999999</v>
          </cell>
          <cell r="S322">
            <v>0</v>
          </cell>
          <cell r="U322">
            <v>0</v>
          </cell>
          <cell r="V322">
            <v>2048.43078517</v>
          </cell>
          <cell r="W322">
            <v>2048.43078517</v>
          </cell>
        </row>
        <row r="323">
          <cell r="A323" t="str">
            <v>23099</v>
          </cell>
          <cell r="B323" t="str">
            <v>สถาบันการพยาบาลศรีสวรินทิรา สภากาชาดไทย</v>
          </cell>
          <cell r="C323">
            <v>250.62209999999999</v>
          </cell>
          <cell r="D323">
            <v>122.76390000000001</v>
          </cell>
          <cell r="E323">
            <v>0</v>
          </cell>
          <cell r="G323">
            <v>0</v>
          </cell>
          <cell r="H323">
            <v>122.76390000000001</v>
          </cell>
          <cell r="I323">
            <v>122.76390000000001</v>
          </cell>
          <cell r="J323">
            <v>85.848200000000006</v>
          </cell>
          <cell r="K323">
            <v>85.848200000000006</v>
          </cell>
          <cell r="L323">
            <v>0</v>
          </cell>
          <cell r="N323">
            <v>0</v>
          </cell>
          <cell r="O323">
            <v>85.848200000000006</v>
          </cell>
          <cell r="P323">
            <v>85.848200000000006</v>
          </cell>
          <cell r="Q323">
            <v>336.47030000000001</v>
          </cell>
          <cell r="R323">
            <v>208.6121</v>
          </cell>
          <cell r="S323">
            <v>0</v>
          </cell>
          <cell r="U323">
            <v>0</v>
          </cell>
          <cell r="V323">
            <v>208.6121</v>
          </cell>
          <cell r="W323">
            <v>208.6121</v>
          </cell>
        </row>
        <row r="324">
          <cell r="A324" t="str">
            <v>23100</v>
          </cell>
          <cell r="B324" t="str">
            <v>สถาบันเทคโนโลยีจิตรลดา</v>
          </cell>
          <cell r="C324">
            <v>205.48560000000001</v>
          </cell>
          <cell r="D324">
            <v>102.73869999999999</v>
          </cell>
          <cell r="E324">
            <v>0</v>
          </cell>
          <cell r="G324">
            <v>0</v>
          </cell>
          <cell r="H324">
            <v>102.73869999999999</v>
          </cell>
          <cell r="I324">
            <v>102.73869999999999</v>
          </cell>
          <cell r="J324">
            <v>25.408100000000001</v>
          </cell>
          <cell r="K324">
            <v>25.408100000000001</v>
          </cell>
          <cell r="L324">
            <v>0</v>
          </cell>
          <cell r="N324">
            <v>0</v>
          </cell>
          <cell r="O324">
            <v>25.408100000000001</v>
          </cell>
          <cell r="P324">
            <v>25.408100000000001</v>
          </cell>
          <cell r="Q324">
            <v>230.8937</v>
          </cell>
          <cell r="R324">
            <v>128.14680000000001</v>
          </cell>
          <cell r="S324">
            <v>0</v>
          </cell>
          <cell r="U324">
            <v>0</v>
          </cell>
          <cell r="V324">
            <v>128.14680000000001</v>
          </cell>
          <cell r="W324">
            <v>128.14680000000001</v>
          </cell>
        </row>
        <row r="325">
          <cell r="A325" t="str">
            <v>25003</v>
          </cell>
          <cell r="B325" t="str">
            <v>สนง.พระพุทธศาสนาแห่งชาติ</v>
          </cell>
          <cell r="C325">
            <v>3461.9895000000001</v>
          </cell>
          <cell r="D325">
            <v>1723.8380999999999</v>
          </cell>
          <cell r="E325">
            <v>0</v>
          </cell>
          <cell r="G325">
            <v>43.511207050000003</v>
          </cell>
          <cell r="H325">
            <v>267.79813280000002</v>
          </cell>
          <cell r="I325">
            <v>311.30933985000001</v>
          </cell>
          <cell r="J325">
            <v>731.12360000000001</v>
          </cell>
          <cell r="K325">
            <v>731.12360000000001</v>
          </cell>
          <cell r="L325">
            <v>0</v>
          </cell>
          <cell r="N325">
            <v>0</v>
          </cell>
          <cell r="O325">
            <v>14.450100000000001</v>
          </cell>
          <cell r="P325">
            <v>14.450100000000001</v>
          </cell>
          <cell r="Q325">
            <v>4193.1130999999996</v>
          </cell>
          <cell r="R325">
            <v>2454.9616999999998</v>
          </cell>
          <cell r="S325">
            <v>0</v>
          </cell>
          <cell r="U325">
            <v>43.511207050000003</v>
          </cell>
          <cell r="V325">
            <v>282.24823279999998</v>
          </cell>
          <cell r="W325">
            <v>325.75943984999998</v>
          </cell>
        </row>
        <row r="326">
          <cell r="A326" t="str">
            <v>25004</v>
          </cell>
          <cell r="B326" t="str">
            <v>สนง.คกก.พิเศษ โครงการจากพระราชดำริ</v>
          </cell>
          <cell r="C326">
            <v>774.15409999999997</v>
          </cell>
          <cell r="D326">
            <v>387.06704999999999</v>
          </cell>
          <cell r="E326">
            <v>0</v>
          </cell>
          <cell r="G326">
            <v>4.5767617100000004</v>
          </cell>
          <cell r="H326">
            <v>194.10008662999999</v>
          </cell>
          <cell r="I326">
            <v>198.67684833999999</v>
          </cell>
          <cell r="J326">
            <v>105.6383</v>
          </cell>
          <cell r="K326">
            <v>105.6383</v>
          </cell>
          <cell r="L326">
            <v>0</v>
          </cell>
          <cell r="N326">
            <v>0</v>
          </cell>
          <cell r="O326">
            <v>104.9883</v>
          </cell>
          <cell r="P326">
            <v>104.9883</v>
          </cell>
          <cell r="Q326">
            <v>879.79240000000004</v>
          </cell>
          <cell r="R326">
            <v>492.70535000000001</v>
          </cell>
          <cell r="S326">
            <v>0</v>
          </cell>
          <cell r="U326">
            <v>4.5767617100000004</v>
          </cell>
          <cell r="V326">
            <v>299.08838663</v>
          </cell>
          <cell r="W326">
            <v>303.66514833999997</v>
          </cell>
        </row>
        <row r="327">
          <cell r="A327" t="str">
            <v>25006</v>
          </cell>
          <cell r="B327" t="str">
            <v>สำนักงานราชบัณฑิตยสภา </v>
          </cell>
          <cell r="C327">
            <v>136.9418</v>
          </cell>
          <cell r="D327">
            <v>68.470799999999997</v>
          </cell>
          <cell r="E327">
            <v>0</v>
          </cell>
          <cell r="G327">
            <v>2.46045392</v>
          </cell>
          <cell r="H327">
            <v>18.55030842</v>
          </cell>
          <cell r="I327">
            <v>21.010762339999999</v>
          </cell>
          <cell r="J327">
            <v>31.643799999999999</v>
          </cell>
          <cell r="K327">
            <v>31.643799999999999</v>
          </cell>
          <cell r="L327">
            <v>0</v>
          </cell>
          <cell r="N327">
            <v>12.049099999999999</v>
          </cell>
          <cell r="O327">
            <v>0</v>
          </cell>
          <cell r="P327">
            <v>12.049099999999999</v>
          </cell>
          <cell r="Q327">
            <v>168.5856</v>
          </cell>
          <cell r="R327">
            <v>100.1146</v>
          </cell>
          <cell r="S327">
            <v>0</v>
          </cell>
          <cell r="U327">
            <v>14.50955392</v>
          </cell>
          <cell r="V327">
            <v>18.55030842</v>
          </cell>
          <cell r="W327">
            <v>33.059862340000002</v>
          </cell>
        </row>
        <row r="328">
          <cell r="A328" t="str">
            <v>25007</v>
          </cell>
          <cell r="B328" t="str">
            <v>สนง.ตำรวจแห่งชาติ</v>
          </cell>
          <cell r="C328">
            <v>98019.965924040007</v>
          </cell>
          <cell r="D328">
            <v>49015.270024040001</v>
          </cell>
          <cell r="E328">
            <v>0</v>
          </cell>
          <cell r="G328">
            <v>2089.1717697099998</v>
          </cell>
          <cell r="H328">
            <v>15122.156528060001</v>
          </cell>
          <cell r="I328">
            <v>17211.32829777</v>
          </cell>
          <cell r="J328">
            <v>16803.066275960002</v>
          </cell>
          <cell r="K328">
            <v>16803.066275960002</v>
          </cell>
          <cell r="L328">
            <v>0</v>
          </cell>
          <cell r="N328">
            <v>2773.9259053999999</v>
          </cell>
          <cell r="O328">
            <v>442.52496222000002</v>
          </cell>
          <cell r="P328">
            <v>3216.4508676199998</v>
          </cell>
          <cell r="Q328">
            <v>114823.0322</v>
          </cell>
          <cell r="R328">
            <v>65818.336299999995</v>
          </cell>
          <cell r="S328">
            <v>0</v>
          </cell>
          <cell r="U328">
            <v>4863.0976751099997</v>
          </cell>
          <cell r="V328">
            <v>15564.68149028</v>
          </cell>
          <cell r="W328">
            <v>20427.779165389999</v>
          </cell>
        </row>
        <row r="329">
          <cell r="A329" t="str">
            <v>25008</v>
          </cell>
          <cell r="B329" t="str">
            <v>สนง.ป้องกันและปราบปรามการฟอกเงิน</v>
          </cell>
          <cell r="C329">
            <v>398.52449999999999</v>
          </cell>
          <cell r="D329">
            <v>199.3074</v>
          </cell>
          <cell r="E329">
            <v>0</v>
          </cell>
          <cell r="G329">
            <v>5.5661098400000002</v>
          </cell>
          <cell r="H329">
            <v>59.740928779999997</v>
          </cell>
          <cell r="I329">
            <v>65.30703862</v>
          </cell>
          <cell r="J329">
            <v>67.728399999999993</v>
          </cell>
          <cell r="K329">
            <v>67.728399999999993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466.25290000000001</v>
          </cell>
          <cell r="R329">
            <v>267.03579999999999</v>
          </cell>
          <cell r="S329">
            <v>0</v>
          </cell>
          <cell r="U329">
            <v>5.5661098400000002</v>
          </cell>
          <cell r="V329">
            <v>59.740928779999997</v>
          </cell>
          <cell r="W329">
            <v>65.30703862</v>
          </cell>
        </row>
        <row r="330">
          <cell r="A330" t="str">
            <v>25016</v>
          </cell>
          <cell r="B330" t="str">
            <v>ศูนย์อำนวยการบริหารจังหวัดชายแดนภาคใต้</v>
          </cell>
          <cell r="C330">
            <v>1103.1953000000001</v>
          </cell>
          <cell r="D330">
            <v>546.3605</v>
          </cell>
          <cell r="E330">
            <v>0</v>
          </cell>
          <cell r="G330">
            <v>11.85482925</v>
          </cell>
          <cell r="H330">
            <v>95.733934980000001</v>
          </cell>
          <cell r="I330">
            <v>107.58876423</v>
          </cell>
          <cell r="J330">
            <v>39.536700000000003</v>
          </cell>
          <cell r="K330">
            <v>39.536700000000003</v>
          </cell>
          <cell r="L330">
            <v>0</v>
          </cell>
          <cell r="N330">
            <v>18.7164</v>
          </cell>
          <cell r="O330">
            <v>0</v>
          </cell>
          <cell r="P330">
            <v>18.7164</v>
          </cell>
          <cell r="Q330">
            <v>1142.732</v>
          </cell>
          <cell r="R330">
            <v>585.8972</v>
          </cell>
          <cell r="S330">
            <v>0</v>
          </cell>
          <cell r="U330">
            <v>30.571229249999998</v>
          </cell>
          <cell r="V330">
            <v>95.733934980000001</v>
          </cell>
          <cell r="W330">
            <v>126.30516423</v>
          </cell>
        </row>
        <row r="331">
          <cell r="A331" t="str">
            <v>25017</v>
          </cell>
          <cell r="B331" t="str">
            <v>สำนักงานคณะกรรมการป้องกันและปราบปราม</v>
          </cell>
          <cell r="C331">
            <v>457.94110000000001</v>
          </cell>
          <cell r="D331">
            <v>228.97669999999999</v>
          </cell>
          <cell r="E331">
            <v>0</v>
          </cell>
          <cell r="G331">
            <v>28.774294699999999</v>
          </cell>
          <cell r="H331">
            <v>77.318233399999997</v>
          </cell>
          <cell r="I331">
            <v>106.0925281</v>
          </cell>
          <cell r="J331">
            <v>61.960099999999997</v>
          </cell>
          <cell r="K331">
            <v>61.960099999999997</v>
          </cell>
          <cell r="L331">
            <v>0</v>
          </cell>
          <cell r="N331">
            <v>31.6</v>
          </cell>
          <cell r="O331">
            <v>0</v>
          </cell>
          <cell r="P331">
            <v>31.6</v>
          </cell>
          <cell r="Q331">
            <v>519.90120000000002</v>
          </cell>
          <cell r="R331">
            <v>290.93680000000001</v>
          </cell>
          <cell r="S331">
            <v>0</v>
          </cell>
          <cell r="U331">
            <v>60.3742947</v>
          </cell>
          <cell r="V331">
            <v>77.318233399999997</v>
          </cell>
          <cell r="W331">
            <v>137.6925281</v>
          </cell>
        </row>
        <row r="332">
          <cell r="A332" t="str">
            <v>25020</v>
          </cell>
          <cell r="B332" t="str">
            <v>สนง.คณะกรรมการนโยบายเขตพัฒนาพิเศษภาค ตอ</v>
          </cell>
          <cell r="C332">
            <v>403.83170000000001</v>
          </cell>
          <cell r="D332">
            <v>194.04910000000001</v>
          </cell>
          <cell r="E332">
            <v>0</v>
          </cell>
          <cell r="G332">
            <v>0</v>
          </cell>
          <cell r="H332">
            <v>194.04910000000001</v>
          </cell>
          <cell r="I332">
            <v>194.04910000000001</v>
          </cell>
          <cell r="J332">
            <v>10.7714</v>
          </cell>
          <cell r="K332">
            <v>10.7714</v>
          </cell>
          <cell r="L332">
            <v>0</v>
          </cell>
          <cell r="N332">
            <v>0</v>
          </cell>
          <cell r="O332">
            <v>10.7714</v>
          </cell>
          <cell r="P332">
            <v>10.7714</v>
          </cell>
          <cell r="Q332">
            <v>414.60309999999998</v>
          </cell>
          <cell r="R332">
            <v>204.82050000000001</v>
          </cell>
          <cell r="S332">
            <v>0</v>
          </cell>
          <cell r="U332">
            <v>0</v>
          </cell>
          <cell r="V332">
            <v>204.82050000000001</v>
          </cell>
          <cell r="W332">
            <v>204.82050000000001</v>
          </cell>
        </row>
        <row r="333">
          <cell r="A333" t="str">
            <v>25022</v>
          </cell>
          <cell r="B333" t="str">
            <v>สำนักงานส่งเสริมวิสาหกิจเพื่อสังคม</v>
          </cell>
          <cell r="C333">
            <v>16.527000000000001</v>
          </cell>
          <cell r="D333">
            <v>8.2634000000000007</v>
          </cell>
          <cell r="E333">
            <v>0</v>
          </cell>
          <cell r="G333">
            <v>0</v>
          </cell>
          <cell r="H333">
            <v>8.2634000000000007</v>
          </cell>
          <cell r="I333">
            <v>8.2634000000000007</v>
          </cell>
          <cell r="J333">
            <v>0.16339999999999999</v>
          </cell>
          <cell r="K333">
            <v>0.16339999999999999</v>
          </cell>
          <cell r="L333">
            <v>0</v>
          </cell>
          <cell r="N333">
            <v>0</v>
          </cell>
          <cell r="O333">
            <v>0.16339999999999999</v>
          </cell>
          <cell r="P333">
            <v>0.16339999999999999</v>
          </cell>
          <cell r="Q333">
            <v>16.6904</v>
          </cell>
          <cell r="R333">
            <v>8.4268000000000001</v>
          </cell>
          <cell r="S333">
            <v>0</v>
          </cell>
          <cell r="U333">
            <v>0</v>
          </cell>
          <cell r="V333">
            <v>8.4268000000000001</v>
          </cell>
          <cell r="W333">
            <v>8.4268000000000001</v>
          </cell>
        </row>
        <row r="334">
          <cell r="A334" t="str">
            <v>27001</v>
          </cell>
          <cell r="B334" t="str">
            <v>สำนักงานเลขาธิการวุฒิสภา</v>
          </cell>
          <cell r="C334">
            <v>1785.9435000000001</v>
          </cell>
          <cell r="D334">
            <v>868.2201</v>
          </cell>
          <cell r="E334">
            <v>0</v>
          </cell>
          <cell r="G334">
            <v>33.183674410000002</v>
          </cell>
          <cell r="H334">
            <v>265.94692154000001</v>
          </cell>
          <cell r="I334">
            <v>299.13059594999999</v>
          </cell>
          <cell r="J334">
            <v>49.5032</v>
          </cell>
          <cell r="K334">
            <v>49.5032</v>
          </cell>
          <cell r="L334">
            <v>0</v>
          </cell>
          <cell r="N334">
            <v>0</v>
          </cell>
          <cell r="O334">
            <v>0.38905200000000001</v>
          </cell>
          <cell r="P334">
            <v>0.38905200000000001</v>
          </cell>
          <cell r="Q334">
            <v>1835.4467</v>
          </cell>
          <cell r="R334">
            <v>917.72329999999999</v>
          </cell>
          <cell r="S334">
            <v>0</v>
          </cell>
          <cell r="U334">
            <v>33.183674410000002</v>
          </cell>
          <cell r="V334">
            <v>266.33597354</v>
          </cell>
          <cell r="W334">
            <v>299.51964794999998</v>
          </cell>
        </row>
        <row r="335">
          <cell r="A335" t="str">
            <v>27002</v>
          </cell>
          <cell r="B335" t="str">
            <v>สำนักงานเลขาธิการสภาผู้แทนราษฎร</v>
          </cell>
          <cell r="C335">
            <v>4021.8069</v>
          </cell>
          <cell r="D335">
            <v>2008.3131000000001</v>
          </cell>
          <cell r="E335">
            <v>0</v>
          </cell>
          <cell r="G335">
            <v>8.07279649</v>
          </cell>
          <cell r="H335">
            <v>560.80100221999999</v>
          </cell>
          <cell r="I335">
            <v>568.87379870999996</v>
          </cell>
          <cell r="J335">
            <v>2033.1078</v>
          </cell>
          <cell r="K335">
            <v>2033.1078</v>
          </cell>
          <cell r="L335">
            <v>0</v>
          </cell>
          <cell r="N335">
            <v>532.00716299999999</v>
          </cell>
          <cell r="O335">
            <v>712.23032329</v>
          </cell>
          <cell r="P335">
            <v>1244.2374862900001</v>
          </cell>
          <cell r="Q335">
            <v>6054.9147000000003</v>
          </cell>
          <cell r="R335">
            <v>4041.4209000000001</v>
          </cell>
          <cell r="S335">
            <v>0</v>
          </cell>
          <cell r="U335">
            <v>540.07995948999996</v>
          </cell>
          <cell r="V335">
            <v>1273.03132551</v>
          </cell>
          <cell r="W335">
            <v>1813.111285</v>
          </cell>
        </row>
        <row r="336">
          <cell r="A336" t="str">
            <v>27003</v>
          </cell>
          <cell r="B336" t="str">
            <v>สถาบันพระปกเกล้า</v>
          </cell>
          <cell r="C336">
            <v>170.45439999999999</v>
          </cell>
          <cell r="D336">
            <v>83.810699999999997</v>
          </cell>
          <cell r="E336">
            <v>0</v>
          </cell>
          <cell r="G336">
            <v>0</v>
          </cell>
          <cell r="H336">
            <v>83.810699999999997</v>
          </cell>
          <cell r="I336">
            <v>83.810699999999997</v>
          </cell>
          <cell r="J336">
            <v>27.527000000000001</v>
          </cell>
          <cell r="K336">
            <v>27.527000000000001</v>
          </cell>
          <cell r="L336">
            <v>0</v>
          </cell>
          <cell r="N336">
            <v>0</v>
          </cell>
          <cell r="O336">
            <v>27.527000000000001</v>
          </cell>
          <cell r="P336">
            <v>27.527000000000001</v>
          </cell>
          <cell r="Q336">
            <v>197.98140000000001</v>
          </cell>
          <cell r="R336">
            <v>111.3377</v>
          </cell>
          <cell r="S336">
            <v>0</v>
          </cell>
          <cell r="U336">
            <v>0</v>
          </cell>
          <cell r="V336">
            <v>111.3377</v>
          </cell>
          <cell r="W336">
            <v>111.3377</v>
          </cell>
        </row>
        <row r="337">
          <cell r="A337" t="str">
            <v>28001</v>
          </cell>
          <cell r="B337" t="str">
            <v>สำนักงานศาลรัฐธรรมนูญ</v>
          </cell>
          <cell r="C337">
            <v>254.4016</v>
          </cell>
          <cell r="D337">
            <v>123.4066</v>
          </cell>
          <cell r="E337">
            <v>0</v>
          </cell>
          <cell r="G337">
            <v>0</v>
          </cell>
          <cell r="H337">
            <v>62.0214</v>
          </cell>
          <cell r="I337">
            <v>62.0214</v>
          </cell>
          <cell r="J337">
            <v>106.7351</v>
          </cell>
          <cell r="K337">
            <v>88.935100000000006</v>
          </cell>
          <cell r="L337">
            <v>0</v>
          </cell>
          <cell r="N337">
            <v>0</v>
          </cell>
          <cell r="O337">
            <v>88.935100000000006</v>
          </cell>
          <cell r="P337">
            <v>88.935100000000006</v>
          </cell>
          <cell r="Q337">
            <v>361.13670000000002</v>
          </cell>
          <cell r="R337">
            <v>212.3417</v>
          </cell>
          <cell r="S337">
            <v>0</v>
          </cell>
          <cell r="U337">
            <v>0</v>
          </cell>
          <cell r="V337">
            <v>150.95650000000001</v>
          </cell>
          <cell r="W337">
            <v>150.95650000000001</v>
          </cell>
        </row>
        <row r="338">
          <cell r="A338" t="str">
            <v>28002</v>
          </cell>
          <cell r="B338" t="str">
            <v>สำนักงานศาลยุติธรรม</v>
          </cell>
          <cell r="C338">
            <v>19112.789000000001</v>
          </cell>
          <cell r="D338">
            <v>10634.0329</v>
          </cell>
          <cell r="E338">
            <v>0</v>
          </cell>
          <cell r="G338">
            <v>0</v>
          </cell>
          <cell r="H338">
            <v>6943.3109999999997</v>
          </cell>
          <cell r="I338">
            <v>6943.3109999999997</v>
          </cell>
          <cell r="J338">
            <v>925.98559999999998</v>
          </cell>
          <cell r="K338">
            <v>925.98559999999998</v>
          </cell>
          <cell r="L338">
            <v>0</v>
          </cell>
          <cell r="N338">
            <v>0</v>
          </cell>
          <cell r="O338">
            <v>280.48270000000002</v>
          </cell>
          <cell r="P338">
            <v>280.48270000000002</v>
          </cell>
          <cell r="Q338">
            <v>20038.774600000001</v>
          </cell>
          <cell r="R338">
            <v>11560.0185</v>
          </cell>
          <cell r="S338">
            <v>0</v>
          </cell>
          <cell r="U338">
            <v>0</v>
          </cell>
          <cell r="V338">
            <v>7223.7937000000002</v>
          </cell>
          <cell r="W338">
            <v>7223.7937000000002</v>
          </cell>
        </row>
        <row r="339">
          <cell r="A339" t="str">
            <v>28003</v>
          </cell>
          <cell r="B339" t="str">
            <v>สำนักงานศาลปกครอง</v>
          </cell>
          <cell r="C339">
            <v>2267.6417000000001</v>
          </cell>
          <cell r="D339">
            <v>1133.6806999999999</v>
          </cell>
          <cell r="E339">
            <v>0</v>
          </cell>
          <cell r="G339">
            <v>0</v>
          </cell>
          <cell r="H339">
            <v>568.12049999999999</v>
          </cell>
          <cell r="I339">
            <v>568.12049999999999</v>
          </cell>
          <cell r="J339">
            <v>273.25639999999999</v>
          </cell>
          <cell r="K339">
            <v>273.25639999999999</v>
          </cell>
          <cell r="L339">
            <v>0</v>
          </cell>
          <cell r="N339">
            <v>0</v>
          </cell>
          <cell r="O339">
            <v>4.8272000000000004</v>
          </cell>
          <cell r="P339">
            <v>4.8272000000000004</v>
          </cell>
          <cell r="Q339">
            <v>2540.8980999999999</v>
          </cell>
          <cell r="R339">
            <v>1406.9371000000001</v>
          </cell>
          <cell r="S339">
            <v>0</v>
          </cell>
          <cell r="U339">
            <v>0</v>
          </cell>
          <cell r="V339">
            <v>572.94770000000005</v>
          </cell>
          <cell r="W339">
            <v>572.94770000000005</v>
          </cell>
        </row>
        <row r="340">
          <cell r="A340" t="str">
            <v>29001</v>
          </cell>
          <cell r="B340" t="str">
            <v>สำนักงานคณะกรรมการการเลือกตั้ง</v>
          </cell>
          <cell r="C340">
            <v>1635.0740000000001</v>
          </cell>
          <cell r="D340">
            <v>817.53440000000001</v>
          </cell>
          <cell r="E340">
            <v>0</v>
          </cell>
          <cell r="G340">
            <v>0</v>
          </cell>
          <cell r="H340">
            <v>408.76690000000002</v>
          </cell>
          <cell r="I340">
            <v>408.76690000000002</v>
          </cell>
          <cell r="J340">
            <v>72.837000000000003</v>
          </cell>
          <cell r="K340">
            <v>55.333399999999997</v>
          </cell>
          <cell r="L340">
            <v>0</v>
          </cell>
          <cell r="N340">
            <v>0</v>
          </cell>
          <cell r="O340">
            <v>16.2376</v>
          </cell>
          <cell r="P340">
            <v>16.2376</v>
          </cell>
          <cell r="Q340">
            <v>1707.9110000000001</v>
          </cell>
          <cell r="R340">
            <v>872.86779999999999</v>
          </cell>
          <cell r="S340">
            <v>0</v>
          </cell>
          <cell r="U340">
            <v>0</v>
          </cell>
          <cell r="V340">
            <v>425.00450000000001</v>
          </cell>
          <cell r="W340">
            <v>425.00450000000001</v>
          </cell>
        </row>
        <row r="341">
          <cell r="A341" t="str">
            <v>29002</v>
          </cell>
          <cell r="B341" t="str">
            <v>สำนักงานผู้ตรวจการแผ่นดิน</v>
          </cell>
          <cell r="C341">
            <v>316.25790000000001</v>
          </cell>
          <cell r="D341">
            <v>155.6661</v>
          </cell>
          <cell r="E341">
            <v>0</v>
          </cell>
          <cell r="G341">
            <v>0</v>
          </cell>
          <cell r="H341">
            <v>75.688299999999998</v>
          </cell>
          <cell r="I341">
            <v>75.688299999999998</v>
          </cell>
          <cell r="J341">
            <v>7.9146000000000001</v>
          </cell>
          <cell r="K341">
            <v>7.9146000000000001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324.17250000000001</v>
          </cell>
          <cell r="R341">
            <v>163.58070000000001</v>
          </cell>
          <cell r="S341">
            <v>0</v>
          </cell>
          <cell r="U341">
            <v>0</v>
          </cell>
          <cell r="V341">
            <v>75.688299999999998</v>
          </cell>
          <cell r="W341">
            <v>75.688299999999998</v>
          </cell>
        </row>
        <row r="342">
          <cell r="A342" t="str">
            <v>29003</v>
          </cell>
          <cell r="B342" t="str">
            <v>สำนักงานคณะกรรมการป้องกันและปราบปรามการท</v>
          </cell>
          <cell r="C342">
            <v>2038.0698</v>
          </cell>
          <cell r="D342">
            <v>1019.0349</v>
          </cell>
          <cell r="E342">
            <v>0</v>
          </cell>
          <cell r="G342">
            <v>0</v>
          </cell>
          <cell r="H342">
            <v>544.76210000000003</v>
          </cell>
          <cell r="I342">
            <v>544.76210000000003</v>
          </cell>
          <cell r="J342">
            <v>516.91300000000001</v>
          </cell>
          <cell r="K342">
            <v>286.3109</v>
          </cell>
          <cell r="L342">
            <v>0</v>
          </cell>
          <cell r="N342">
            <v>0</v>
          </cell>
          <cell r="O342">
            <v>168.1446</v>
          </cell>
          <cell r="P342">
            <v>168.1446</v>
          </cell>
          <cell r="Q342">
            <v>2554.9828000000002</v>
          </cell>
          <cell r="R342">
            <v>1305.3458000000001</v>
          </cell>
          <cell r="S342">
            <v>0</v>
          </cell>
          <cell r="U342">
            <v>0</v>
          </cell>
          <cell r="V342">
            <v>712.9067</v>
          </cell>
          <cell r="W342">
            <v>712.9067</v>
          </cell>
        </row>
        <row r="343">
          <cell r="A343" t="str">
            <v>29004</v>
          </cell>
          <cell r="B343" t="str">
            <v>สำนักงานการตรวจเงินแผ่นดิน</v>
          </cell>
          <cell r="C343">
            <v>2110.0632999999998</v>
          </cell>
          <cell r="D343">
            <v>1055.0315000000001</v>
          </cell>
          <cell r="E343">
            <v>0</v>
          </cell>
          <cell r="G343">
            <v>0</v>
          </cell>
          <cell r="H343">
            <v>587.70169999999996</v>
          </cell>
          <cell r="I343">
            <v>587.70169999999996</v>
          </cell>
          <cell r="J343">
            <v>371.3725</v>
          </cell>
          <cell r="K343">
            <v>36.214100000000002</v>
          </cell>
          <cell r="L343">
            <v>0</v>
          </cell>
          <cell r="N343">
            <v>0</v>
          </cell>
          <cell r="O343">
            <v>30.686299999999999</v>
          </cell>
          <cell r="P343">
            <v>30.686299999999999</v>
          </cell>
          <cell r="Q343">
            <v>2481.4358000000002</v>
          </cell>
          <cell r="R343">
            <v>1091.2456</v>
          </cell>
          <cell r="S343">
            <v>0</v>
          </cell>
          <cell r="U343">
            <v>0</v>
          </cell>
          <cell r="V343">
            <v>618.38800000000003</v>
          </cell>
          <cell r="W343">
            <v>618.38800000000003</v>
          </cell>
        </row>
        <row r="344">
          <cell r="A344" t="str">
            <v>29005</v>
          </cell>
          <cell r="B344" t="str">
            <v>สำนักงานคณะกรรมการสิทธิมนุษยชนแห่งชาติ</v>
          </cell>
          <cell r="C344">
            <v>193.3039</v>
          </cell>
          <cell r="D344">
            <v>88.030199999999994</v>
          </cell>
          <cell r="E344">
            <v>0</v>
          </cell>
          <cell r="G344">
            <v>0</v>
          </cell>
          <cell r="H344">
            <v>88.030199999999994</v>
          </cell>
          <cell r="I344">
            <v>88.030199999999994</v>
          </cell>
          <cell r="J344">
            <v>16.588100000000001</v>
          </cell>
          <cell r="K344">
            <v>16.588100000000001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209.892</v>
          </cell>
          <cell r="R344">
            <v>104.6183</v>
          </cell>
          <cell r="S344">
            <v>0</v>
          </cell>
          <cell r="U344">
            <v>0</v>
          </cell>
          <cell r="V344">
            <v>88.030199999999994</v>
          </cell>
          <cell r="W344">
            <v>88.030199999999994</v>
          </cell>
        </row>
        <row r="345">
          <cell r="A345" t="str">
            <v>29006</v>
          </cell>
          <cell r="B345" t="str">
            <v>สำนักงานอัยการสูงสุด</v>
          </cell>
          <cell r="C345">
            <v>9723.0666999999994</v>
          </cell>
          <cell r="D345">
            <v>4840.2740999999996</v>
          </cell>
          <cell r="E345">
            <v>0</v>
          </cell>
          <cell r="G345">
            <v>0</v>
          </cell>
          <cell r="H345">
            <v>2456.8618999999999</v>
          </cell>
          <cell r="I345">
            <v>2456.8618999999999</v>
          </cell>
          <cell r="J345">
            <v>1457.5099</v>
          </cell>
          <cell r="K345">
            <v>1457.5099</v>
          </cell>
          <cell r="L345">
            <v>0</v>
          </cell>
          <cell r="N345">
            <v>0</v>
          </cell>
          <cell r="O345">
            <v>764.0498</v>
          </cell>
          <cell r="P345">
            <v>764.0498</v>
          </cell>
          <cell r="Q345">
            <v>11180.5766</v>
          </cell>
          <cell r="R345">
            <v>6297.7839999999997</v>
          </cell>
          <cell r="S345">
            <v>0</v>
          </cell>
          <cell r="U345">
            <v>0</v>
          </cell>
          <cell r="V345">
            <v>3220.9117000000001</v>
          </cell>
          <cell r="W345">
            <v>3220.9117000000001</v>
          </cell>
        </row>
        <row r="346">
          <cell r="A346" t="str">
            <v>60001</v>
          </cell>
          <cell r="B346" t="str">
            <v>สภากาชาดไทย</v>
          </cell>
          <cell r="C346">
            <v>6077.2406000000001</v>
          </cell>
          <cell r="D346">
            <v>3038.62</v>
          </cell>
          <cell r="E346">
            <v>0</v>
          </cell>
          <cell r="G346">
            <v>0</v>
          </cell>
          <cell r="H346">
            <v>1481.3474000000001</v>
          </cell>
          <cell r="I346">
            <v>1481.3474000000001</v>
          </cell>
          <cell r="J346">
            <v>2188.2021</v>
          </cell>
          <cell r="K346">
            <v>2188.2021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8265.4426999999996</v>
          </cell>
          <cell r="R346">
            <v>5226.8221000000003</v>
          </cell>
          <cell r="S346">
            <v>0</v>
          </cell>
          <cell r="U346">
            <v>0</v>
          </cell>
          <cell r="V346">
            <v>1481.3474000000001</v>
          </cell>
          <cell r="W346">
            <v>1481.3474000000001</v>
          </cell>
        </row>
        <row r="347">
          <cell r="A347" t="str">
            <v>97001</v>
          </cell>
          <cell r="B347" t="str">
            <v>เงินทุนสำรองจ่าย</v>
          </cell>
          <cell r="C347">
            <v>24978.560000000001</v>
          </cell>
          <cell r="D347">
            <v>24978.560000000001</v>
          </cell>
          <cell r="E347">
            <v>0</v>
          </cell>
          <cell r="G347">
            <v>0</v>
          </cell>
          <cell r="H347">
            <v>24960.67</v>
          </cell>
          <cell r="I347">
            <v>24960.67</v>
          </cell>
          <cell r="Q347">
            <v>24978.560000000001</v>
          </cell>
          <cell r="R347">
            <v>24978.560000000001</v>
          </cell>
          <cell r="S347">
            <v>0</v>
          </cell>
          <cell r="U347">
            <v>0</v>
          </cell>
          <cell r="V347">
            <v>24960.67</v>
          </cell>
          <cell r="W347">
            <v>24960.67</v>
          </cell>
        </row>
        <row r="348">
          <cell r="A348" t="str">
            <v>รายงานเบิกแทน 16 หลัก</v>
          </cell>
          <cell r="Z348">
            <v>0</v>
          </cell>
        </row>
        <row r="350">
          <cell r="A350" t="str">
            <v>แผนงบประมาณ</v>
          </cell>
          <cell r="B350" t="str">
            <v/>
          </cell>
        </row>
        <row r="351">
          <cell r="A351" t="str">
            <v>ผลผลิต/โครงการ</v>
          </cell>
          <cell r="B351" t="str">
            <v/>
          </cell>
        </row>
        <row r="352">
          <cell r="A352" t="str">
            <v>ด้าน_ลักษณะงาน</v>
          </cell>
          <cell r="B352" t="str">
            <v/>
          </cell>
        </row>
        <row r="353">
          <cell r="A353" t="str">
            <v>ด้าน</v>
          </cell>
          <cell r="B353" t="str">
            <v/>
          </cell>
        </row>
        <row r="354">
          <cell r="A354" t="str">
            <v>งบพัฒนา/งบปกติ</v>
          </cell>
          <cell r="B354" t="str">
            <v/>
          </cell>
        </row>
        <row r="355">
          <cell r="A355" t="str">
            <v>งบกลางCGD/BOB</v>
          </cell>
          <cell r="B355" t="str">
            <v/>
          </cell>
        </row>
        <row r="356">
          <cell r="A356" t="str">
            <v>Funds Center</v>
          </cell>
          <cell r="B356" t="str">
            <v/>
          </cell>
        </row>
        <row r="357">
          <cell r="A357" t="str">
            <v>Funded Program</v>
          </cell>
          <cell r="B357" t="str">
            <v/>
          </cell>
        </row>
        <row r="358">
          <cell r="A358" t="str">
            <v>Functional area</v>
          </cell>
          <cell r="B358" t="str">
            <v/>
          </cell>
        </row>
        <row r="359">
          <cell r="A359" t="str">
            <v>ยุทธศาสตร์การจัดสรร</v>
          </cell>
          <cell r="B359" t="str">
            <v/>
          </cell>
        </row>
        <row r="360">
          <cell r="A360" t="str">
            <v>จังหวัด</v>
          </cell>
          <cell r="B360" t="str">
            <v/>
          </cell>
        </row>
        <row r="361">
          <cell r="A361" t="str">
            <v>ปีFund</v>
          </cell>
          <cell r="B361" t="str">
            <v/>
          </cell>
        </row>
        <row r="362">
          <cell r="A362" t="str">
            <v>ลักษณะงาน</v>
          </cell>
          <cell r="B362" t="str">
            <v/>
          </cell>
        </row>
        <row r="363">
          <cell r="A363" t="str">
            <v>ลักษณะเศรษฐกิจ</v>
          </cell>
          <cell r="B363" t="str">
            <v/>
          </cell>
        </row>
        <row r="364">
          <cell r="A364" t="str">
            <v>แผนงาน</v>
          </cell>
          <cell r="B364" t="str">
            <v/>
          </cell>
        </row>
        <row r="365">
          <cell r="A365" t="str">
            <v>หมวดรายจ่าย</v>
          </cell>
          <cell r="B365" t="str">
            <v/>
          </cell>
        </row>
        <row r="366">
          <cell r="A366" t="str">
            <v>ลักษณะเศรษฐกิจ+งบราย</v>
          </cell>
          <cell r="B366" t="str">
            <v/>
          </cell>
        </row>
        <row r="367">
          <cell r="A367" t="str">
            <v>สาขา</v>
          </cell>
          <cell r="B367" t="str">
            <v/>
          </cell>
        </row>
        <row r="368">
          <cell r="A368" t="str">
            <v>งบรายจ่าย</v>
          </cell>
          <cell r="B368" t="str">
            <v/>
          </cell>
        </row>
        <row r="369">
          <cell r="A369" t="str">
            <v>Commitment item</v>
          </cell>
          <cell r="B369" t="str">
            <v/>
          </cell>
        </row>
        <row r="370">
          <cell r="A370" t="str">
            <v>ปีงบประมาณ</v>
          </cell>
          <cell r="B370" t="str">
            <v/>
          </cell>
        </row>
        <row r="371">
          <cell r="A371" t="str">
            <v>เดือน/ปีงบประมาณ</v>
          </cell>
          <cell r="B371" t="str">
            <v/>
          </cell>
        </row>
        <row r="372">
          <cell r="A372" t="str">
            <v>งาน / โครงการ</v>
          </cell>
          <cell r="B372" t="str">
            <v/>
          </cell>
        </row>
        <row r="373">
          <cell r="A373" t="str">
            <v>หน่วยงานเบิกแทน</v>
          </cell>
          <cell r="B373" t="str">
            <v/>
          </cell>
        </row>
        <row r="374">
          <cell r="A374" t="str">
            <v>FCTR หน่วยเบิกแทน</v>
          </cell>
          <cell r="B374" t="str">
            <v/>
          </cell>
        </row>
        <row r="375">
          <cell r="A375" t="str">
            <v>หน่วยงานที่ใช้งบกลาง</v>
          </cell>
          <cell r="B375" t="str">
            <v/>
          </cell>
        </row>
        <row r="376">
          <cell r="A376" t="str">
            <v>Funded Prog หน่วยเบิ</v>
          </cell>
          <cell r="B376" t="str">
            <v/>
          </cell>
        </row>
        <row r="377">
          <cell r="A377" t="str">
            <v>กระทรวง</v>
          </cell>
          <cell r="B377" t="str">
            <v>75 องค์กรปกครองส่วนท้องถิ่น</v>
          </cell>
        </row>
        <row r="378">
          <cell r="A378" t="str">
            <v>Request ID</v>
          </cell>
          <cell r="B378" t="str">
            <v/>
          </cell>
        </row>
        <row r="379">
          <cell r="A379" t="str">
            <v>หน่วยเบิกจ่าย</v>
          </cell>
          <cell r="B379" t="str">
            <v/>
          </cell>
        </row>
        <row r="380">
          <cell r="A380" t="str">
            <v>ประเภทสำรองเงิน</v>
          </cell>
          <cell r="B380" t="str">
            <v/>
          </cell>
        </row>
        <row r="381">
          <cell r="A381" t="str">
            <v>รายจ่ายประจำ/ลงทุน</v>
          </cell>
          <cell r="B381" t="str">
            <v>]ไม่ระบุ[</v>
          </cell>
        </row>
        <row r="382">
          <cell r="A382" t="str">
            <v>งบประมาณ</v>
          </cell>
          <cell r="B382" t="str">
            <v>งบฯ หลังโอน/ปป. ทั้งสิ้น
I, จัดสรรถือจ่าย
F = D+E...</v>
          </cell>
        </row>
        <row r="383">
          <cell r="A383" t="str">
            <v>กรม</v>
          </cell>
          <cell r="B383" t="str">
            <v>75002 กรุงเทพมหานคร, 75003 เมืองพัทยา</v>
          </cell>
        </row>
        <row r="385">
          <cell r="B385" t="str">
            <v>รายจ่ายประจำ/ลงทุน</v>
          </cell>
          <cell r="C385" t="str">
            <v>รายจ่ายประจำ</v>
          </cell>
          <cell r="J385" t="str">
            <v>รายจ่ายลงทุน</v>
          </cell>
          <cell r="Q385" t="str">
            <v>รวมทั้งสิ้น</v>
          </cell>
        </row>
        <row r="386">
          <cell r="C386" t="str">
            <v>งบฯ หลังโอน/ปป. ทั้งสิ้น
I</v>
          </cell>
          <cell r="D386" t="str">
            <v>จัดสรรถือจ่าย
F = D+E</v>
          </cell>
          <cell r="E386" t="str">
            <v>แผนการใช้จ่ายเงินปรับปรุง v2 
YTM</v>
          </cell>
          <cell r="F386" t="str">
            <v>สำรองเงิน(มีหนี้)</v>
          </cell>
          <cell r="G386" t="str">
            <v>PO ทั้งสิ้น
PJ = PX - PM + PL</v>
          </cell>
          <cell r="H386" t="str">
            <v>เบิกจ่ายทั้งสิ้น YTD
J = K+L</v>
          </cell>
          <cell r="I386" t="str">
            <v>เบิกจ่าย+PO+สำรองเงินแบบมีหนี้</v>
          </cell>
          <cell r="J386" t="str">
            <v>งบฯ หลังโอน/ปป. ทั้งสิ้น
I</v>
          </cell>
          <cell r="K386" t="str">
            <v>จัดสรรถือจ่าย
F = D+E</v>
          </cell>
          <cell r="L386" t="str">
            <v>แผนการใช้จ่ายเงินปรับปรุง v2 
YTM</v>
          </cell>
          <cell r="M386" t="str">
            <v>สำรองเงิน(มีหนี้)</v>
          </cell>
          <cell r="N386" t="str">
            <v>PO ทั้งสิ้น
PJ = PX - PM + PL</v>
          </cell>
          <cell r="O386" t="str">
            <v>เบิกจ่ายทั้งสิ้น YTD
J = K+L</v>
          </cell>
          <cell r="P386" t="str">
            <v>เบิกจ่าย+PO+สำรองเงินแบบมีหนี้</v>
          </cell>
          <cell r="Q386" t="str">
            <v>งบฯ หลังโอน/ปป. ทั้งสิ้น
I</v>
          </cell>
          <cell r="R386" t="str">
            <v>จัดสรรถือจ่าย
F = D+E</v>
          </cell>
          <cell r="S386" t="str">
            <v>แผนการใช้จ่ายเงินปรับปรุง v2 
YTM</v>
          </cell>
          <cell r="T386" t="str">
            <v>สำรองเงิน(มีหนี้)</v>
          </cell>
          <cell r="U386" t="str">
            <v>PO ทั้งสิ้น
PJ = PX - PM + PL</v>
          </cell>
          <cell r="V386" t="str">
            <v>เบิกจ่ายทั้งสิ้น YTD
J = K+L</v>
          </cell>
          <cell r="W386" t="str">
            <v>เบิกจ่าย+PO+สำรองเงินแบบมีหนี้</v>
          </cell>
        </row>
        <row r="387">
          <cell r="A387" t="str">
            <v>กรม</v>
          </cell>
          <cell r="C387" t="str">
            <v>* 1,000,000 THB</v>
          </cell>
          <cell r="D387" t="str">
            <v>* 1,000,000 THB</v>
          </cell>
          <cell r="E387" t="str">
            <v/>
          </cell>
          <cell r="F387" t="str">
            <v/>
          </cell>
          <cell r="G387" t="str">
            <v/>
          </cell>
          <cell r="H387" t="str">
            <v>* 1,000,000 THB</v>
          </cell>
          <cell r="I387" t="str">
            <v>* 1,000,000 THB</v>
          </cell>
          <cell r="J387" t="str">
            <v>* 1,000,000 THB</v>
          </cell>
          <cell r="K387" t="str">
            <v>* 1,000,000 THB</v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>* 1,000,000 THB</v>
          </cell>
          <cell r="R387" t="str">
            <v>* 1,000,000 THB</v>
          </cell>
          <cell r="S387" t="str">
            <v/>
          </cell>
          <cell r="T387" t="str">
            <v/>
          </cell>
          <cell r="U387" t="str">
            <v/>
          </cell>
          <cell r="V387" t="str">
            <v>* 1,000,000 THB</v>
          </cell>
          <cell r="W387" t="str">
            <v>* 1,000,000 THB</v>
          </cell>
        </row>
        <row r="388">
          <cell r="A388" t="str">
            <v>รวมทั้งสิ้น</v>
          </cell>
          <cell r="C388">
            <v>20456.042799999999</v>
          </cell>
          <cell r="D388">
            <v>10228.0213</v>
          </cell>
          <cell r="E388">
            <v>0</v>
          </cell>
          <cell r="G388">
            <v>0</v>
          </cell>
          <cell r="H388">
            <v>6053.8652118399996</v>
          </cell>
          <cell r="I388">
            <v>6053.8652118399996</v>
          </cell>
          <cell r="J388">
            <v>1865.5882999999999</v>
          </cell>
          <cell r="K388">
            <v>1865.5882999999999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22321.631099999999</v>
          </cell>
          <cell r="R388">
            <v>12093.6096</v>
          </cell>
          <cell r="S388">
            <v>0</v>
          </cell>
          <cell r="U388">
            <v>0</v>
          </cell>
          <cell r="V388">
            <v>6053.8652118399996</v>
          </cell>
          <cell r="W388">
            <v>6053.8652118399996</v>
          </cell>
        </row>
        <row r="389">
          <cell r="A389" t="str">
            <v>75003</v>
          </cell>
          <cell r="B389" t="str">
            <v>เมืองพัทยา</v>
          </cell>
          <cell r="C389">
            <v>649.84109999999998</v>
          </cell>
          <cell r="D389">
            <v>324.9205</v>
          </cell>
          <cell r="E389">
            <v>0</v>
          </cell>
          <cell r="G389">
            <v>0</v>
          </cell>
          <cell r="H389">
            <v>283.90440000000001</v>
          </cell>
          <cell r="I389">
            <v>283.90440000000001</v>
          </cell>
          <cell r="J389">
            <v>1037.0658000000001</v>
          </cell>
          <cell r="K389">
            <v>1037.0658000000001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1686.9069</v>
          </cell>
          <cell r="R389">
            <v>1361.9863</v>
          </cell>
          <cell r="S389">
            <v>0</v>
          </cell>
          <cell r="U389">
            <v>0</v>
          </cell>
          <cell r="V389">
            <v>283.90440000000001</v>
          </cell>
          <cell r="W389">
            <v>283.90440000000001</v>
          </cell>
        </row>
        <row r="390">
          <cell r="A390" t="str">
            <v>75002</v>
          </cell>
          <cell r="B390" t="str">
            <v>กรุงเทพมหานคร</v>
          </cell>
          <cell r="C390">
            <v>19806.201700000001</v>
          </cell>
          <cell r="D390">
            <v>9903.1008000000002</v>
          </cell>
          <cell r="E390">
            <v>0</v>
          </cell>
          <cell r="G390">
            <v>0</v>
          </cell>
          <cell r="H390">
            <v>5769.9608118400001</v>
          </cell>
          <cell r="I390">
            <v>5769.9608118400001</v>
          </cell>
          <cell r="J390">
            <v>828.52250000000004</v>
          </cell>
          <cell r="K390">
            <v>828.52250000000004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20634.724200000001</v>
          </cell>
          <cell r="R390">
            <v>10731.623299999999</v>
          </cell>
          <cell r="S390">
            <v>0</v>
          </cell>
          <cell r="U390">
            <v>0</v>
          </cell>
          <cell r="V390">
            <v>5769.9608118400001</v>
          </cell>
          <cell r="W390">
            <v>5769.9608118400001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324"/>
  <sheetViews>
    <sheetView tabSelected="1" view="pageBreakPreview" zoomScale="90" zoomScaleSheetLayoutView="90" workbookViewId="0">
      <selection activeCell="X14" sqref="X14"/>
    </sheetView>
  </sheetViews>
  <sheetFormatPr defaultRowHeight="12.75"/>
  <cols>
    <col min="1" max="1" width="6.7109375" style="83" customWidth="1"/>
    <col min="2" max="2" width="46.85546875" style="88" customWidth="1"/>
    <col min="3" max="3" width="14" customWidth="1"/>
    <col min="4" max="4" width="14" hidden="1" customWidth="1"/>
    <col min="5" max="5" width="10.28515625" hidden="1" customWidth="1"/>
    <col min="6" max="6" width="10.28515625" customWidth="1"/>
    <col min="7" max="8" width="12.42578125" customWidth="1"/>
    <col min="9" max="9" width="14" customWidth="1"/>
    <col min="10" max="10" width="10.140625" hidden="1" customWidth="1"/>
    <col min="11" max="11" width="10.85546875" hidden="1" customWidth="1"/>
    <col min="12" max="12" width="10.85546875" customWidth="1"/>
    <col min="13" max="13" width="12.140625" bestFit="1" customWidth="1"/>
    <col min="14" max="15" width="12.42578125" customWidth="1"/>
    <col min="16" max="16" width="11.7109375" hidden="1" customWidth="1"/>
    <col min="17" max="17" width="14.85546875" hidden="1" customWidth="1"/>
    <col min="18" max="18" width="10.85546875" customWidth="1"/>
    <col min="19" max="19" width="15.42578125" customWidth="1"/>
    <col min="20" max="20" width="12.42578125" style="22" customWidth="1"/>
    <col min="21" max="21" width="13.28515625" bestFit="1" customWidth="1"/>
    <col min="22" max="22" width="12.28515625" bestFit="1" customWidth="1"/>
    <col min="23" max="23" width="13.5703125" bestFit="1" customWidth="1"/>
  </cols>
  <sheetData>
    <row r="1" spans="1:23" ht="33.75">
      <c r="A1" s="1" t="str">
        <f>"ผลการเบิกจ่ายเงินงบประมาณประจำปี 2565 ตั้งแต่ต้นปีงบประมาณ จนถึงวันที่ "&amp;[1]HeaderFooter!B5</f>
        <v>ผลการเบิกจ่ายเงินงบประมาณประจำปี 2565 ตั้งแต่ต้นปีงบประมาณ จนถึงวันที่ 10 ธันวาคม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1.75" thickBo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 t="s">
        <v>1</v>
      </c>
      <c r="T3" s="5"/>
      <c r="W3" s="6"/>
    </row>
    <row r="4" spans="1:23" ht="21">
      <c r="A4" s="7" t="s">
        <v>2</v>
      </c>
      <c r="B4" s="8" t="s">
        <v>3</v>
      </c>
      <c r="C4" s="9" t="s">
        <v>4</v>
      </c>
      <c r="D4" s="10"/>
      <c r="E4" s="10"/>
      <c r="F4" s="10"/>
      <c r="G4" s="10"/>
      <c r="H4" s="11"/>
      <c r="I4" s="12" t="s">
        <v>5</v>
      </c>
      <c r="J4" s="13"/>
      <c r="K4" s="13"/>
      <c r="L4" s="13"/>
      <c r="M4" s="13"/>
      <c r="N4" s="13"/>
      <c r="O4" s="12" t="s">
        <v>6</v>
      </c>
      <c r="P4" s="13"/>
      <c r="Q4" s="13"/>
      <c r="R4" s="13"/>
      <c r="S4" s="13"/>
      <c r="T4" s="14"/>
      <c r="W4" s="6"/>
    </row>
    <row r="5" spans="1:23" ht="92.25" customHeight="1">
      <c r="A5" s="15"/>
      <c r="B5" s="16"/>
      <c r="C5" s="17" t="s">
        <v>7</v>
      </c>
      <c r="D5" s="18" t="s">
        <v>8</v>
      </c>
      <c r="E5" s="18" t="s">
        <v>9</v>
      </c>
      <c r="F5" s="19" t="s">
        <v>10</v>
      </c>
      <c r="G5" s="20" t="s">
        <v>11</v>
      </c>
      <c r="H5" s="21" t="s">
        <v>12</v>
      </c>
      <c r="I5" s="17" t="s">
        <v>7</v>
      </c>
      <c r="J5" s="18" t="s">
        <v>8</v>
      </c>
      <c r="K5" s="18" t="s">
        <v>9</v>
      </c>
      <c r="L5" s="19" t="s">
        <v>10</v>
      </c>
      <c r="M5" s="20" t="s">
        <v>11</v>
      </c>
      <c r="N5" s="21" t="s">
        <v>12</v>
      </c>
      <c r="O5" s="17" t="s">
        <v>7</v>
      </c>
      <c r="P5" s="18" t="s">
        <v>8</v>
      </c>
      <c r="Q5" s="18" t="s">
        <v>9</v>
      </c>
      <c r="R5" s="19" t="s">
        <v>10</v>
      </c>
      <c r="S5" s="20" t="s">
        <v>11</v>
      </c>
      <c r="T5" s="21" t="s">
        <v>12</v>
      </c>
      <c r="W5" s="22"/>
    </row>
    <row r="6" spans="1:23" ht="21">
      <c r="A6" s="23">
        <v>1</v>
      </c>
      <c r="B6" s="24" t="str">
        <f>VLOOKUP($U6,[1]Name!$A:$B,2,0)</f>
        <v>สำนักงานพัฒนาพิงคนคร(องค์การมหาชน)</v>
      </c>
      <c r="C6" s="25">
        <f>IF(ISERROR(VLOOKUP($U6,[1]BN2_1!$A:$AC,3,0)),0,VLOOKUP($U6,[1]BN2_1!$A:$AC,3,0))</f>
        <v>106.3152</v>
      </c>
      <c r="D6" s="26">
        <f>IF(ISERROR(VLOOKUP($U6,[1]BN2_1!$A:$AC,6,0)),0,VLOOKUP($U6,[1]BN2_1!$A:$AC,6,0))</f>
        <v>0</v>
      </c>
      <c r="E6" s="26">
        <f>IF(ISERROR(VLOOKUP($U6,[1]BN2_1!$A:$AC,7,0)),0,VLOOKUP($U6,[1]BN2_1!$A:$AC,7,0))</f>
        <v>0</v>
      </c>
      <c r="F6" s="27">
        <f t="shared" ref="F6:F69" si="0">D6+E6</f>
        <v>0</v>
      </c>
      <c r="G6" s="28">
        <f>IF(ISERROR(VLOOKUP($U6,[1]BN2_1!$A:$AC,8,0)),0,VLOOKUP($U6,[1]BN2_1!$A:$AC,8,0))</f>
        <v>0</v>
      </c>
      <c r="H6" s="29">
        <f t="shared" ref="H6:H69" si="1">IF(ISERROR(G6/C6*100),0,G6/C6*100)</f>
        <v>0</v>
      </c>
      <c r="I6" s="25">
        <f>IF(ISERROR(VLOOKUP($U6,[1]BN2_1!$A:$AC,10,0)),0,VLOOKUP($U6,[1]BN2_1!$A:$AC,10,0))</f>
        <v>0</v>
      </c>
      <c r="J6" s="26">
        <f>IF(ISERROR(VLOOKUP($U6,[1]BN2_1!$A:$AC,13,0)),0,VLOOKUP($U6,[1]BN2_1!$A:$AC,13,0))</f>
        <v>0</v>
      </c>
      <c r="K6" s="26">
        <f>IF(ISERROR(VLOOKUP($U6,[1]BN2_1!$A:$AC,14,0)),0,VLOOKUP($U6,[1]BN2_1!$A:$AC,14,0))</f>
        <v>0</v>
      </c>
      <c r="L6" s="27">
        <f t="shared" ref="L6:L69" si="2">J6+K6</f>
        <v>0</v>
      </c>
      <c r="M6" s="30">
        <f>IF(ISERROR(VLOOKUP($U6,[1]BN2_1!$A:$AC,15,0)),0,VLOOKUP($U6,[1]BN2_1!$A:$AC,15,0))</f>
        <v>0</v>
      </c>
      <c r="N6" s="31">
        <f t="shared" ref="N6:N69" si="3">IF(ISERROR(M6/I6*100),0,M6/I6*100)</f>
        <v>0</v>
      </c>
      <c r="O6" s="25">
        <f t="shared" ref="O6:S69" si="4">C6+I6</f>
        <v>106.3152</v>
      </c>
      <c r="P6" s="26">
        <f t="shared" si="4"/>
        <v>0</v>
      </c>
      <c r="Q6" s="26">
        <f t="shared" si="4"/>
        <v>0</v>
      </c>
      <c r="R6" s="27">
        <f t="shared" si="4"/>
        <v>0</v>
      </c>
      <c r="S6" s="30">
        <f t="shared" si="4"/>
        <v>0</v>
      </c>
      <c r="T6" s="32">
        <f t="shared" ref="T6:T69" si="5">IF(ISERROR(S6/O6*100),0,S6/O6*100)</f>
        <v>0</v>
      </c>
      <c r="U6" s="33" t="s">
        <v>13</v>
      </c>
      <c r="V6" s="33"/>
      <c r="W6" s="22"/>
    </row>
    <row r="7" spans="1:23" ht="42">
      <c r="A7" s="23">
        <v>2</v>
      </c>
      <c r="B7" s="24" t="str">
        <f>VLOOKUP($U7,[1]Name!$A:$B,2,0)</f>
        <v>สำนักงานคณะกรรมการดิจิทัลเพื่อเศรษฐกิจและสังคมแห่งชาติ</v>
      </c>
      <c r="C7" s="25">
        <f>IF(ISERROR(VLOOKUP($U7,[1]BN2_1!$A:$AC,3,0)),0,VLOOKUP($U7,[1]BN2_1!$A:$AC,3,0))</f>
        <v>1244.5544</v>
      </c>
      <c r="D7" s="26">
        <f>IF(ISERROR(VLOOKUP($U7,[1]BN2_1!$A:$AC,6,0)),0,VLOOKUP($U7,[1]BN2_1!$A:$AC,6,0))</f>
        <v>0</v>
      </c>
      <c r="E7" s="26">
        <f>IF(ISERROR(VLOOKUP($U7,[1]BN2_1!$A:$AC,7,0)),0,VLOOKUP($U7,[1]BN2_1!$A:$AC,7,0))</f>
        <v>3.9163436699999998</v>
      </c>
      <c r="F7" s="27">
        <f t="shared" si="0"/>
        <v>3.9163436699999998</v>
      </c>
      <c r="G7" s="28">
        <f>IF(ISERROR(VLOOKUP($U7,[1]BN2_1!$A:$AC,8,0)),0,VLOOKUP($U7,[1]BN2_1!$A:$AC,8,0))</f>
        <v>10.18272073</v>
      </c>
      <c r="H7" s="34">
        <f t="shared" si="1"/>
        <v>0.81818205214653528</v>
      </c>
      <c r="I7" s="25">
        <f>IF(ISERROR(VLOOKUP($U7,[1]BN2_1!$A:$AC,10,0)),0,VLOOKUP($U7,[1]BN2_1!$A:$AC,10,0))</f>
        <v>0</v>
      </c>
      <c r="J7" s="26">
        <f>IF(ISERROR(VLOOKUP($U7,[1]BN2_1!$A:$AC,13,0)),0,VLOOKUP($U7,[1]BN2_1!$A:$AC,13,0))</f>
        <v>0</v>
      </c>
      <c r="K7" s="26">
        <f>IF(ISERROR(VLOOKUP($U7,[1]BN2_1!$A:$AC,14,0)),0,VLOOKUP($U7,[1]BN2_1!$A:$AC,14,0))</f>
        <v>0</v>
      </c>
      <c r="L7" s="27">
        <f t="shared" si="2"/>
        <v>0</v>
      </c>
      <c r="M7" s="30">
        <f>IF(ISERROR(VLOOKUP($U7,[1]BN2_1!$A:$AC,15,0)),0,VLOOKUP($U7,[1]BN2_1!$A:$AC,15,0))</f>
        <v>0</v>
      </c>
      <c r="N7" s="31">
        <f t="shared" si="3"/>
        <v>0</v>
      </c>
      <c r="O7" s="25">
        <f t="shared" si="4"/>
        <v>1244.5544</v>
      </c>
      <c r="P7" s="26">
        <f t="shared" si="4"/>
        <v>0</v>
      </c>
      <c r="Q7" s="26">
        <f t="shared" si="4"/>
        <v>3.9163436699999998</v>
      </c>
      <c r="R7" s="27">
        <f t="shared" si="4"/>
        <v>3.9163436699999998</v>
      </c>
      <c r="S7" s="30">
        <f t="shared" si="4"/>
        <v>10.18272073</v>
      </c>
      <c r="T7" s="32">
        <f t="shared" si="5"/>
        <v>0.81818205214653528</v>
      </c>
      <c r="U7" s="33" t="s">
        <v>14</v>
      </c>
      <c r="V7" s="33"/>
      <c r="W7" s="22"/>
    </row>
    <row r="8" spans="1:23" ht="21">
      <c r="A8" s="23">
        <v>3</v>
      </c>
      <c r="B8" s="24" t="str">
        <f>VLOOKUP($U8,[1]Name!$A:$B,2,0)</f>
        <v>ศูนย์อำนวยการรักษาผลประโยชน์ของชาติทางทะเล</v>
      </c>
      <c r="C8" s="25">
        <f>IF(ISERROR(VLOOKUP($U8,[1]BN2_1!$A:$AC,3,0)),0,VLOOKUP($U8,[1]BN2_1!$A:$AC,3,0))</f>
        <v>490.34379999999999</v>
      </c>
      <c r="D8" s="26">
        <f>IF(ISERROR(VLOOKUP($U8,[1]BN2_1!$A:$AC,6,0)),0,VLOOKUP($U8,[1]BN2_1!$A:$AC,6,0))</f>
        <v>0</v>
      </c>
      <c r="E8" s="26">
        <f>IF(ISERROR(VLOOKUP($U8,[1]BN2_1!$A:$AC,7,0)),0,VLOOKUP($U8,[1]BN2_1!$A:$AC,7,0))</f>
        <v>16.077050100000001</v>
      </c>
      <c r="F8" s="27">
        <f t="shared" si="0"/>
        <v>16.077050100000001</v>
      </c>
      <c r="G8" s="28">
        <f>IF(ISERROR(VLOOKUP($U8,[1]BN2_1!$A:$AC,8,0)),0,VLOOKUP($U8,[1]BN2_1!$A:$AC,8,0))</f>
        <v>14.36997985</v>
      </c>
      <c r="H8" s="29">
        <f t="shared" si="1"/>
        <v>2.9305927494137789</v>
      </c>
      <c r="I8" s="25">
        <f>IF(ISERROR(VLOOKUP($U8,[1]BN2_1!$A:$AC,10,0)),0,VLOOKUP($U8,[1]BN2_1!$A:$AC,10,0))</f>
        <v>864.53930000000003</v>
      </c>
      <c r="J8" s="26">
        <f>IF(ISERROR(VLOOKUP($U8,[1]BN2_1!$A:$AC,13,0)),0,VLOOKUP($U8,[1]BN2_1!$A:$AC,13,0))</f>
        <v>0</v>
      </c>
      <c r="K8" s="26">
        <f>IF(ISERROR(VLOOKUP($U8,[1]BN2_1!$A:$AC,14,0)),0,VLOOKUP($U8,[1]BN2_1!$A:$AC,14,0))</f>
        <v>2.4704000000000002</v>
      </c>
      <c r="L8" s="27">
        <f t="shared" si="2"/>
        <v>2.4704000000000002</v>
      </c>
      <c r="M8" s="30">
        <f>IF(ISERROR(VLOOKUP($U8,[1]BN2_1!$A:$AC,15,0)),0,VLOOKUP($U8,[1]BN2_1!$A:$AC,15,0))</f>
        <v>0</v>
      </c>
      <c r="N8" s="31">
        <f t="shared" si="3"/>
        <v>0</v>
      </c>
      <c r="O8" s="25">
        <f t="shared" si="4"/>
        <v>1354.8831</v>
      </c>
      <c r="P8" s="26">
        <f t="shared" si="4"/>
        <v>0</v>
      </c>
      <c r="Q8" s="26">
        <f t="shared" si="4"/>
        <v>18.547450100000002</v>
      </c>
      <c r="R8" s="27">
        <f t="shared" si="4"/>
        <v>18.547450100000002</v>
      </c>
      <c r="S8" s="30">
        <f t="shared" si="4"/>
        <v>14.36997985</v>
      </c>
      <c r="T8" s="32">
        <f t="shared" si="5"/>
        <v>1.0606066198626287</v>
      </c>
      <c r="U8" s="33" t="s">
        <v>15</v>
      </c>
      <c r="V8" s="33"/>
      <c r="W8" s="22"/>
    </row>
    <row r="9" spans="1:23" ht="21">
      <c r="A9" s="23">
        <v>4</v>
      </c>
      <c r="B9" s="24" t="str">
        <f>VLOOKUP($U9,[1]Name!$A:$B,2,0)</f>
        <v>สำนักงานคณะกรรมการอ้อยและน้ำตาลทราย</v>
      </c>
      <c r="C9" s="25">
        <f>IF(ISERROR(VLOOKUP($U9,[1]BN2_1!$A:$AC,3,0)),0,VLOOKUP($U9,[1]BN2_1!$A:$AC,3,0))</f>
        <v>486.02629999999999</v>
      </c>
      <c r="D9" s="26">
        <f>IF(ISERROR(VLOOKUP($U9,[1]BN2_1!$A:$AC,6,0)),0,VLOOKUP($U9,[1]BN2_1!$A:$AC,6,0))</f>
        <v>0</v>
      </c>
      <c r="E9" s="26">
        <f>IF(ISERROR(VLOOKUP($U9,[1]BN2_1!$A:$AC,7,0)),0,VLOOKUP($U9,[1]BN2_1!$A:$AC,7,0))</f>
        <v>11.171241699999999</v>
      </c>
      <c r="F9" s="27">
        <f t="shared" si="0"/>
        <v>11.171241699999999</v>
      </c>
      <c r="G9" s="28">
        <f>IF(ISERROR(VLOOKUP($U9,[1]BN2_1!$A:$AC,8,0)),0,VLOOKUP($U9,[1]BN2_1!$A:$AC,8,0))</f>
        <v>15.21530697</v>
      </c>
      <c r="H9" s="29">
        <f t="shared" si="1"/>
        <v>3.130552188225205</v>
      </c>
      <c r="I9" s="25">
        <f>IF(ISERROR(VLOOKUP($U9,[1]BN2_1!$A:$AC,10,0)),0,VLOOKUP($U9,[1]BN2_1!$A:$AC,10,0))</f>
        <v>93.542000000000002</v>
      </c>
      <c r="J9" s="26">
        <f>IF(ISERROR(VLOOKUP($U9,[1]BN2_1!$A:$AC,13,0)),0,VLOOKUP($U9,[1]BN2_1!$A:$AC,13,0))</f>
        <v>0</v>
      </c>
      <c r="K9" s="26">
        <f>IF(ISERROR(VLOOKUP($U9,[1]BN2_1!$A:$AC,14,0)),0,VLOOKUP($U9,[1]BN2_1!$A:$AC,14,0))</f>
        <v>44.738999999999997</v>
      </c>
      <c r="L9" s="27">
        <f t="shared" si="2"/>
        <v>44.738999999999997</v>
      </c>
      <c r="M9" s="30">
        <f>IF(ISERROR(VLOOKUP($U9,[1]BN2_1!$A:$AC,15,0)),0,VLOOKUP($U9,[1]BN2_1!$A:$AC,15,0))</f>
        <v>0.2268</v>
      </c>
      <c r="N9" s="31">
        <f t="shared" si="3"/>
        <v>0.24245793333475871</v>
      </c>
      <c r="O9" s="25">
        <f t="shared" si="4"/>
        <v>579.56830000000002</v>
      </c>
      <c r="P9" s="26">
        <f t="shared" si="4"/>
        <v>0</v>
      </c>
      <c r="Q9" s="26">
        <f t="shared" si="4"/>
        <v>55.9102417</v>
      </c>
      <c r="R9" s="27">
        <f t="shared" si="4"/>
        <v>55.9102417</v>
      </c>
      <c r="S9" s="30">
        <f t="shared" si="4"/>
        <v>15.442106970000001</v>
      </c>
      <c r="T9" s="32">
        <f t="shared" si="5"/>
        <v>2.6644153881432096</v>
      </c>
      <c r="U9" s="33" t="s">
        <v>16</v>
      </c>
      <c r="V9" s="33"/>
      <c r="W9" s="22"/>
    </row>
    <row r="10" spans="1:23" ht="21">
      <c r="A10" s="23">
        <v>5</v>
      </c>
      <c r="B10" s="24" t="str">
        <f>VLOOKUP($U10,[1]Name!$A:$B,2,0)</f>
        <v>กรมทางหลวงชนบท</v>
      </c>
      <c r="C10" s="25">
        <f>IF(ISERROR(VLOOKUP($U10,[1]BN2_1!$A:$AC,3,0)),0,VLOOKUP($U10,[1]BN2_1!$A:$AC,3,0))</f>
        <v>1525.6643999999999</v>
      </c>
      <c r="D10" s="26">
        <f>IF(ISERROR(VLOOKUP($U10,[1]BN2_1!$A:$AC,6,0)),0,VLOOKUP($U10,[1]BN2_1!$A:$AC,6,0))</f>
        <v>0</v>
      </c>
      <c r="E10" s="26">
        <f>IF(ISERROR(VLOOKUP($U10,[1]BN2_1!$A:$AC,7,0)),0,VLOOKUP($U10,[1]BN2_1!$A:$AC,7,0))</f>
        <v>5.1865743599999998</v>
      </c>
      <c r="F10" s="27">
        <f t="shared" si="0"/>
        <v>5.1865743599999998</v>
      </c>
      <c r="G10" s="28">
        <f>IF(ISERROR(VLOOKUP($U10,[1]BN2_1!$A:$AC,8,0)),0,VLOOKUP($U10,[1]BN2_1!$A:$AC,8,0))</f>
        <v>244.22793332000001</v>
      </c>
      <c r="H10" s="29">
        <f t="shared" si="1"/>
        <v>16.007972219840745</v>
      </c>
      <c r="I10" s="25">
        <f>IF(ISERROR(VLOOKUP($U10,[1]BN2_1!$A:$AC,10,0)),0,VLOOKUP($U10,[1]BN2_1!$A:$AC,10,0))</f>
        <v>44326.088199999998</v>
      </c>
      <c r="J10" s="26">
        <f>IF(ISERROR(VLOOKUP($U10,[1]BN2_1!$A:$AC,13,0)),0,VLOOKUP($U10,[1]BN2_1!$A:$AC,13,0))</f>
        <v>0</v>
      </c>
      <c r="K10" s="26">
        <f>IF(ISERROR(VLOOKUP($U10,[1]BN2_1!$A:$AC,14,0)),0,VLOOKUP($U10,[1]BN2_1!$A:$AC,14,0))</f>
        <v>4948.7319267700004</v>
      </c>
      <c r="L10" s="27">
        <f t="shared" si="2"/>
        <v>4948.7319267700004</v>
      </c>
      <c r="M10" s="30">
        <f>IF(ISERROR(VLOOKUP($U10,[1]BN2_1!$A:$AC,15,0)),0,VLOOKUP($U10,[1]BN2_1!$A:$AC,15,0))</f>
        <v>1057.8097051300001</v>
      </c>
      <c r="N10" s="31">
        <f t="shared" si="3"/>
        <v>2.3864269284425603</v>
      </c>
      <c r="O10" s="25">
        <f t="shared" si="4"/>
        <v>45851.7526</v>
      </c>
      <c r="P10" s="26">
        <f t="shared" si="4"/>
        <v>0</v>
      </c>
      <c r="Q10" s="26">
        <f t="shared" si="4"/>
        <v>4953.9185011300005</v>
      </c>
      <c r="R10" s="27">
        <f t="shared" si="4"/>
        <v>4953.9185011300005</v>
      </c>
      <c r="S10" s="30">
        <f t="shared" si="4"/>
        <v>1302.03763845</v>
      </c>
      <c r="T10" s="32">
        <f t="shared" si="5"/>
        <v>2.8396682015814592</v>
      </c>
      <c r="U10" s="33" t="s">
        <v>17</v>
      </c>
      <c r="V10" s="33"/>
      <c r="W10" s="22"/>
    </row>
    <row r="11" spans="1:23" ht="21">
      <c r="A11" s="23">
        <v>6</v>
      </c>
      <c r="B11" s="24" t="str">
        <f>VLOOKUP($U11,[1]Name!$A:$B,2,0)</f>
        <v>มหาวิทยาลัยราชภัฏสงขลา</v>
      </c>
      <c r="C11" s="25">
        <f>IF(ISERROR(VLOOKUP($U11,[1]BN2_1!$A:$AC,3,0)),0,VLOOKUP($U11,[1]BN2_1!$A:$AC,3,0))</f>
        <v>374.49900000000002</v>
      </c>
      <c r="D11" s="26">
        <f>IF(ISERROR(VLOOKUP($U11,[1]BN2_1!$A:$AC,6,0)),0,VLOOKUP($U11,[1]BN2_1!$A:$AC,6,0))</f>
        <v>0</v>
      </c>
      <c r="E11" s="26">
        <f>IF(ISERROR(VLOOKUP($U11,[1]BN2_1!$A:$AC,7,0)),0,VLOOKUP($U11,[1]BN2_1!$A:$AC,7,0))</f>
        <v>0.36632619</v>
      </c>
      <c r="F11" s="27">
        <f t="shared" si="0"/>
        <v>0.36632619</v>
      </c>
      <c r="G11" s="28">
        <f>IF(ISERROR(VLOOKUP($U11,[1]BN2_1!$A:$AC,8,0)),0,VLOOKUP($U11,[1]BN2_1!$A:$AC,8,0))</f>
        <v>17.4726623</v>
      </c>
      <c r="H11" s="29">
        <f t="shared" si="1"/>
        <v>4.6656098681171372</v>
      </c>
      <c r="I11" s="25">
        <f>IF(ISERROR(VLOOKUP($U11,[1]BN2_1!$A:$AC,10,0)),0,VLOOKUP($U11,[1]BN2_1!$A:$AC,10,0))</f>
        <v>164.98050000000001</v>
      </c>
      <c r="J11" s="26">
        <f>IF(ISERROR(VLOOKUP($U11,[1]BN2_1!$A:$AC,13,0)),0,VLOOKUP($U11,[1]BN2_1!$A:$AC,13,0))</f>
        <v>0</v>
      </c>
      <c r="K11" s="26">
        <f>IF(ISERROR(VLOOKUP($U11,[1]BN2_1!$A:$AC,14,0)),0,VLOOKUP($U11,[1]BN2_1!$A:$AC,14,0))</f>
        <v>25.887899999999998</v>
      </c>
      <c r="L11" s="27">
        <f t="shared" si="2"/>
        <v>25.887899999999998</v>
      </c>
      <c r="M11" s="30">
        <f>IF(ISERROR(VLOOKUP($U11,[1]BN2_1!$A:$AC,15,0)),0,VLOOKUP($U11,[1]BN2_1!$A:$AC,15,0))</f>
        <v>0.37430000000000002</v>
      </c>
      <c r="N11" s="31">
        <f t="shared" si="3"/>
        <v>0.22687529738363016</v>
      </c>
      <c r="O11" s="25">
        <f t="shared" si="4"/>
        <v>539.47950000000003</v>
      </c>
      <c r="P11" s="26">
        <f t="shared" si="4"/>
        <v>0</v>
      </c>
      <c r="Q11" s="26">
        <f t="shared" si="4"/>
        <v>26.254226189999997</v>
      </c>
      <c r="R11" s="27">
        <f t="shared" si="4"/>
        <v>26.254226189999997</v>
      </c>
      <c r="S11" s="30">
        <f t="shared" si="4"/>
        <v>17.846962300000001</v>
      </c>
      <c r="T11" s="32">
        <f t="shared" si="5"/>
        <v>3.3081817381383356</v>
      </c>
      <c r="U11" s="33" t="s">
        <v>18</v>
      </c>
      <c r="V11" s="33"/>
      <c r="W11" s="22"/>
    </row>
    <row r="12" spans="1:23" ht="21">
      <c r="A12" s="23">
        <v>7</v>
      </c>
      <c r="B12" s="24" t="str">
        <f>VLOOKUP($U12,[1]Name!$A:$B,2,0)</f>
        <v>สำนักงานปลัดสำนักนายกรัฐมนตรี</v>
      </c>
      <c r="C12" s="25">
        <f>IF(ISERROR(VLOOKUP($U12,[1]BN2_1!$A:$AC,3,0)),0,VLOOKUP($U12,[1]BN2_1!$A:$AC,3,0))</f>
        <v>772.72760000000005</v>
      </c>
      <c r="D12" s="26">
        <f>IF(ISERROR(VLOOKUP($U12,[1]BN2_1!$A:$AC,6,0)),0,VLOOKUP($U12,[1]BN2_1!$A:$AC,6,0))</f>
        <v>0</v>
      </c>
      <c r="E12" s="26">
        <f>IF(ISERROR(VLOOKUP($U12,[1]BN2_1!$A:$AC,7,0)),0,VLOOKUP($U12,[1]BN2_1!$A:$AC,7,0))</f>
        <v>64.937972340000002</v>
      </c>
      <c r="F12" s="27">
        <f t="shared" si="0"/>
        <v>64.937972340000002</v>
      </c>
      <c r="G12" s="28">
        <f>IF(ISERROR(VLOOKUP($U12,[1]BN2_1!$A:$AC,8,0)),0,VLOOKUP($U12,[1]BN2_1!$A:$AC,8,0))</f>
        <v>88.523957269999997</v>
      </c>
      <c r="H12" s="29">
        <f t="shared" si="1"/>
        <v>11.456036677090347</v>
      </c>
      <c r="I12" s="25">
        <f>IF(ISERROR(VLOOKUP($U12,[1]BN2_1!$A:$AC,10,0)),0,VLOOKUP($U12,[1]BN2_1!$A:$AC,10,0))</f>
        <v>1750.6545000000001</v>
      </c>
      <c r="J12" s="26">
        <f>IF(ISERROR(VLOOKUP($U12,[1]BN2_1!$A:$AC,13,0)),0,VLOOKUP($U12,[1]BN2_1!$A:$AC,13,0))</f>
        <v>0</v>
      </c>
      <c r="K12" s="26">
        <f>IF(ISERROR(VLOOKUP($U12,[1]BN2_1!$A:$AC,14,0)),0,VLOOKUP($U12,[1]BN2_1!$A:$AC,14,0))</f>
        <v>0</v>
      </c>
      <c r="L12" s="27">
        <f t="shared" si="2"/>
        <v>0</v>
      </c>
      <c r="M12" s="30">
        <f>IF(ISERROR(VLOOKUP($U12,[1]BN2_1!$A:$AC,15,0)),0,VLOOKUP($U12,[1]BN2_1!$A:$AC,15,0))</f>
        <v>0</v>
      </c>
      <c r="N12" s="31">
        <f t="shared" si="3"/>
        <v>0</v>
      </c>
      <c r="O12" s="25">
        <f t="shared" si="4"/>
        <v>2523.3821000000003</v>
      </c>
      <c r="P12" s="26">
        <f t="shared" si="4"/>
        <v>0</v>
      </c>
      <c r="Q12" s="26">
        <f t="shared" si="4"/>
        <v>64.937972340000002</v>
      </c>
      <c r="R12" s="27">
        <f t="shared" si="4"/>
        <v>64.937972340000002</v>
      </c>
      <c r="S12" s="30">
        <f t="shared" si="4"/>
        <v>88.523957269999997</v>
      </c>
      <c r="T12" s="32">
        <f t="shared" si="5"/>
        <v>3.5081471517928251</v>
      </c>
      <c r="U12" s="33" t="s">
        <v>19</v>
      </c>
      <c r="V12" s="33"/>
      <c r="W12" s="22"/>
    </row>
    <row r="13" spans="1:23" ht="21">
      <c r="A13" s="23">
        <v>8</v>
      </c>
      <c r="B13" s="24" t="str">
        <f>VLOOKUP($U13,[1]Name!$A:$B,2,0)</f>
        <v>สำนักงานการวิจัยแห่งชาติ</v>
      </c>
      <c r="C13" s="25">
        <f>IF(ISERROR(VLOOKUP($U13,[1]BN2_1!$A:$AC,3,0)),0,VLOOKUP($U13,[1]BN2_1!$A:$AC,3,0))</f>
        <v>577.22749999999996</v>
      </c>
      <c r="D13" s="26">
        <f>IF(ISERROR(VLOOKUP($U13,[1]BN2_1!$A:$AC,6,0)),0,VLOOKUP($U13,[1]BN2_1!$A:$AC,6,0))</f>
        <v>0</v>
      </c>
      <c r="E13" s="26">
        <f>IF(ISERROR(VLOOKUP($U13,[1]BN2_1!$A:$AC,7,0)),0,VLOOKUP($U13,[1]BN2_1!$A:$AC,7,0))</f>
        <v>8.4179940000000002</v>
      </c>
      <c r="F13" s="27">
        <f t="shared" si="0"/>
        <v>8.4179940000000002</v>
      </c>
      <c r="G13" s="28">
        <f>IF(ISERROR(VLOOKUP($U13,[1]BN2_1!$A:$AC,8,0)),0,VLOOKUP($U13,[1]BN2_1!$A:$AC,8,0))</f>
        <v>23.078232360000001</v>
      </c>
      <c r="H13" s="29">
        <f t="shared" si="1"/>
        <v>3.9981172691876261</v>
      </c>
      <c r="I13" s="25">
        <f>IF(ISERROR(VLOOKUP($U13,[1]BN2_1!$A:$AC,10,0)),0,VLOOKUP($U13,[1]BN2_1!$A:$AC,10,0))</f>
        <v>16.597999999999999</v>
      </c>
      <c r="J13" s="26">
        <f>IF(ISERROR(VLOOKUP($U13,[1]BN2_1!$A:$AC,13,0)),0,VLOOKUP($U13,[1]BN2_1!$A:$AC,13,0))</f>
        <v>0</v>
      </c>
      <c r="K13" s="26">
        <f>IF(ISERROR(VLOOKUP($U13,[1]BN2_1!$A:$AC,14,0)),0,VLOOKUP($U13,[1]BN2_1!$A:$AC,14,0))</f>
        <v>0</v>
      </c>
      <c r="L13" s="27">
        <f t="shared" si="2"/>
        <v>0</v>
      </c>
      <c r="M13" s="30">
        <f>IF(ISERROR(VLOOKUP($U13,[1]BN2_1!$A:$AC,15,0)),0,VLOOKUP($U13,[1]BN2_1!$A:$AC,15,0))</f>
        <v>0</v>
      </c>
      <c r="N13" s="31">
        <f t="shared" si="3"/>
        <v>0</v>
      </c>
      <c r="O13" s="25">
        <f t="shared" si="4"/>
        <v>593.82549999999992</v>
      </c>
      <c r="P13" s="26">
        <f t="shared" si="4"/>
        <v>0</v>
      </c>
      <c r="Q13" s="26">
        <f t="shared" si="4"/>
        <v>8.4179940000000002</v>
      </c>
      <c r="R13" s="27">
        <f t="shared" si="4"/>
        <v>8.4179940000000002</v>
      </c>
      <c r="S13" s="30">
        <f t="shared" si="4"/>
        <v>23.078232360000001</v>
      </c>
      <c r="T13" s="32">
        <f t="shared" si="5"/>
        <v>3.8863660048280186</v>
      </c>
      <c r="U13" s="33" t="s">
        <v>20</v>
      </c>
      <c r="V13" s="33"/>
      <c r="W13" s="22"/>
    </row>
    <row r="14" spans="1:23" ht="21">
      <c r="A14" s="23">
        <v>9</v>
      </c>
      <c r="B14" s="24" t="str">
        <f>VLOOKUP($U14,[1]Name!$A:$B,2,0)</f>
        <v>สำนักงานคณะกรรมการนโยบายที่ดินแห่งชาติ</v>
      </c>
      <c r="C14" s="25">
        <f>IF(ISERROR(VLOOKUP($U14,[1]BN2_1!$A:$AC,3,0)),0,VLOOKUP($U14,[1]BN2_1!$A:$AC,3,0))</f>
        <v>38.8934</v>
      </c>
      <c r="D14" s="26">
        <f>IF(ISERROR(VLOOKUP($U14,[1]BN2_1!$A:$AC,6,0)),0,VLOOKUP($U14,[1]BN2_1!$A:$AC,6,0))</f>
        <v>0</v>
      </c>
      <c r="E14" s="26">
        <f>IF(ISERROR(VLOOKUP($U14,[1]BN2_1!$A:$AC,7,0)),0,VLOOKUP($U14,[1]BN2_1!$A:$AC,7,0))</f>
        <v>0.53626739999999995</v>
      </c>
      <c r="F14" s="27">
        <f t="shared" si="0"/>
        <v>0.53626739999999995</v>
      </c>
      <c r="G14" s="28">
        <f>IF(ISERROR(VLOOKUP($U14,[1]BN2_1!$A:$AC,8,0)),0,VLOOKUP($U14,[1]BN2_1!$A:$AC,8,0))</f>
        <v>1.51302165</v>
      </c>
      <c r="H14" s="29">
        <f t="shared" si="1"/>
        <v>3.8901758396026063</v>
      </c>
      <c r="I14" s="25">
        <f>IF(ISERROR(VLOOKUP($U14,[1]BN2_1!$A:$AC,10,0)),0,VLOOKUP($U14,[1]BN2_1!$A:$AC,10,0))</f>
        <v>0</v>
      </c>
      <c r="J14" s="26">
        <f>IF(ISERROR(VLOOKUP($U14,[1]BN2_1!$A:$AC,13,0)),0,VLOOKUP($U14,[1]BN2_1!$A:$AC,13,0))</f>
        <v>0</v>
      </c>
      <c r="K14" s="26">
        <f>IF(ISERROR(VLOOKUP($U14,[1]BN2_1!$A:$AC,14,0)),0,VLOOKUP($U14,[1]BN2_1!$A:$AC,14,0))</f>
        <v>0</v>
      </c>
      <c r="L14" s="27">
        <f t="shared" si="2"/>
        <v>0</v>
      </c>
      <c r="M14" s="30">
        <f>IF(ISERROR(VLOOKUP($U14,[1]BN2_1!$A:$AC,15,0)),0,VLOOKUP($U14,[1]BN2_1!$A:$AC,15,0))</f>
        <v>0</v>
      </c>
      <c r="N14" s="31">
        <f t="shared" si="3"/>
        <v>0</v>
      </c>
      <c r="O14" s="25">
        <f t="shared" si="4"/>
        <v>38.8934</v>
      </c>
      <c r="P14" s="26">
        <f t="shared" si="4"/>
        <v>0</v>
      </c>
      <c r="Q14" s="26">
        <f t="shared" si="4"/>
        <v>0.53626739999999995</v>
      </c>
      <c r="R14" s="27">
        <f t="shared" si="4"/>
        <v>0.53626739999999995</v>
      </c>
      <c r="S14" s="30">
        <f t="shared" si="4"/>
        <v>1.51302165</v>
      </c>
      <c r="T14" s="32">
        <f t="shared" si="5"/>
        <v>3.8901758396026063</v>
      </c>
      <c r="U14" s="33" t="s">
        <v>21</v>
      </c>
      <c r="V14" s="33"/>
      <c r="W14" s="22"/>
    </row>
    <row r="15" spans="1:23" ht="21">
      <c r="A15" s="23">
        <v>10</v>
      </c>
      <c r="B15" s="24" t="str">
        <f>VLOOKUP($U15,[1]Name!$A:$B,2,0)</f>
        <v>กรมฝนหลวงและการบินเกษตร</v>
      </c>
      <c r="C15" s="35">
        <f>IF(ISERROR(VLOOKUP($U15,[1]BN2_1!$A:$AC,3,0)),0,VLOOKUP($U15,[1]BN2_1!$A:$AC,3,0))</f>
        <v>631.5788</v>
      </c>
      <c r="D15" s="36">
        <f>IF(ISERROR(VLOOKUP($U15,[1]BN2_1!$A:$AC,6,0)),0,VLOOKUP($U15,[1]BN2_1!$A:$AC,6,0))</f>
        <v>0</v>
      </c>
      <c r="E15" s="36">
        <f>IF(ISERROR(VLOOKUP($U15,[1]BN2_1!$A:$AC,7,0)),0,VLOOKUP($U15,[1]BN2_1!$A:$AC,7,0))</f>
        <v>42.078429700000001</v>
      </c>
      <c r="F15" s="37">
        <f t="shared" si="0"/>
        <v>42.078429700000001</v>
      </c>
      <c r="G15" s="38">
        <f>IF(ISERROR(VLOOKUP($U15,[1]BN2_1!$A:$AC,8,0)),0,VLOOKUP($U15,[1]BN2_1!$A:$AC,8,0))</f>
        <v>61.500159060000001</v>
      </c>
      <c r="H15" s="39">
        <f t="shared" si="1"/>
        <v>9.7375274565897403</v>
      </c>
      <c r="I15" s="35">
        <f>IF(ISERROR(VLOOKUP($U15,[1]BN2_1!$A:$AC,10,0)),0,VLOOKUP($U15,[1]BN2_1!$A:$AC,10,0))</f>
        <v>1279.2366</v>
      </c>
      <c r="J15" s="26">
        <f>IF(ISERROR(VLOOKUP($U15,[1]BN2_1!$A:$AC,13,0)),0,VLOOKUP($U15,[1]BN2_1!$A:$AC,13,0))</f>
        <v>0</v>
      </c>
      <c r="K15" s="36">
        <f>IF(ISERROR(VLOOKUP($U15,[1]BN2_1!$A:$AC,14,0)),0,VLOOKUP($U15,[1]BN2_1!$A:$AC,14,0))</f>
        <v>429.69002399999999</v>
      </c>
      <c r="L15" s="37">
        <f t="shared" si="2"/>
        <v>429.69002399999999</v>
      </c>
      <c r="M15" s="40">
        <f>IF(ISERROR(VLOOKUP($U15,[1]BN2_1!$A:$AC,15,0)),0,VLOOKUP($U15,[1]BN2_1!$A:$AC,15,0))</f>
        <v>17.87331</v>
      </c>
      <c r="N15" s="41">
        <f t="shared" si="3"/>
        <v>1.3971856339945248</v>
      </c>
      <c r="O15" s="25">
        <f t="shared" si="4"/>
        <v>1910.8154</v>
      </c>
      <c r="P15" s="26">
        <f t="shared" si="4"/>
        <v>0</v>
      </c>
      <c r="Q15" s="26">
        <f t="shared" si="4"/>
        <v>471.76845370000001</v>
      </c>
      <c r="R15" s="27">
        <f t="shared" si="4"/>
        <v>471.76845370000001</v>
      </c>
      <c r="S15" s="30">
        <f t="shared" si="4"/>
        <v>79.373469060000005</v>
      </c>
      <c r="T15" s="32">
        <f t="shared" si="5"/>
        <v>4.1539056603793343</v>
      </c>
      <c r="U15" s="33" t="s">
        <v>22</v>
      </c>
      <c r="V15" s="33"/>
      <c r="W15" s="22"/>
    </row>
    <row r="16" spans="1:23" ht="21">
      <c r="A16" s="23">
        <v>11</v>
      </c>
      <c r="B16" s="24" t="str">
        <f>VLOOKUP($U16,[1]Name!$A:$B,2,0)</f>
        <v>กรมการศาสนา</v>
      </c>
      <c r="C16" s="25">
        <f>IF(ISERROR(VLOOKUP($U16,[1]BN2_1!$A:$AC,3,0)),0,VLOOKUP($U16,[1]BN2_1!$A:$AC,3,0))</f>
        <v>329.58670000000001</v>
      </c>
      <c r="D16" s="26">
        <f>IF(ISERROR(VLOOKUP($U16,[1]BN2_1!$A:$AC,6,0)),0,VLOOKUP($U16,[1]BN2_1!$A:$AC,6,0))</f>
        <v>0</v>
      </c>
      <c r="E16" s="26">
        <f>IF(ISERROR(VLOOKUP($U16,[1]BN2_1!$A:$AC,7,0)),0,VLOOKUP($U16,[1]BN2_1!$A:$AC,7,0))</f>
        <v>6.3231516000000001</v>
      </c>
      <c r="F16" s="27">
        <f t="shared" si="0"/>
        <v>6.3231516000000001</v>
      </c>
      <c r="G16" s="28">
        <f>IF(ISERROR(VLOOKUP($U16,[1]BN2_1!$A:$AC,8,0)),0,VLOOKUP($U16,[1]BN2_1!$A:$AC,8,0))</f>
        <v>14.874133560000001</v>
      </c>
      <c r="H16" s="29">
        <f t="shared" si="1"/>
        <v>4.5129653472060616</v>
      </c>
      <c r="I16" s="25">
        <f>IF(ISERROR(VLOOKUP($U16,[1]BN2_1!$A:$AC,10,0)),0,VLOOKUP($U16,[1]BN2_1!$A:$AC,10,0))</f>
        <v>0</v>
      </c>
      <c r="J16" s="26">
        <f>IF(ISERROR(VLOOKUP($U16,[1]BN2_1!$A:$AC,13,0)),0,VLOOKUP($U16,[1]BN2_1!$A:$AC,13,0))</f>
        <v>0</v>
      </c>
      <c r="K16" s="26">
        <f>IF(ISERROR(VLOOKUP($U16,[1]BN2_1!$A:$AC,14,0)),0,VLOOKUP($U16,[1]BN2_1!$A:$AC,14,0))</f>
        <v>0</v>
      </c>
      <c r="L16" s="27">
        <f t="shared" si="2"/>
        <v>0</v>
      </c>
      <c r="M16" s="30">
        <f>IF(ISERROR(VLOOKUP($U16,[1]BN2_1!$A:$AC,15,0)),0,VLOOKUP($U16,[1]BN2_1!$A:$AC,15,0))</f>
        <v>0</v>
      </c>
      <c r="N16" s="31">
        <f t="shared" si="3"/>
        <v>0</v>
      </c>
      <c r="O16" s="25">
        <f t="shared" si="4"/>
        <v>329.58670000000001</v>
      </c>
      <c r="P16" s="26">
        <f t="shared" si="4"/>
        <v>0</v>
      </c>
      <c r="Q16" s="26">
        <f t="shared" si="4"/>
        <v>6.3231516000000001</v>
      </c>
      <c r="R16" s="27">
        <f t="shared" si="4"/>
        <v>6.3231516000000001</v>
      </c>
      <c r="S16" s="30">
        <f t="shared" si="4"/>
        <v>14.874133560000001</v>
      </c>
      <c r="T16" s="32">
        <f t="shared" si="5"/>
        <v>4.5129653472060616</v>
      </c>
      <c r="U16" s="33" t="s">
        <v>23</v>
      </c>
      <c r="V16" s="33"/>
      <c r="W16" s="22"/>
    </row>
    <row r="17" spans="1:23" ht="21">
      <c r="A17" s="23">
        <v>12</v>
      </c>
      <c r="B17" s="24" t="str">
        <f>VLOOKUP($U17,[1]Name!$A:$B,2,0)</f>
        <v>กรมเชื้อเพลิงธรรมชาติ</v>
      </c>
      <c r="C17" s="25">
        <f>IF(ISERROR(VLOOKUP($U17,[1]BN2_1!$A:$AC,3,0)),0,VLOOKUP($U17,[1]BN2_1!$A:$AC,3,0))</f>
        <v>344.50479999999999</v>
      </c>
      <c r="D17" s="26">
        <f>IF(ISERROR(VLOOKUP($U17,[1]BN2_1!$A:$AC,6,0)),0,VLOOKUP($U17,[1]BN2_1!$A:$AC,6,0))</f>
        <v>0</v>
      </c>
      <c r="E17" s="26">
        <f>IF(ISERROR(VLOOKUP($U17,[1]BN2_1!$A:$AC,7,0)),0,VLOOKUP($U17,[1]BN2_1!$A:$AC,7,0))</f>
        <v>2.6079426400000001</v>
      </c>
      <c r="F17" s="27">
        <f t="shared" si="0"/>
        <v>2.6079426400000001</v>
      </c>
      <c r="G17" s="28">
        <f>IF(ISERROR(VLOOKUP($U17,[1]BN2_1!$A:$AC,8,0)),0,VLOOKUP($U17,[1]BN2_1!$A:$AC,8,0))</f>
        <v>16.598545730000001</v>
      </c>
      <c r="H17" s="29">
        <f t="shared" si="1"/>
        <v>4.8180883778687562</v>
      </c>
      <c r="I17" s="25">
        <f>IF(ISERROR(VLOOKUP($U17,[1]BN2_1!$A:$AC,10,0)),0,VLOOKUP($U17,[1]BN2_1!$A:$AC,10,0))</f>
        <v>15.122299999999999</v>
      </c>
      <c r="J17" s="26">
        <f>IF(ISERROR(VLOOKUP($U17,[1]BN2_1!$A:$AC,13,0)),0,VLOOKUP($U17,[1]BN2_1!$A:$AC,13,0))</f>
        <v>0</v>
      </c>
      <c r="K17" s="26">
        <f>IF(ISERROR(VLOOKUP($U17,[1]BN2_1!$A:$AC,14,0)),0,VLOOKUP($U17,[1]BN2_1!$A:$AC,14,0))</f>
        <v>0</v>
      </c>
      <c r="L17" s="27">
        <f t="shared" si="2"/>
        <v>0</v>
      </c>
      <c r="M17" s="30">
        <f>IF(ISERROR(VLOOKUP($U17,[1]BN2_1!$A:$AC,15,0)),0,VLOOKUP($U17,[1]BN2_1!$A:$AC,15,0))</f>
        <v>0</v>
      </c>
      <c r="N17" s="31">
        <f t="shared" si="3"/>
        <v>0</v>
      </c>
      <c r="O17" s="25">
        <f t="shared" si="4"/>
        <v>359.62709999999998</v>
      </c>
      <c r="P17" s="26">
        <f t="shared" si="4"/>
        <v>0</v>
      </c>
      <c r="Q17" s="26">
        <f t="shared" si="4"/>
        <v>2.6079426400000001</v>
      </c>
      <c r="R17" s="27">
        <f t="shared" si="4"/>
        <v>2.6079426400000001</v>
      </c>
      <c r="S17" s="30">
        <f t="shared" si="4"/>
        <v>16.598545730000001</v>
      </c>
      <c r="T17" s="32">
        <f t="shared" si="5"/>
        <v>4.615488023566634</v>
      </c>
      <c r="U17" s="33" t="s">
        <v>24</v>
      </c>
      <c r="V17" s="33"/>
      <c r="W17" s="22"/>
    </row>
    <row r="18" spans="1:23" ht="21">
      <c r="A18" s="23">
        <v>13</v>
      </c>
      <c r="B18" s="24" t="str">
        <f>VLOOKUP($U18,[1]Name!$A:$B,2,0)</f>
        <v>สำนักเลขาธิการคณะรัฐมนตรี</v>
      </c>
      <c r="C18" s="25">
        <f>IF(ISERROR(VLOOKUP($U18,[1]BN2_1!$A:$AC,3,0)),0,VLOOKUP($U18,[1]BN2_1!$A:$AC,3,0))</f>
        <v>665.58939999999996</v>
      </c>
      <c r="D18" s="26">
        <f>IF(ISERROR(VLOOKUP($U18,[1]BN2_1!$A:$AC,6,0)),0,VLOOKUP($U18,[1]BN2_1!$A:$AC,6,0))</f>
        <v>0</v>
      </c>
      <c r="E18" s="26">
        <f>IF(ISERROR(VLOOKUP($U18,[1]BN2_1!$A:$AC,7,0)),0,VLOOKUP($U18,[1]BN2_1!$A:$AC,7,0))</f>
        <v>37.101001969999999</v>
      </c>
      <c r="F18" s="27">
        <f t="shared" si="0"/>
        <v>37.101001969999999</v>
      </c>
      <c r="G18" s="28">
        <f>IF(ISERROR(VLOOKUP($U18,[1]BN2_1!$A:$AC,8,0)),0,VLOOKUP($U18,[1]BN2_1!$A:$AC,8,0))</f>
        <v>38.044669409999997</v>
      </c>
      <c r="H18" s="29">
        <f t="shared" si="1"/>
        <v>5.7159367937650449</v>
      </c>
      <c r="I18" s="25">
        <f>IF(ISERROR(VLOOKUP($U18,[1]BN2_1!$A:$AC,10,0)),0,VLOOKUP($U18,[1]BN2_1!$A:$AC,10,0))</f>
        <v>71.086299999999994</v>
      </c>
      <c r="J18" s="26">
        <f>IF(ISERROR(VLOOKUP($U18,[1]BN2_1!$A:$AC,13,0)),0,VLOOKUP($U18,[1]BN2_1!$A:$AC,13,0))</f>
        <v>0</v>
      </c>
      <c r="K18" s="26">
        <f>IF(ISERROR(VLOOKUP($U18,[1]BN2_1!$A:$AC,14,0)),0,VLOOKUP($U18,[1]BN2_1!$A:$AC,14,0))</f>
        <v>4.7891000000000004</v>
      </c>
      <c r="L18" s="27">
        <f t="shared" si="2"/>
        <v>4.7891000000000004</v>
      </c>
      <c r="M18" s="30">
        <f>IF(ISERROR(VLOOKUP($U18,[1]BN2_1!$A:$AC,15,0)),0,VLOOKUP($U18,[1]BN2_1!$A:$AC,15,0))</f>
        <v>0</v>
      </c>
      <c r="N18" s="31">
        <f t="shared" si="3"/>
        <v>0</v>
      </c>
      <c r="O18" s="25">
        <f t="shared" si="4"/>
        <v>736.67570000000001</v>
      </c>
      <c r="P18" s="26">
        <f t="shared" si="4"/>
        <v>0</v>
      </c>
      <c r="Q18" s="26">
        <f t="shared" si="4"/>
        <v>41.890101969999996</v>
      </c>
      <c r="R18" s="27">
        <f t="shared" si="4"/>
        <v>41.890101969999996</v>
      </c>
      <c r="S18" s="30">
        <f t="shared" si="4"/>
        <v>38.044669409999997</v>
      </c>
      <c r="T18" s="32">
        <f t="shared" si="5"/>
        <v>5.1643714337258579</v>
      </c>
      <c r="U18" s="33" t="s">
        <v>25</v>
      </c>
      <c r="V18" s="33"/>
      <c r="W18" s="22"/>
    </row>
    <row r="19" spans="1:23" ht="21">
      <c r="A19" s="23">
        <v>14</v>
      </c>
      <c r="B19" s="24" t="str">
        <f>VLOOKUP($U19,[1]Name!$A:$B,2,0)</f>
        <v>กรมทรัพยากรน้ำ</v>
      </c>
      <c r="C19" s="25">
        <f>IF(ISERROR(VLOOKUP($U19,[1]BN2_1!$A:$AC,3,0)),0,VLOOKUP($U19,[1]BN2_1!$A:$AC,3,0))</f>
        <v>905.5204</v>
      </c>
      <c r="D19" s="26">
        <f>IF(ISERROR(VLOOKUP($U19,[1]BN2_1!$A:$AC,6,0)),0,VLOOKUP($U19,[1]BN2_1!$A:$AC,6,0))</f>
        <v>0</v>
      </c>
      <c r="E19" s="26">
        <f>IF(ISERROR(VLOOKUP($U19,[1]BN2_1!$A:$AC,7,0)),0,VLOOKUP($U19,[1]BN2_1!$A:$AC,7,0))</f>
        <v>14.54885357</v>
      </c>
      <c r="F19" s="27">
        <f t="shared" si="0"/>
        <v>14.54885357</v>
      </c>
      <c r="G19" s="28">
        <f>IF(ISERROR(VLOOKUP($U19,[1]BN2_1!$A:$AC,8,0)),0,VLOOKUP($U19,[1]BN2_1!$A:$AC,8,0))</f>
        <v>141.12443698000001</v>
      </c>
      <c r="H19" s="29">
        <f t="shared" si="1"/>
        <v>15.58489869250875</v>
      </c>
      <c r="I19" s="25">
        <f>IF(ISERROR(VLOOKUP($U19,[1]BN2_1!$A:$AC,10,0)),0,VLOOKUP($U19,[1]BN2_1!$A:$AC,10,0))</f>
        <v>3946.4627</v>
      </c>
      <c r="J19" s="26">
        <f>IF(ISERROR(VLOOKUP($U19,[1]BN2_1!$A:$AC,13,0)),0,VLOOKUP($U19,[1]BN2_1!$A:$AC,13,0))</f>
        <v>0</v>
      </c>
      <c r="K19" s="26">
        <f>IF(ISERROR(VLOOKUP($U19,[1]BN2_1!$A:$AC,14,0)),0,VLOOKUP($U19,[1]BN2_1!$A:$AC,14,0))</f>
        <v>2838.2161779500002</v>
      </c>
      <c r="L19" s="27">
        <f t="shared" si="2"/>
        <v>2838.2161779500002</v>
      </c>
      <c r="M19" s="30">
        <f>IF(ISERROR(VLOOKUP($U19,[1]BN2_1!$A:$AC,15,0)),0,VLOOKUP($U19,[1]BN2_1!$A:$AC,15,0))</f>
        <v>120.50963191</v>
      </c>
      <c r="N19" s="31">
        <f t="shared" si="3"/>
        <v>3.0536113241359151</v>
      </c>
      <c r="O19" s="25">
        <f t="shared" si="4"/>
        <v>4851.9831000000004</v>
      </c>
      <c r="P19" s="26">
        <f t="shared" si="4"/>
        <v>0</v>
      </c>
      <c r="Q19" s="26">
        <f t="shared" si="4"/>
        <v>2852.7650315200003</v>
      </c>
      <c r="R19" s="27">
        <f t="shared" si="4"/>
        <v>2852.7650315200003</v>
      </c>
      <c r="S19" s="30">
        <f t="shared" si="4"/>
        <v>261.63406888999998</v>
      </c>
      <c r="T19" s="32">
        <f t="shared" si="5"/>
        <v>5.3923120402047564</v>
      </c>
      <c r="U19" s="33" t="s">
        <v>26</v>
      </c>
      <c r="V19" s="33"/>
      <c r="W19" s="22"/>
    </row>
    <row r="20" spans="1:23" ht="21">
      <c r="A20" s="23">
        <v>15</v>
      </c>
      <c r="B20" s="24" t="str">
        <f>VLOOKUP($U20,[1]Name!$A:$B,2,0)</f>
        <v>สำนักเลขาธิการนายกรัฐมนตรี</v>
      </c>
      <c r="C20" s="25">
        <f>IF(ISERROR(VLOOKUP($U20,[1]BN2_1!$A:$AC,3,0)),0,VLOOKUP($U20,[1]BN2_1!$A:$AC,3,0))</f>
        <v>2720.922</v>
      </c>
      <c r="D20" s="26">
        <f>IF(ISERROR(VLOOKUP($U20,[1]BN2_1!$A:$AC,6,0)),0,VLOOKUP($U20,[1]BN2_1!$A:$AC,6,0))</f>
        <v>0</v>
      </c>
      <c r="E20" s="26">
        <f>IF(ISERROR(VLOOKUP($U20,[1]BN2_1!$A:$AC,7,0)),0,VLOOKUP($U20,[1]BN2_1!$A:$AC,7,0))</f>
        <v>54.442629289999999</v>
      </c>
      <c r="F20" s="27">
        <f t="shared" si="0"/>
        <v>54.442629289999999</v>
      </c>
      <c r="G20" s="28">
        <f>IF(ISERROR(VLOOKUP($U20,[1]BN2_1!$A:$AC,8,0)),0,VLOOKUP($U20,[1]BN2_1!$A:$AC,8,0))</f>
        <v>234.53965310000001</v>
      </c>
      <c r="H20" s="29">
        <f t="shared" si="1"/>
        <v>8.6198594851304087</v>
      </c>
      <c r="I20" s="25">
        <f>IF(ISERROR(VLOOKUP($U20,[1]BN2_1!$A:$AC,10,0)),0,VLOOKUP($U20,[1]BN2_1!$A:$AC,10,0))</f>
        <v>1619.0328999999999</v>
      </c>
      <c r="J20" s="26">
        <f>IF(ISERROR(VLOOKUP($U20,[1]BN2_1!$A:$AC,13,0)),0,VLOOKUP($U20,[1]BN2_1!$A:$AC,13,0))</f>
        <v>0</v>
      </c>
      <c r="K20" s="26">
        <f>IF(ISERROR(VLOOKUP($U20,[1]BN2_1!$A:$AC,14,0)),0,VLOOKUP($U20,[1]BN2_1!$A:$AC,14,0))</f>
        <v>0.38947999999999999</v>
      </c>
      <c r="L20" s="27">
        <f t="shared" si="2"/>
        <v>0.38947999999999999</v>
      </c>
      <c r="M20" s="30">
        <f>IF(ISERROR(VLOOKUP($U20,[1]BN2_1!$A:$AC,15,0)),0,VLOOKUP($U20,[1]BN2_1!$A:$AC,15,0))</f>
        <v>1.22072391</v>
      </c>
      <c r="N20" s="31">
        <f t="shared" si="3"/>
        <v>7.539833872430883E-2</v>
      </c>
      <c r="O20" s="25">
        <f t="shared" si="4"/>
        <v>4339.9548999999997</v>
      </c>
      <c r="P20" s="26">
        <f t="shared" si="4"/>
        <v>0</v>
      </c>
      <c r="Q20" s="26">
        <f t="shared" si="4"/>
        <v>54.832109289999998</v>
      </c>
      <c r="R20" s="27">
        <f t="shared" si="4"/>
        <v>54.832109289999998</v>
      </c>
      <c r="S20" s="30">
        <f t="shared" si="4"/>
        <v>235.76037701000001</v>
      </c>
      <c r="T20" s="32">
        <f t="shared" si="5"/>
        <v>5.4323232024830501</v>
      </c>
      <c r="U20" s="33" t="s">
        <v>27</v>
      </c>
      <c r="V20" s="33"/>
      <c r="W20" s="22"/>
    </row>
    <row r="21" spans="1:23" ht="21">
      <c r="A21" s="23">
        <v>16</v>
      </c>
      <c r="B21" s="24" t="str">
        <f>VLOOKUP($U21,[1]Name!$A:$B,2,0)</f>
        <v>มหาวิทยาลัยราชภัฏชัยภูมิ</v>
      </c>
      <c r="C21" s="25">
        <f>IF(ISERROR(VLOOKUP($U21,[1]BN2_1!$A:$AC,3,0)),0,VLOOKUP($U21,[1]BN2_1!$A:$AC,3,0))</f>
        <v>148.62549999999999</v>
      </c>
      <c r="D21" s="26">
        <f>IF(ISERROR(VLOOKUP($U21,[1]BN2_1!$A:$AC,6,0)),0,VLOOKUP($U21,[1]BN2_1!$A:$AC,6,0))</f>
        <v>0</v>
      </c>
      <c r="E21" s="26">
        <f>IF(ISERROR(VLOOKUP($U21,[1]BN2_1!$A:$AC,7,0)),0,VLOOKUP($U21,[1]BN2_1!$A:$AC,7,0))</f>
        <v>0</v>
      </c>
      <c r="F21" s="27">
        <f t="shared" si="0"/>
        <v>0</v>
      </c>
      <c r="G21" s="28">
        <f>IF(ISERROR(VLOOKUP($U21,[1]BN2_1!$A:$AC,8,0)),0,VLOOKUP($U21,[1]BN2_1!$A:$AC,8,0))</f>
        <v>16.0306724</v>
      </c>
      <c r="H21" s="29">
        <f t="shared" si="1"/>
        <v>10.785950190243264</v>
      </c>
      <c r="I21" s="25">
        <f>IF(ISERROR(VLOOKUP($U21,[1]BN2_1!$A:$AC,10,0)),0,VLOOKUP($U21,[1]BN2_1!$A:$AC,10,0))</f>
        <v>145.042</v>
      </c>
      <c r="J21" s="26">
        <f>IF(ISERROR(VLOOKUP($U21,[1]BN2_1!$A:$AC,13,0)),0,VLOOKUP($U21,[1]BN2_1!$A:$AC,13,0))</f>
        <v>0</v>
      </c>
      <c r="K21" s="26">
        <f>IF(ISERROR(VLOOKUP($U21,[1]BN2_1!$A:$AC,14,0)),0,VLOOKUP($U21,[1]BN2_1!$A:$AC,14,0))</f>
        <v>0</v>
      </c>
      <c r="L21" s="27">
        <f t="shared" si="2"/>
        <v>0</v>
      </c>
      <c r="M21" s="30">
        <f>IF(ISERROR(VLOOKUP($U21,[1]BN2_1!$A:$AC,15,0)),0,VLOOKUP($U21,[1]BN2_1!$A:$AC,15,0))</f>
        <v>0</v>
      </c>
      <c r="N21" s="31">
        <f t="shared" si="3"/>
        <v>0</v>
      </c>
      <c r="O21" s="25">
        <f t="shared" si="4"/>
        <v>293.66750000000002</v>
      </c>
      <c r="P21" s="26">
        <f t="shared" si="4"/>
        <v>0</v>
      </c>
      <c r="Q21" s="26">
        <f t="shared" si="4"/>
        <v>0</v>
      </c>
      <c r="R21" s="27">
        <f t="shared" si="4"/>
        <v>0</v>
      </c>
      <c r="S21" s="30">
        <f t="shared" si="4"/>
        <v>16.0306724</v>
      </c>
      <c r="T21" s="32">
        <f t="shared" si="5"/>
        <v>5.4587832838158805</v>
      </c>
      <c r="U21" s="33" t="s">
        <v>28</v>
      </c>
      <c r="V21" s="33"/>
      <c r="W21" s="22"/>
    </row>
    <row r="22" spans="1:23" ht="21">
      <c r="A22" s="23">
        <v>17</v>
      </c>
      <c r="B22" s="24" t="str">
        <f>VLOOKUP($U22,[1]Name!$A:$B,2,0)</f>
        <v>กรมเจ้าท่า</v>
      </c>
      <c r="C22" s="25">
        <f>IF(ISERROR(VLOOKUP($U22,[1]BN2_1!$A:$AC,3,0)),0,VLOOKUP($U22,[1]BN2_1!$A:$AC,3,0))</f>
        <v>922.83199999999999</v>
      </c>
      <c r="D22" s="26">
        <f>IF(ISERROR(VLOOKUP($U22,[1]BN2_1!$A:$AC,6,0)),0,VLOOKUP($U22,[1]BN2_1!$A:$AC,6,0))</f>
        <v>0</v>
      </c>
      <c r="E22" s="26">
        <f>IF(ISERROR(VLOOKUP($U22,[1]BN2_1!$A:$AC,7,0)),0,VLOOKUP($U22,[1]BN2_1!$A:$AC,7,0))</f>
        <v>8.4847041099999991</v>
      </c>
      <c r="F22" s="27">
        <f t="shared" si="0"/>
        <v>8.4847041099999991</v>
      </c>
      <c r="G22" s="28">
        <f>IF(ISERROR(VLOOKUP($U22,[1]BN2_1!$A:$AC,8,0)),0,VLOOKUP($U22,[1]BN2_1!$A:$AC,8,0))</f>
        <v>161.32612947000001</v>
      </c>
      <c r="H22" s="29">
        <f t="shared" si="1"/>
        <v>17.481635819954231</v>
      </c>
      <c r="I22" s="25">
        <f>IF(ISERROR(VLOOKUP($U22,[1]BN2_1!$A:$AC,10,0)),0,VLOOKUP($U22,[1]BN2_1!$A:$AC,10,0))</f>
        <v>3655.1046999999999</v>
      </c>
      <c r="J22" s="26">
        <f>IF(ISERROR(VLOOKUP($U22,[1]BN2_1!$A:$AC,13,0)),0,VLOOKUP($U22,[1]BN2_1!$A:$AC,13,0))</f>
        <v>0</v>
      </c>
      <c r="K22" s="26">
        <f>IF(ISERROR(VLOOKUP($U22,[1]BN2_1!$A:$AC,14,0)),0,VLOOKUP($U22,[1]BN2_1!$A:$AC,14,0))</f>
        <v>1593.89324781</v>
      </c>
      <c r="L22" s="27">
        <f t="shared" si="2"/>
        <v>1593.89324781</v>
      </c>
      <c r="M22" s="30">
        <f>IF(ISERROR(VLOOKUP($U22,[1]BN2_1!$A:$AC,15,0)),0,VLOOKUP($U22,[1]BN2_1!$A:$AC,15,0))</f>
        <v>108.54309938</v>
      </c>
      <c r="N22" s="31">
        <f t="shared" si="3"/>
        <v>2.9696303741996779</v>
      </c>
      <c r="O22" s="25">
        <f t="shared" si="4"/>
        <v>4577.9367000000002</v>
      </c>
      <c r="P22" s="26">
        <f t="shared" si="4"/>
        <v>0</v>
      </c>
      <c r="Q22" s="26">
        <f t="shared" si="4"/>
        <v>1602.37795192</v>
      </c>
      <c r="R22" s="27">
        <f t="shared" si="4"/>
        <v>1602.37795192</v>
      </c>
      <c r="S22" s="30">
        <f t="shared" si="4"/>
        <v>269.86922885000001</v>
      </c>
      <c r="T22" s="32">
        <f t="shared" si="5"/>
        <v>5.8949969502636419</v>
      </c>
      <c r="U22" s="33" t="s">
        <v>29</v>
      </c>
      <c r="V22" s="33"/>
      <c r="W22" s="22"/>
    </row>
    <row r="23" spans="1:23" ht="21">
      <c r="A23" s="23">
        <v>18</v>
      </c>
      <c r="B23" s="24" t="str">
        <f>VLOOKUP($U23,[1]Name!$A:$B,2,0)</f>
        <v>กรมกิจการผู้สูงอายุ</v>
      </c>
      <c r="C23" s="25">
        <f>IF(ISERROR(VLOOKUP($U23,[1]BN2_1!$A:$AC,3,0)),0,VLOOKUP($U23,[1]BN2_1!$A:$AC,3,0))</f>
        <v>475.99579999999997</v>
      </c>
      <c r="D23" s="26">
        <f>IF(ISERROR(VLOOKUP($U23,[1]BN2_1!$A:$AC,6,0)),0,VLOOKUP($U23,[1]BN2_1!$A:$AC,6,0))</f>
        <v>0</v>
      </c>
      <c r="E23" s="26">
        <f>IF(ISERROR(VLOOKUP($U23,[1]BN2_1!$A:$AC,7,0)),0,VLOOKUP($U23,[1]BN2_1!$A:$AC,7,0))</f>
        <v>1.5789870800000001</v>
      </c>
      <c r="F23" s="27">
        <f t="shared" si="0"/>
        <v>1.5789870800000001</v>
      </c>
      <c r="G23" s="28">
        <f>IF(ISERROR(VLOOKUP($U23,[1]BN2_1!$A:$AC,8,0)),0,VLOOKUP($U23,[1]BN2_1!$A:$AC,8,0))</f>
        <v>39.251941090000003</v>
      </c>
      <c r="H23" s="29">
        <f t="shared" si="1"/>
        <v>8.2462788726287091</v>
      </c>
      <c r="I23" s="25">
        <f>IF(ISERROR(VLOOKUP($U23,[1]BN2_1!$A:$AC,10,0)),0,VLOOKUP($U23,[1]BN2_1!$A:$AC,10,0))</f>
        <v>212.88030000000001</v>
      </c>
      <c r="J23" s="26">
        <f>IF(ISERROR(VLOOKUP($U23,[1]BN2_1!$A:$AC,13,0)),0,VLOOKUP($U23,[1]BN2_1!$A:$AC,13,0))</f>
        <v>0</v>
      </c>
      <c r="K23" s="26">
        <f>IF(ISERROR(VLOOKUP($U23,[1]BN2_1!$A:$AC,14,0)),0,VLOOKUP($U23,[1]BN2_1!$A:$AC,14,0))</f>
        <v>0</v>
      </c>
      <c r="L23" s="27">
        <f t="shared" si="2"/>
        <v>0</v>
      </c>
      <c r="M23" s="30">
        <f>IF(ISERROR(VLOOKUP($U23,[1]BN2_1!$A:$AC,15,0)),0,VLOOKUP($U23,[1]BN2_1!$A:$AC,15,0))</f>
        <v>1.52068</v>
      </c>
      <c r="N23" s="31">
        <f t="shared" si="3"/>
        <v>0.71433570884670861</v>
      </c>
      <c r="O23" s="25">
        <f t="shared" si="4"/>
        <v>688.87609999999995</v>
      </c>
      <c r="P23" s="26">
        <f t="shared" si="4"/>
        <v>0</v>
      </c>
      <c r="Q23" s="26">
        <f t="shared" si="4"/>
        <v>1.5789870800000001</v>
      </c>
      <c r="R23" s="27">
        <f t="shared" si="4"/>
        <v>1.5789870800000001</v>
      </c>
      <c r="S23" s="30">
        <f t="shared" si="4"/>
        <v>40.772621090000001</v>
      </c>
      <c r="T23" s="32">
        <f t="shared" si="5"/>
        <v>5.91871616535978</v>
      </c>
      <c r="U23" s="33" t="s">
        <v>30</v>
      </c>
      <c r="V23" s="33"/>
      <c r="W23" s="22"/>
    </row>
    <row r="24" spans="1:23" ht="21">
      <c r="A24" s="23">
        <v>19</v>
      </c>
      <c r="B24" s="24" t="str">
        <f>VLOOKUP($U24,[1]Name!$A:$B,2,0)</f>
        <v>สำนักงานปลัดกระทรวงมหาดไทย</v>
      </c>
      <c r="C24" s="25">
        <f>IF(ISERROR(VLOOKUP($U24,[1]BN2_1!$A:$AC,3,0)),0,VLOOKUP($U24,[1]BN2_1!$A:$AC,3,0))</f>
        <v>3054.7793999999999</v>
      </c>
      <c r="D24" s="26">
        <f>IF(ISERROR(VLOOKUP($U24,[1]BN2_1!$A:$AC,6,0)),0,VLOOKUP($U24,[1]BN2_1!$A:$AC,6,0))</f>
        <v>0</v>
      </c>
      <c r="E24" s="26">
        <f>IF(ISERROR(VLOOKUP($U24,[1]BN2_1!$A:$AC,7,0)),0,VLOOKUP($U24,[1]BN2_1!$A:$AC,7,0))</f>
        <v>49.269212600000003</v>
      </c>
      <c r="F24" s="27">
        <f t="shared" si="0"/>
        <v>49.269212600000003</v>
      </c>
      <c r="G24" s="28">
        <f>IF(ISERROR(VLOOKUP($U24,[1]BN2_1!$A:$AC,8,0)),0,VLOOKUP($U24,[1]BN2_1!$A:$AC,8,0))</f>
        <v>345.79162724000003</v>
      </c>
      <c r="H24" s="29">
        <f t="shared" si="1"/>
        <v>11.319692257974506</v>
      </c>
      <c r="I24" s="25">
        <f>IF(ISERROR(VLOOKUP($U24,[1]BN2_1!$A:$AC,10,0)),0,VLOOKUP($U24,[1]BN2_1!$A:$AC,10,0))</f>
        <v>3114.3941</v>
      </c>
      <c r="J24" s="26">
        <f>IF(ISERROR(VLOOKUP($U24,[1]BN2_1!$A:$AC,13,0)),0,VLOOKUP($U24,[1]BN2_1!$A:$AC,13,0))</f>
        <v>0</v>
      </c>
      <c r="K24" s="26">
        <f>IF(ISERROR(VLOOKUP($U24,[1]BN2_1!$A:$AC,14,0)),0,VLOOKUP($U24,[1]BN2_1!$A:$AC,14,0))</f>
        <v>163.96483651</v>
      </c>
      <c r="L24" s="27">
        <f t="shared" si="2"/>
        <v>163.96483651</v>
      </c>
      <c r="M24" s="30">
        <f>IF(ISERROR(VLOOKUP($U24,[1]BN2_1!$A:$AC,15,0)),0,VLOOKUP($U24,[1]BN2_1!$A:$AC,15,0))</f>
        <v>54.911749350000001</v>
      </c>
      <c r="N24" s="31">
        <f t="shared" si="3"/>
        <v>1.7631599465847949</v>
      </c>
      <c r="O24" s="25">
        <f t="shared" si="4"/>
        <v>6169.1734999999999</v>
      </c>
      <c r="P24" s="26">
        <f t="shared" si="4"/>
        <v>0</v>
      </c>
      <c r="Q24" s="26">
        <f t="shared" si="4"/>
        <v>213.23404911</v>
      </c>
      <c r="R24" s="27">
        <f t="shared" si="4"/>
        <v>213.23404911</v>
      </c>
      <c r="S24" s="30">
        <f t="shared" si="4"/>
        <v>400.70337659</v>
      </c>
      <c r="T24" s="32">
        <f t="shared" si="5"/>
        <v>6.495252185564242</v>
      </c>
      <c r="U24" s="33" t="s">
        <v>31</v>
      </c>
      <c r="V24" s="33"/>
      <c r="W24" s="22"/>
    </row>
    <row r="25" spans="1:23" ht="21">
      <c r="A25" s="23">
        <v>20</v>
      </c>
      <c r="B25" s="24" t="str">
        <f>VLOOKUP($U25,[1]Name!$A:$B,2,0)</f>
        <v>สำนักงานปลัดกระทรวงการคลัง</v>
      </c>
      <c r="C25" s="25">
        <f>IF(ISERROR(VLOOKUP($U25,[1]BN2_1!$A:$AC,3,0)),0,VLOOKUP($U25,[1]BN2_1!$A:$AC,3,0))</f>
        <v>592.64599999999996</v>
      </c>
      <c r="D25" s="26">
        <f>IF(ISERROR(VLOOKUP($U25,[1]BN2_1!$A:$AC,6,0)),0,VLOOKUP($U25,[1]BN2_1!$A:$AC,6,0))</f>
        <v>0</v>
      </c>
      <c r="E25" s="26">
        <f>IF(ISERROR(VLOOKUP($U25,[1]BN2_1!$A:$AC,7,0)),0,VLOOKUP($U25,[1]BN2_1!$A:$AC,7,0))</f>
        <v>197.95100141</v>
      </c>
      <c r="F25" s="27">
        <f t="shared" si="0"/>
        <v>197.95100141</v>
      </c>
      <c r="G25" s="28">
        <f>IF(ISERROR(VLOOKUP($U25,[1]BN2_1!$A:$AC,8,0)),0,VLOOKUP($U25,[1]BN2_1!$A:$AC,8,0))</f>
        <v>63.644374689999999</v>
      </c>
      <c r="H25" s="29">
        <f t="shared" si="1"/>
        <v>10.739020374726229</v>
      </c>
      <c r="I25" s="25">
        <f>IF(ISERROR(VLOOKUP($U25,[1]BN2_1!$A:$AC,10,0)),0,VLOOKUP($U25,[1]BN2_1!$A:$AC,10,0))</f>
        <v>384.14879999999999</v>
      </c>
      <c r="J25" s="26">
        <f>IF(ISERROR(VLOOKUP($U25,[1]BN2_1!$A:$AC,13,0)),0,VLOOKUP($U25,[1]BN2_1!$A:$AC,13,0))</f>
        <v>0</v>
      </c>
      <c r="K25" s="26">
        <f>IF(ISERROR(VLOOKUP($U25,[1]BN2_1!$A:$AC,14,0)),0,VLOOKUP($U25,[1]BN2_1!$A:$AC,14,0))</f>
        <v>0</v>
      </c>
      <c r="L25" s="27">
        <f t="shared" si="2"/>
        <v>0</v>
      </c>
      <c r="M25" s="30">
        <f>IF(ISERROR(VLOOKUP($U25,[1]BN2_1!$A:$AC,15,0)),0,VLOOKUP($U25,[1]BN2_1!$A:$AC,15,0))</f>
        <v>0</v>
      </c>
      <c r="N25" s="31">
        <f t="shared" si="3"/>
        <v>0</v>
      </c>
      <c r="O25" s="25">
        <f t="shared" si="4"/>
        <v>976.7947999999999</v>
      </c>
      <c r="P25" s="26">
        <f t="shared" si="4"/>
        <v>0</v>
      </c>
      <c r="Q25" s="26">
        <f t="shared" si="4"/>
        <v>197.95100141</v>
      </c>
      <c r="R25" s="27">
        <f t="shared" si="4"/>
        <v>197.95100141</v>
      </c>
      <c r="S25" s="30">
        <f t="shared" si="4"/>
        <v>63.644374689999999</v>
      </c>
      <c r="T25" s="32">
        <f t="shared" si="5"/>
        <v>6.5156340605007319</v>
      </c>
      <c r="U25" s="33" t="s">
        <v>32</v>
      </c>
      <c r="V25" s="33"/>
      <c r="W25" s="22"/>
    </row>
    <row r="26" spans="1:23" ht="21">
      <c r="A26" s="23">
        <v>21</v>
      </c>
      <c r="B26" s="24" t="str">
        <f>VLOOKUP($U26,[1]Name!$A:$B,2,0)</f>
        <v>สำนักงานปลัดกระทรวงดิจิทัลเพื่อเศรษฐกิจและสังคม</v>
      </c>
      <c r="C26" s="25">
        <f>IF(ISERROR(VLOOKUP($U26,[1]BN2_1!$A:$AC,3,0)),0,VLOOKUP($U26,[1]BN2_1!$A:$AC,3,0))</f>
        <v>519.81299999999999</v>
      </c>
      <c r="D26" s="26">
        <f>IF(ISERROR(VLOOKUP($U26,[1]BN2_1!$A:$AC,6,0)),0,VLOOKUP($U26,[1]BN2_1!$A:$AC,6,0))</f>
        <v>0</v>
      </c>
      <c r="E26" s="26">
        <f>IF(ISERROR(VLOOKUP($U26,[1]BN2_1!$A:$AC,7,0)),0,VLOOKUP($U26,[1]BN2_1!$A:$AC,7,0))</f>
        <v>194.53255607</v>
      </c>
      <c r="F26" s="27">
        <f t="shared" si="0"/>
        <v>194.53255607</v>
      </c>
      <c r="G26" s="28">
        <f>IF(ISERROR(VLOOKUP($U26,[1]BN2_1!$A:$AC,8,0)),0,VLOOKUP($U26,[1]BN2_1!$A:$AC,8,0))</f>
        <v>91.494149320000005</v>
      </c>
      <c r="H26" s="29">
        <f t="shared" si="1"/>
        <v>17.601358434667851</v>
      </c>
      <c r="I26" s="25">
        <f>IF(ISERROR(VLOOKUP($U26,[1]BN2_1!$A:$AC,10,0)),0,VLOOKUP($U26,[1]BN2_1!$A:$AC,10,0))</f>
        <v>852.28650000000005</v>
      </c>
      <c r="J26" s="26">
        <f>IF(ISERROR(VLOOKUP($U26,[1]BN2_1!$A:$AC,13,0)),0,VLOOKUP($U26,[1]BN2_1!$A:$AC,13,0))</f>
        <v>0</v>
      </c>
      <c r="K26" s="26">
        <f>IF(ISERROR(VLOOKUP($U26,[1]BN2_1!$A:$AC,14,0)),0,VLOOKUP($U26,[1]BN2_1!$A:$AC,14,0))</f>
        <v>0</v>
      </c>
      <c r="L26" s="27">
        <f t="shared" si="2"/>
        <v>0</v>
      </c>
      <c r="M26" s="30">
        <f>IF(ISERROR(VLOOKUP($U26,[1]BN2_1!$A:$AC,15,0)),0,VLOOKUP($U26,[1]BN2_1!$A:$AC,15,0))</f>
        <v>0</v>
      </c>
      <c r="N26" s="31">
        <f t="shared" si="3"/>
        <v>0</v>
      </c>
      <c r="O26" s="25">
        <f t="shared" si="4"/>
        <v>1372.0995</v>
      </c>
      <c r="P26" s="26">
        <f t="shared" si="4"/>
        <v>0</v>
      </c>
      <c r="Q26" s="26">
        <f t="shared" si="4"/>
        <v>194.53255607</v>
      </c>
      <c r="R26" s="27">
        <f t="shared" si="4"/>
        <v>194.53255607</v>
      </c>
      <c r="S26" s="30">
        <f t="shared" si="4"/>
        <v>91.494149320000005</v>
      </c>
      <c r="T26" s="32">
        <f t="shared" si="5"/>
        <v>6.668186186205884</v>
      </c>
      <c r="U26" s="33" t="s">
        <v>33</v>
      </c>
      <c r="V26" s="33"/>
      <c r="W26" s="22"/>
    </row>
    <row r="27" spans="1:23" ht="42">
      <c r="A27" s="23">
        <v>22</v>
      </c>
      <c r="B27" s="24" t="str">
        <f>VLOOKUP($U27,[1]Name!$A:$B,2,0)</f>
        <v xml:space="preserve"> สำนักงานขับเคลื่อนการปฏิรูปประเทศ ยุทธศาสตร์ชาติเเละการสร้างความสามัคคีปรองดอง</v>
      </c>
      <c r="C27" s="25">
        <f>IF(ISERROR(VLOOKUP($U27,[1]BN2_1!$A:$AC,3,0)),0,VLOOKUP($U27,[1]BN2_1!$A:$AC,3,0))</f>
        <v>37.927799999999998</v>
      </c>
      <c r="D27" s="26">
        <f>IF(ISERROR(VLOOKUP($U27,[1]BN2_1!$A:$AC,6,0)),0,VLOOKUP($U27,[1]BN2_1!$A:$AC,6,0))</f>
        <v>0</v>
      </c>
      <c r="E27" s="26">
        <f>IF(ISERROR(VLOOKUP($U27,[1]BN2_1!$A:$AC,7,0)),0,VLOOKUP($U27,[1]BN2_1!$A:$AC,7,0))</f>
        <v>0.43070000000000003</v>
      </c>
      <c r="F27" s="27">
        <f t="shared" si="0"/>
        <v>0.43070000000000003</v>
      </c>
      <c r="G27" s="28">
        <f>IF(ISERROR(VLOOKUP($U27,[1]BN2_1!$A:$AC,8,0)),0,VLOOKUP($U27,[1]BN2_1!$A:$AC,8,0))</f>
        <v>2.60163557</v>
      </c>
      <c r="H27" s="29">
        <f t="shared" si="1"/>
        <v>6.8594423351736724</v>
      </c>
      <c r="I27" s="42">
        <f>IF(ISERROR(VLOOKUP($U27,[1]BN2_1!$A:$AC,10,0)),0,VLOOKUP($U27,[1]BN2_1!$A:$AC,10,0))</f>
        <v>0.97</v>
      </c>
      <c r="J27" s="43">
        <f>IF(ISERROR(VLOOKUP($U27,[1]BN2_1!$A:$AC,13,0)),0,VLOOKUP($U27,[1]BN2_1!$A:$AC,13,0))</f>
        <v>0</v>
      </c>
      <c r="K27" s="43">
        <f>IF(ISERROR(VLOOKUP($U27,[1]BN2_1!$A:$AC,14,0)),0,VLOOKUP($U27,[1]BN2_1!$A:$AC,14,0))</f>
        <v>0</v>
      </c>
      <c r="L27" s="44">
        <f t="shared" si="2"/>
        <v>0</v>
      </c>
      <c r="M27" s="45">
        <f>IF(ISERROR(VLOOKUP($U27,[1]BN2_1!$A:$AC,15,0)),0,VLOOKUP($U27,[1]BN2_1!$A:$AC,15,0))</f>
        <v>0</v>
      </c>
      <c r="N27" s="46">
        <f t="shared" si="3"/>
        <v>0</v>
      </c>
      <c r="O27" s="25">
        <f t="shared" si="4"/>
        <v>38.897799999999997</v>
      </c>
      <c r="P27" s="26">
        <f t="shared" si="4"/>
        <v>0</v>
      </c>
      <c r="Q27" s="26">
        <f t="shared" si="4"/>
        <v>0.43070000000000003</v>
      </c>
      <c r="R27" s="27">
        <f t="shared" si="4"/>
        <v>0.43070000000000003</v>
      </c>
      <c r="S27" s="30">
        <f t="shared" si="4"/>
        <v>2.60163557</v>
      </c>
      <c r="T27" s="32">
        <f t="shared" si="5"/>
        <v>6.6883874409349637</v>
      </c>
      <c r="U27" s="33" t="s">
        <v>34</v>
      </c>
      <c r="V27" s="33"/>
      <c r="W27" s="22"/>
    </row>
    <row r="28" spans="1:23" ht="21">
      <c r="A28" s="23">
        <v>23</v>
      </c>
      <c r="B28" s="24" t="str">
        <f>VLOOKUP($U28,[1]Name!$A:$B,2,0)</f>
        <v>สำนักงานพระพุทธศาสนาแห่งชาติ</v>
      </c>
      <c r="C28" s="25">
        <f>IF(ISERROR(VLOOKUP($U28,[1]BN2_1!$A:$AC,3,0)),0,VLOOKUP($U28,[1]BN2_1!$A:$AC,3,0))</f>
        <v>3461.9895000000001</v>
      </c>
      <c r="D28" s="26">
        <f>IF(ISERROR(VLOOKUP($U28,[1]BN2_1!$A:$AC,6,0)),0,VLOOKUP($U28,[1]BN2_1!$A:$AC,6,0))</f>
        <v>0</v>
      </c>
      <c r="E28" s="26">
        <f>IF(ISERROR(VLOOKUP($U28,[1]BN2_1!$A:$AC,7,0)),0,VLOOKUP($U28,[1]BN2_1!$A:$AC,7,0))</f>
        <v>43.511207050000003</v>
      </c>
      <c r="F28" s="27">
        <f t="shared" si="0"/>
        <v>43.511207050000003</v>
      </c>
      <c r="G28" s="28">
        <f>IF(ISERROR(VLOOKUP($U28,[1]BN2_1!$A:$AC,8,0)),0,VLOOKUP($U28,[1]BN2_1!$A:$AC,8,0))</f>
        <v>267.79813280000002</v>
      </c>
      <c r="H28" s="29">
        <f t="shared" si="1"/>
        <v>7.735382582760578</v>
      </c>
      <c r="I28" s="42">
        <f>IF(ISERROR(VLOOKUP($U28,[1]BN2_1!$A:$AC,10,0)),0,VLOOKUP($U28,[1]BN2_1!$A:$AC,10,0))</f>
        <v>731.12360000000001</v>
      </c>
      <c r="J28" s="43">
        <f>IF(ISERROR(VLOOKUP($U28,[1]BN2_1!$A:$AC,13,0)),0,VLOOKUP($U28,[1]BN2_1!$A:$AC,13,0))</f>
        <v>0</v>
      </c>
      <c r="K28" s="43">
        <f>IF(ISERROR(VLOOKUP($U28,[1]BN2_1!$A:$AC,14,0)),0,VLOOKUP($U28,[1]BN2_1!$A:$AC,14,0))</f>
        <v>0</v>
      </c>
      <c r="L28" s="44">
        <f t="shared" si="2"/>
        <v>0</v>
      </c>
      <c r="M28" s="45">
        <f>IF(ISERROR(VLOOKUP($U28,[1]BN2_1!$A:$AC,15,0)),0,VLOOKUP($U28,[1]BN2_1!$A:$AC,15,0))</f>
        <v>14.450100000000001</v>
      </c>
      <c r="N28" s="46">
        <f t="shared" si="3"/>
        <v>1.9764236854069546</v>
      </c>
      <c r="O28" s="25">
        <f t="shared" si="4"/>
        <v>4193.1131000000005</v>
      </c>
      <c r="P28" s="26">
        <f t="shared" si="4"/>
        <v>0</v>
      </c>
      <c r="Q28" s="26">
        <f t="shared" si="4"/>
        <v>43.511207050000003</v>
      </c>
      <c r="R28" s="27">
        <f t="shared" si="4"/>
        <v>43.511207050000003</v>
      </c>
      <c r="S28" s="30">
        <f t="shared" si="4"/>
        <v>282.24823280000004</v>
      </c>
      <c r="T28" s="32">
        <f t="shared" si="5"/>
        <v>6.7312334790110961</v>
      </c>
      <c r="U28" s="33" t="s">
        <v>35</v>
      </c>
      <c r="V28" s="33"/>
      <c r="W28" s="22"/>
    </row>
    <row r="29" spans="1:23" ht="21">
      <c r="A29" s="23">
        <v>24</v>
      </c>
      <c r="B29" s="24" t="str">
        <f>VLOOKUP($U29,[1]Name!$A:$B,2,0)</f>
        <v>สำนักงานศิลปวัฒนธรรมร่วมสมัย</v>
      </c>
      <c r="C29" s="25">
        <f>IF(ISERROR(VLOOKUP($U29,[1]BN2_1!$A:$AC,3,0)),0,VLOOKUP($U29,[1]BN2_1!$A:$AC,3,0))</f>
        <v>160.5385</v>
      </c>
      <c r="D29" s="26">
        <f>IF(ISERROR(VLOOKUP($U29,[1]BN2_1!$A:$AC,6,0)),0,VLOOKUP($U29,[1]BN2_1!$A:$AC,6,0))</f>
        <v>0</v>
      </c>
      <c r="E29" s="26">
        <f>IF(ISERROR(VLOOKUP($U29,[1]BN2_1!$A:$AC,7,0)),0,VLOOKUP($U29,[1]BN2_1!$A:$AC,7,0))</f>
        <v>28.428906560000001</v>
      </c>
      <c r="F29" s="27">
        <f t="shared" si="0"/>
        <v>28.428906560000001</v>
      </c>
      <c r="G29" s="28">
        <f>IF(ISERROR(VLOOKUP($U29,[1]BN2_1!$A:$AC,8,0)),0,VLOOKUP($U29,[1]BN2_1!$A:$AC,8,0))</f>
        <v>12.67634174</v>
      </c>
      <c r="H29" s="29">
        <f t="shared" si="1"/>
        <v>7.8961381475471617</v>
      </c>
      <c r="I29" s="42">
        <f>IF(ISERROR(VLOOKUP($U29,[1]BN2_1!$A:$AC,10,0)),0,VLOOKUP($U29,[1]BN2_1!$A:$AC,10,0))</f>
        <v>26.675000000000001</v>
      </c>
      <c r="J29" s="43">
        <f>IF(ISERROR(VLOOKUP($U29,[1]BN2_1!$A:$AC,13,0)),0,VLOOKUP($U29,[1]BN2_1!$A:$AC,13,0))</f>
        <v>0</v>
      </c>
      <c r="K29" s="43">
        <f>IF(ISERROR(VLOOKUP($U29,[1]BN2_1!$A:$AC,14,0)),0,VLOOKUP($U29,[1]BN2_1!$A:$AC,14,0))</f>
        <v>0</v>
      </c>
      <c r="L29" s="44">
        <f t="shared" si="2"/>
        <v>0</v>
      </c>
      <c r="M29" s="45">
        <f>IF(ISERROR(VLOOKUP($U29,[1]BN2_1!$A:$AC,15,0)),0,VLOOKUP($U29,[1]BN2_1!$A:$AC,15,0))</f>
        <v>0</v>
      </c>
      <c r="N29" s="46">
        <f t="shared" si="3"/>
        <v>0</v>
      </c>
      <c r="O29" s="25">
        <f t="shared" si="4"/>
        <v>187.21350000000001</v>
      </c>
      <c r="P29" s="26">
        <f t="shared" si="4"/>
        <v>0</v>
      </c>
      <c r="Q29" s="26">
        <f t="shared" si="4"/>
        <v>28.428906560000001</v>
      </c>
      <c r="R29" s="27">
        <f t="shared" si="4"/>
        <v>28.428906560000001</v>
      </c>
      <c r="S29" s="30">
        <f t="shared" si="4"/>
        <v>12.67634174</v>
      </c>
      <c r="T29" s="32">
        <f t="shared" si="5"/>
        <v>6.771061777062017</v>
      </c>
      <c r="U29" s="33" t="s">
        <v>36</v>
      </c>
      <c r="V29" s="33"/>
      <c r="W29" s="22"/>
    </row>
    <row r="30" spans="1:23" ht="21">
      <c r="A30" s="23">
        <v>25</v>
      </c>
      <c r="B30" s="24" t="str">
        <f>VLOOKUP($U30,[1]Name!$A:$B,2,0)</f>
        <v>กรมเจรจาการค้าระหว่างประเทศ</v>
      </c>
      <c r="C30" s="25">
        <f>IF(ISERROR(VLOOKUP($U30,[1]BN2_1!$A:$AC,3,0)),0,VLOOKUP($U30,[1]BN2_1!$A:$AC,3,0))</f>
        <v>277.64280000000002</v>
      </c>
      <c r="D30" s="26">
        <f>IF(ISERROR(VLOOKUP($U30,[1]BN2_1!$A:$AC,6,0)),0,VLOOKUP($U30,[1]BN2_1!$A:$AC,6,0))</f>
        <v>0</v>
      </c>
      <c r="E30" s="26">
        <f>IF(ISERROR(VLOOKUP($U30,[1]BN2_1!$A:$AC,7,0)),0,VLOOKUP($U30,[1]BN2_1!$A:$AC,7,0))</f>
        <v>0.49727106999999998</v>
      </c>
      <c r="F30" s="27">
        <f t="shared" si="0"/>
        <v>0.49727106999999998</v>
      </c>
      <c r="G30" s="28">
        <f>IF(ISERROR(VLOOKUP($U30,[1]BN2_1!$A:$AC,8,0)),0,VLOOKUP($U30,[1]BN2_1!$A:$AC,8,0))</f>
        <v>21.808013389999999</v>
      </c>
      <c r="H30" s="29">
        <f t="shared" si="1"/>
        <v>7.8547015769902906</v>
      </c>
      <c r="I30" s="42">
        <f>IF(ISERROR(VLOOKUP($U30,[1]BN2_1!$A:$AC,10,0)),0,VLOOKUP($U30,[1]BN2_1!$A:$AC,10,0))</f>
        <v>27</v>
      </c>
      <c r="J30" s="43">
        <f>IF(ISERROR(VLOOKUP($U30,[1]BN2_1!$A:$AC,13,0)),0,VLOOKUP($U30,[1]BN2_1!$A:$AC,13,0))</f>
        <v>0</v>
      </c>
      <c r="K30" s="43">
        <f>IF(ISERROR(VLOOKUP($U30,[1]BN2_1!$A:$AC,14,0)),0,VLOOKUP($U30,[1]BN2_1!$A:$AC,14,0))</f>
        <v>0</v>
      </c>
      <c r="L30" s="44">
        <f t="shared" si="2"/>
        <v>0</v>
      </c>
      <c r="M30" s="45">
        <f>IF(ISERROR(VLOOKUP($U30,[1]BN2_1!$A:$AC,15,0)),0,VLOOKUP($U30,[1]BN2_1!$A:$AC,15,0))</f>
        <v>0</v>
      </c>
      <c r="N30" s="46">
        <f t="shared" si="3"/>
        <v>0</v>
      </c>
      <c r="O30" s="25">
        <f t="shared" si="4"/>
        <v>304.64280000000002</v>
      </c>
      <c r="P30" s="26">
        <f t="shared" si="4"/>
        <v>0</v>
      </c>
      <c r="Q30" s="26">
        <f t="shared" si="4"/>
        <v>0.49727106999999998</v>
      </c>
      <c r="R30" s="27">
        <f t="shared" si="4"/>
        <v>0.49727106999999998</v>
      </c>
      <c r="S30" s="30">
        <f t="shared" si="4"/>
        <v>21.808013389999999</v>
      </c>
      <c r="T30" s="32">
        <f t="shared" si="5"/>
        <v>7.1585520452149192</v>
      </c>
      <c r="U30" s="33" t="s">
        <v>37</v>
      </c>
      <c r="V30" s="33"/>
      <c r="W30" s="22"/>
    </row>
    <row r="31" spans="1:23" ht="21">
      <c r="A31" s="23">
        <v>26</v>
      </c>
      <c r="B31" s="24" t="str">
        <f>VLOOKUP($U31,[1]Name!$A:$B,2,0)</f>
        <v>มหาวิทยาลัยนราธิวาสราชนครินทร์</v>
      </c>
      <c r="C31" s="25">
        <f>IF(ISERROR(VLOOKUP($U31,[1]BN2_1!$A:$AC,3,0)),0,VLOOKUP($U31,[1]BN2_1!$A:$AC,3,0))</f>
        <v>367.94900000000001</v>
      </c>
      <c r="D31" s="26">
        <f>IF(ISERROR(VLOOKUP($U31,[1]BN2_1!$A:$AC,6,0)),0,VLOOKUP($U31,[1]BN2_1!$A:$AC,6,0))</f>
        <v>0</v>
      </c>
      <c r="E31" s="26">
        <f>IF(ISERROR(VLOOKUP($U31,[1]BN2_1!$A:$AC,7,0)),0,VLOOKUP($U31,[1]BN2_1!$A:$AC,7,0))</f>
        <v>8.2029939999999996E-2</v>
      </c>
      <c r="F31" s="27">
        <f t="shared" si="0"/>
        <v>8.2029939999999996E-2</v>
      </c>
      <c r="G31" s="28">
        <f>IF(ISERROR(VLOOKUP($U31,[1]BN2_1!$A:$AC,8,0)),0,VLOOKUP($U31,[1]BN2_1!$A:$AC,8,0))</f>
        <v>46.392520500000003</v>
      </c>
      <c r="H31" s="29">
        <f t="shared" si="1"/>
        <v>12.608410540591224</v>
      </c>
      <c r="I31" s="42">
        <f>IF(ISERROR(VLOOKUP($U31,[1]BN2_1!$A:$AC,10,0)),0,VLOOKUP($U31,[1]BN2_1!$A:$AC,10,0))</f>
        <v>275.96850000000001</v>
      </c>
      <c r="J31" s="43">
        <f>IF(ISERROR(VLOOKUP($U31,[1]BN2_1!$A:$AC,13,0)),0,VLOOKUP($U31,[1]BN2_1!$A:$AC,13,0))</f>
        <v>0</v>
      </c>
      <c r="K31" s="43">
        <f>IF(ISERROR(VLOOKUP($U31,[1]BN2_1!$A:$AC,14,0)),0,VLOOKUP($U31,[1]BN2_1!$A:$AC,14,0))</f>
        <v>37.228000000000002</v>
      </c>
      <c r="L31" s="44">
        <f t="shared" si="2"/>
        <v>37.228000000000002</v>
      </c>
      <c r="M31" s="45">
        <f>IF(ISERROR(VLOOKUP($U31,[1]BN2_1!$A:$AC,15,0)),0,VLOOKUP($U31,[1]BN2_1!$A:$AC,15,0))</f>
        <v>0</v>
      </c>
      <c r="N31" s="46">
        <f t="shared" si="3"/>
        <v>0</v>
      </c>
      <c r="O31" s="25">
        <f t="shared" si="4"/>
        <v>643.91750000000002</v>
      </c>
      <c r="P31" s="26">
        <f t="shared" si="4"/>
        <v>0</v>
      </c>
      <c r="Q31" s="26">
        <f t="shared" si="4"/>
        <v>37.31002994</v>
      </c>
      <c r="R31" s="27">
        <f t="shared" si="4"/>
        <v>37.31002994</v>
      </c>
      <c r="S31" s="30">
        <f t="shared" si="4"/>
        <v>46.392520500000003</v>
      </c>
      <c r="T31" s="32">
        <f t="shared" si="5"/>
        <v>7.204730497307497</v>
      </c>
      <c r="U31" s="33" t="s">
        <v>38</v>
      </c>
      <c r="V31" s="33"/>
      <c r="W31" s="22"/>
    </row>
    <row r="32" spans="1:23" ht="21">
      <c r="A32" s="23">
        <v>27</v>
      </c>
      <c r="B32" s="24" t="str">
        <f>VLOOKUP($U32,[1]Name!$A:$B,2,0)</f>
        <v>กรมพัฒนาที่ดิน</v>
      </c>
      <c r="C32" s="25">
        <f>IF(ISERROR(VLOOKUP($U32,[1]BN2_1!$A:$AC,3,0)),0,VLOOKUP($U32,[1]BN2_1!$A:$AC,3,0))</f>
        <v>1990.7803699999999</v>
      </c>
      <c r="D32" s="26">
        <f>IF(ISERROR(VLOOKUP($U32,[1]BN2_1!$A:$AC,6,0)),0,VLOOKUP($U32,[1]BN2_1!$A:$AC,6,0))</f>
        <v>0</v>
      </c>
      <c r="E32" s="26">
        <f>IF(ISERROR(VLOOKUP($U32,[1]BN2_1!$A:$AC,7,0)),0,VLOOKUP($U32,[1]BN2_1!$A:$AC,7,0))</f>
        <v>19.046917709999999</v>
      </c>
      <c r="F32" s="27">
        <f t="shared" si="0"/>
        <v>19.046917709999999</v>
      </c>
      <c r="G32" s="28">
        <f>IF(ISERROR(VLOOKUP($U32,[1]BN2_1!$A:$AC,8,0)),0,VLOOKUP($U32,[1]BN2_1!$A:$AC,8,0))</f>
        <v>246.817395</v>
      </c>
      <c r="H32" s="29">
        <f t="shared" si="1"/>
        <v>12.398022339350273</v>
      </c>
      <c r="I32" s="42">
        <f>IF(ISERROR(VLOOKUP($U32,[1]BN2_1!$A:$AC,10,0)),0,VLOOKUP($U32,[1]BN2_1!$A:$AC,10,0))</f>
        <v>1957.7440300000001</v>
      </c>
      <c r="J32" s="43">
        <f>IF(ISERROR(VLOOKUP($U32,[1]BN2_1!$A:$AC,13,0)),0,VLOOKUP($U32,[1]BN2_1!$A:$AC,13,0))</f>
        <v>0</v>
      </c>
      <c r="K32" s="43">
        <f>IF(ISERROR(VLOOKUP($U32,[1]BN2_1!$A:$AC,14,0)),0,VLOOKUP($U32,[1]BN2_1!$A:$AC,14,0))</f>
        <v>129.32808249999999</v>
      </c>
      <c r="L32" s="44">
        <f t="shared" si="2"/>
        <v>129.32808249999999</v>
      </c>
      <c r="M32" s="45">
        <f>IF(ISERROR(VLOOKUP($U32,[1]BN2_1!$A:$AC,15,0)),0,VLOOKUP($U32,[1]BN2_1!$A:$AC,15,0))</f>
        <v>61.035394269999998</v>
      </c>
      <c r="N32" s="46">
        <f t="shared" si="3"/>
        <v>3.1176391466253119</v>
      </c>
      <c r="O32" s="25">
        <f t="shared" si="4"/>
        <v>3948.5244000000002</v>
      </c>
      <c r="P32" s="26">
        <f t="shared" si="4"/>
        <v>0</v>
      </c>
      <c r="Q32" s="26">
        <f t="shared" si="4"/>
        <v>148.37500021</v>
      </c>
      <c r="R32" s="27">
        <f t="shared" si="4"/>
        <v>148.37500021</v>
      </c>
      <c r="S32" s="30">
        <f t="shared" si="4"/>
        <v>307.85278927000002</v>
      </c>
      <c r="T32" s="32">
        <f t="shared" si="5"/>
        <v>7.7966540936153264</v>
      </c>
      <c r="U32" s="33" t="s">
        <v>39</v>
      </c>
      <c r="V32" s="33"/>
      <c r="W32" s="22"/>
    </row>
    <row r="33" spans="1:23" ht="21">
      <c r="A33" s="23">
        <v>28</v>
      </c>
      <c r="B33" s="24" t="str">
        <f>VLOOKUP($U33,[1]Name!$A:$B,2,0)</f>
        <v>กรมท่าอากาศยาน</v>
      </c>
      <c r="C33" s="25">
        <f>IF(ISERROR(VLOOKUP($U33,[1]BN2_1!$A:$AC,3,0)),0,VLOOKUP($U33,[1]BN2_1!$A:$AC,3,0))</f>
        <v>460.81639999999999</v>
      </c>
      <c r="D33" s="26">
        <f>IF(ISERROR(VLOOKUP($U33,[1]BN2_1!$A:$AC,6,0)),0,VLOOKUP($U33,[1]BN2_1!$A:$AC,6,0))</f>
        <v>0</v>
      </c>
      <c r="E33" s="26">
        <f>IF(ISERROR(VLOOKUP($U33,[1]BN2_1!$A:$AC,7,0)),0,VLOOKUP($U33,[1]BN2_1!$A:$AC,7,0))</f>
        <v>5.8663196600000003</v>
      </c>
      <c r="F33" s="27">
        <f t="shared" si="0"/>
        <v>5.8663196600000003</v>
      </c>
      <c r="G33" s="28">
        <f>IF(ISERROR(VLOOKUP($U33,[1]BN2_1!$A:$AC,8,0)),0,VLOOKUP($U33,[1]BN2_1!$A:$AC,8,0))</f>
        <v>72.112369709999996</v>
      </c>
      <c r="H33" s="29">
        <f t="shared" si="1"/>
        <v>15.648828841595048</v>
      </c>
      <c r="I33" s="42">
        <f>IF(ISERROR(VLOOKUP($U33,[1]BN2_1!$A:$AC,10,0)),0,VLOOKUP($U33,[1]BN2_1!$A:$AC,10,0))</f>
        <v>4592.4391999999998</v>
      </c>
      <c r="J33" s="43">
        <f>IF(ISERROR(VLOOKUP($U33,[1]BN2_1!$A:$AC,13,0)),0,VLOOKUP($U33,[1]BN2_1!$A:$AC,13,0))</f>
        <v>0</v>
      </c>
      <c r="K33" s="43">
        <f>IF(ISERROR(VLOOKUP($U33,[1]BN2_1!$A:$AC,14,0)),0,VLOOKUP($U33,[1]BN2_1!$A:$AC,14,0))</f>
        <v>2709.5896385800002</v>
      </c>
      <c r="L33" s="44">
        <f t="shared" si="2"/>
        <v>2709.5896385800002</v>
      </c>
      <c r="M33" s="47">
        <f>IF(ISERROR(VLOOKUP($U33,[1]BN2_1!$A:$AC,15,0)),0,VLOOKUP($U33,[1]BN2_1!$A:$AC,15,0))</f>
        <v>328.98397549999999</v>
      </c>
      <c r="N33" s="48">
        <f t="shared" si="3"/>
        <v>7.1636000210955437</v>
      </c>
      <c r="O33" s="25">
        <f t="shared" si="4"/>
        <v>5053.2555999999995</v>
      </c>
      <c r="P33" s="26">
        <f t="shared" si="4"/>
        <v>0</v>
      </c>
      <c r="Q33" s="26">
        <f t="shared" si="4"/>
        <v>2715.4559582400002</v>
      </c>
      <c r="R33" s="27">
        <f t="shared" si="4"/>
        <v>2715.4559582400002</v>
      </c>
      <c r="S33" s="28">
        <f t="shared" si="4"/>
        <v>401.09634520999998</v>
      </c>
      <c r="T33" s="32">
        <f t="shared" si="5"/>
        <v>7.9373848655112562</v>
      </c>
      <c r="U33" s="33" t="s">
        <v>40</v>
      </c>
      <c r="V33" s="33"/>
      <c r="W33" s="22"/>
    </row>
    <row r="34" spans="1:23" ht="21">
      <c r="A34" s="23">
        <v>29</v>
      </c>
      <c r="B34" s="24" t="str">
        <f>VLOOKUP($U34,[1]Name!$A:$B,2,0)</f>
        <v>กรมทรัพย์สินทางปัญญา</v>
      </c>
      <c r="C34" s="25">
        <f>IF(ISERROR(VLOOKUP($U34,[1]BN2_1!$A:$AC,3,0)),0,VLOOKUP($U34,[1]BN2_1!$A:$AC,3,0))</f>
        <v>287.75709999999998</v>
      </c>
      <c r="D34" s="26">
        <f>IF(ISERROR(VLOOKUP($U34,[1]BN2_1!$A:$AC,6,0)),0,VLOOKUP($U34,[1]BN2_1!$A:$AC,6,0))</f>
        <v>0</v>
      </c>
      <c r="E34" s="26">
        <f>IF(ISERROR(VLOOKUP($U34,[1]BN2_1!$A:$AC,7,0)),0,VLOOKUP($U34,[1]BN2_1!$A:$AC,7,0))</f>
        <v>23.04041677</v>
      </c>
      <c r="F34" s="27">
        <f t="shared" si="0"/>
        <v>23.04041677</v>
      </c>
      <c r="G34" s="28">
        <f>IF(ISERROR(VLOOKUP($U34,[1]BN2_1!$A:$AC,8,0)),0,VLOOKUP($U34,[1]BN2_1!$A:$AC,8,0))</f>
        <v>36.234103810000001</v>
      </c>
      <c r="H34" s="29">
        <f t="shared" si="1"/>
        <v>12.591906093715846</v>
      </c>
      <c r="I34" s="42">
        <f>IF(ISERROR(VLOOKUP($U34,[1]BN2_1!$A:$AC,10,0)),0,VLOOKUP($U34,[1]BN2_1!$A:$AC,10,0))</f>
        <v>161.23580000000001</v>
      </c>
      <c r="J34" s="43">
        <f>IF(ISERROR(VLOOKUP($U34,[1]BN2_1!$A:$AC,13,0)),0,VLOOKUP($U34,[1]BN2_1!$A:$AC,13,0))</f>
        <v>0</v>
      </c>
      <c r="K34" s="43">
        <f>IF(ISERROR(VLOOKUP($U34,[1]BN2_1!$A:$AC,14,0)),0,VLOOKUP($U34,[1]BN2_1!$A:$AC,14,0))</f>
        <v>0</v>
      </c>
      <c r="L34" s="44">
        <f t="shared" si="2"/>
        <v>0</v>
      </c>
      <c r="M34" s="45">
        <f>IF(ISERROR(VLOOKUP($U34,[1]BN2_1!$A:$AC,15,0)),0,VLOOKUP($U34,[1]BN2_1!$A:$AC,15,0))</f>
        <v>0</v>
      </c>
      <c r="N34" s="46">
        <f t="shared" si="3"/>
        <v>0</v>
      </c>
      <c r="O34" s="25">
        <f t="shared" si="4"/>
        <v>448.99289999999996</v>
      </c>
      <c r="P34" s="26">
        <f t="shared" si="4"/>
        <v>0</v>
      </c>
      <c r="Q34" s="26">
        <f t="shared" si="4"/>
        <v>23.04041677</v>
      </c>
      <c r="R34" s="27">
        <f t="shared" si="4"/>
        <v>23.04041677</v>
      </c>
      <c r="S34" s="30">
        <f t="shared" si="4"/>
        <v>36.234103810000001</v>
      </c>
      <c r="T34" s="32">
        <f t="shared" si="5"/>
        <v>8.0700839166944522</v>
      </c>
      <c r="U34" s="33" t="s">
        <v>41</v>
      </c>
      <c r="V34" s="33"/>
      <c r="W34" s="22"/>
    </row>
    <row r="35" spans="1:23" ht="21">
      <c r="A35" s="23">
        <v>30</v>
      </c>
      <c r="B35" s="24" t="str">
        <f>VLOOKUP($U35,[1]Name!$A:$B,2,0)</f>
        <v>สำนักงบประมาณ</v>
      </c>
      <c r="C35" s="25">
        <f>IF(ISERROR(VLOOKUP($U35,[1]BN2_1!$A:$AC,3,0)),0,VLOOKUP($U35,[1]BN2_1!$A:$AC,3,0))</f>
        <v>645.21812499999999</v>
      </c>
      <c r="D35" s="26">
        <f>IF(ISERROR(VLOOKUP($U35,[1]BN2_1!$A:$AC,6,0)),0,VLOOKUP($U35,[1]BN2_1!$A:$AC,6,0))</f>
        <v>0</v>
      </c>
      <c r="E35" s="26">
        <f>IF(ISERROR(VLOOKUP($U35,[1]BN2_1!$A:$AC,7,0)),0,VLOOKUP($U35,[1]BN2_1!$A:$AC,7,0))</f>
        <v>32.758311679999998</v>
      </c>
      <c r="F35" s="27">
        <f t="shared" si="0"/>
        <v>32.758311679999998</v>
      </c>
      <c r="G35" s="28">
        <f>IF(ISERROR(VLOOKUP($U35,[1]BN2_1!$A:$AC,8,0)),0,VLOOKUP($U35,[1]BN2_1!$A:$AC,8,0))</f>
        <v>83.23483032</v>
      </c>
      <c r="H35" s="29">
        <f t="shared" si="1"/>
        <v>12.900262267120906</v>
      </c>
      <c r="I35" s="42">
        <f>IF(ISERROR(VLOOKUP($U35,[1]BN2_1!$A:$AC,10,0)),0,VLOOKUP($U35,[1]BN2_1!$A:$AC,10,0))</f>
        <v>385.98667499999999</v>
      </c>
      <c r="J35" s="43">
        <f>IF(ISERROR(VLOOKUP($U35,[1]BN2_1!$A:$AC,13,0)),0,VLOOKUP($U35,[1]BN2_1!$A:$AC,13,0))</f>
        <v>0</v>
      </c>
      <c r="K35" s="43">
        <f>IF(ISERROR(VLOOKUP($U35,[1]BN2_1!$A:$AC,14,0)),0,VLOOKUP($U35,[1]BN2_1!$A:$AC,14,0))</f>
        <v>0</v>
      </c>
      <c r="L35" s="44">
        <f t="shared" si="2"/>
        <v>0</v>
      </c>
      <c r="M35" s="45">
        <f>IF(ISERROR(VLOOKUP($U35,[1]BN2_1!$A:$AC,15,0)),0,VLOOKUP($U35,[1]BN2_1!$A:$AC,15,0))</f>
        <v>0</v>
      </c>
      <c r="N35" s="46">
        <f t="shared" si="3"/>
        <v>0</v>
      </c>
      <c r="O35" s="25">
        <f t="shared" si="4"/>
        <v>1031.2048</v>
      </c>
      <c r="P35" s="26">
        <f t="shared" si="4"/>
        <v>0</v>
      </c>
      <c r="Q35" s="26">
        <f t="shared" si="4"/>
        <v>32.758311679999998</v>
      </c>
      <c r="R35" s="27">
        <f t="shared" si="4"/>
        <v>32.758311679999998</v>
      </c>
      <c r="S35" s="30">
        <f t="shared" si="4"/>
        <v>83.23483032</v>
      </c>
      <c r="T35" s="32">
        <f t="shared" si="5"/>
        <v>8.0716100545691791</v>
      </c>
      <c r="U35" s="33" t="s">
        <v>42</v>
      </c>
      <c r="V35" s="33"/>
      <c r="W35" s="22"/>
    </row>
    <row r="36" spans="1:23" ht="21">
      <c r="A36" s="23">
        <v>31</v>
      </c>
      <c r="B36" s="24" t="str">
        <f>VLOOKUP($U36,[1]Name!$A:$B,2,0)</f>
        <v>ศูนย์อำนวยการบริหารจังหวัดชายแดนภาคใต้</v>
      </c>
      <c r="C36" s="25">
        <f>IF(ISERROR(VLOOKUP($U36,[1]BN2_1!$A:$AC,3,0)),0,VLOOKUP($U36,[1]BN2_1!$A:$AC,3,0))</f>
        <v>1103.1953000000001</v>
      </c>
      <c r="D36" s="26">
        <f>IF(ISERROR(VLOOKUP($U36,[1]BN2_1!$A:$AC,6,0)),0,VLOOKUP($U36,[1]BN2_1!$A:$AC,6,0))</f>
        <v>0</v>
      </c>
      <c r="E36" s="26">
        <f>IF(ISERROR(VLOOKUP($U36,[1]BN2_1!$A:$AC,7,0)),0,VLOOKUP($U36,[1]BN2_1!$A:$AC,7,0))</f>
        <v>11.85482925</v>
      </c>
      <c r="F36" s="27">
        <f t="shared" si="0"/>
        <v>11.85482925</v>
      </c>
      <c r="G36" s="28">
        <f>IF(ISERROR(VLOOKUP($U36,[1]BN2_1!$A:$AC,8,0)),0,VLOOKUP($U36,[1]BN2_1!$A:$AC,8,0))</f>
        <v>95.733934980000001</v>
      </c>
      <c r="H36" s="29">
        <f t="shared" si="1"/>
        <v>8.67787734229832</v>
      </c>
      <c r="I36" s="42">
        <f>IF(ISERROR(VLOOKUP($U36,[1]BN2_1!$A:$AC,10,0)),0,VLOOKUP($U36,[1]BN2_1!$A:$AC,10,0))</f>
        <v>39.536700000000003</v>
      </c>
      <c r="J36" s="43">
        <f>IF(ISERROR(VLOOKUP($U36,[1]BN2_1!$A:$AC,13,0)),0,VLOOKUP($U36,[1]BN2_1!$A:$AC,13,0))</f>
        <v>0</v>
      </c>
      <c r="K36" s="43">
        <f>IF(ISERROR(VLOOKUP($U36,[1]BN2_1!$A:$AC,14,0)),0,VLOOKUP($U36,[1]BN2_1!$A:$AC,14,0))</f>
        <v>18.7164</v>
      </c>
      <c r="L36" s="44">
        <f t="shared" si="2"/>
        <v>18.7164</v>
      </c>
      <c r="M36" s="45">
        <f>IF(ISERROR(VLOOKUP($U36,[1]BN2_1!$A:$AC,15,0)),0,VLOOKUP($U36,[1]BN2_1!$A:$AC,15,0))</f>
        <v>0</v>
      </c>
      <c r="N36" s="46">
        <f t="shared" si="3"/>
        <v>0</v>
      </c>
      <c r="O36" s="25">
        <f t="shared" si="4"/>
        <v>1142.7320000000002</v>
      </c>
      <c r="P36" s="26">
        <f t="shared" si="4"/>
        <v>0</v>
      </c>
      <c r="Q36" s="26">
        <f t="shared" si="4"/>
        <v>30.571229250000002</v>
      </c>
      <c r="R36" s="27">
        <f t="shared" si="4"/>
        <v>30.571229250000002</v>
      </c>
      <c r="S36" s="30">
        <f t="shared" si="4"/>
        <v>95.733934980000001</v>
      </c>
      <c r="T36" s="32">
        <f t="shared" si="5"/>
        <v>8.377636661964484</v>
      </c>
      <c r="U36" s="33" t="s">
        <v>43</v>
      </c>
      <c r="V36" s="33"/>
      <c r="W36" s="22"/>
    </row>
    <row r="37" spans="1:23" ht="21">
      <c r="A37" s="23">
        <v>32</v>
      </c>
      <c r="B37" s="24" t="str">
        <f>VLOOKUP($U37,[1]Name!$A:$B,2,0)</f>
        <v>กรมวิทยาศาสตร์บริการ</v>
      </c>
      <c r="C37" s="25">
        <f>IF(ISERROR(VLOOKUP($U37,[1]BN2_1!$A:$AC,3,0)),0,VLOOKUP($U37,[1]BN2_1!$A:$AC,3,0))</f>
        <v>289.505</v>
      </c>
      <c r="D37" s="26">
        <f>IF(ISERROR(VLOOKUP($U37,[1]BN2_1!$A:$AC,6,0)),0,VLOOKUP($U37,[1]BN2_1!$A:$AC,6,0))</f>
        <v>0</v>
      </c>
      <c r="E37" s="26">
        <f>IF(ISERROR(VLOOKUP($U37,[1]BN2_1!$A:$AC,7,0)),0,VLOOKUP($U37,[1]BN2_1!$A:$AC,7,0))</f>
        <v>1.4640360400000001</v>
      </c>
      <c r="F37" s="27">
        <f t="shared" si="0"/>
        <v>1.4640360400000001</v>
      </c>
      <c r="G37" s="28">
        <f>IF(ISERROR(VLOOKUP($U37,[1]BN2_1!$A:$AC,8,0)),0,VLOOKUP($U37,[1]BN2_1!$A:$AC,8,0))</f>
        <v>38.89631078</v>
      </c>
      <c r="H37" s="29">
        <f t="shared" si="1"/>
        <v>13.435453888533877</v>
      </c>
      <c r="I37" s="42">
        <f>IF(ISERROR(VLOOKUP($U37,[1]BN2_1!$A:$AC,10,0)),0,VLOOKUP($U37,[1]BN2_1!$A:$AC,10,0))</f>
        <v>173.93719999999999</v>
      </c>
      <c r="J37" s="43">
        <f>IF(ISERROR(VLOOKUP($U37,[1]BN2_1!$A:$AC,13,0)),0,VLOOKUP($U37,[1]BN2_1!$A:$AC,13,0))</f>
        <v>0</v>
      </c>
      <c r="K37" s="43">
        <f>IF(ISERROR(VLOOKUP($U37,[1]BN2_1!$A:$AC,14,0)),0,VLOOKUP($U37,[1]BN2_1!$A:$AC,14,0))</f>
        <v>0</v>
      </c>
      <c r="L37" s="44">
        <f t="shared" si="2"/>
        <v>0</v>
      </c>
      <c r="M37" s="45">
        <f>IF(ISERROR(VLOOKUP($U37,[1]BN2_1!$A:$AC,15,0)),0,VLOOKUP($U37,[1]BN2_1!$A:$AC,15,0))</f>
        <v>0</v>
      </c>
      <c r="N37" s="46">
        <f t="shared" si="3"/>
        <v>0</v>
      </c>
      <c r="O37" s="25">
        <f t="shared" si="4"/>
        <v>463.44219999999996</v>
      </c>
      <c r="P37" s="26">
        <f t="shared" si="4"/>
        <v>0</v>
      </c>
      <c r="Q37" s="26">
        <f t="shared" si="4"/>
        <v>1.4640360400000001</v>
      </c>
      <c r="R37" s="27">
        <f t="shared" si="4"/>
        <v>1.4640360400000001</v>
      </c>
      <c r="S37" s="30">
        <f t="shared" si="4"/>
        <v>38.89631078</v>
      </c>
      <c r="T37" s="32">
        <f t="shared" si="5"/>
        <v>8.3929151855398594</v>
      </c>
      <c r="U37" s="33" t="s">
        <v>44</v>
      </c>
      <c r="V37" s="33"/>
      <c r="W37" s="22"/>
    </row>
    <row r="38" spans="1:23" ht="21">
      <c r="A38" s="23">
        <v>33</v>
      </c>
      <c r="B38" s="24" t="str">
        <f>VLOOKUP($U38,[1]Name!$A:$B,2,0)</f>
        <v>สำนักงานเศรษฐกิจอุตสาหกรรม</v>
      </c>
      <c r="C38" s="25">
        <f>IF(ISERROR(VLOOKUP($U38,[1]BN2_1!$A:$AC,3,0)),0,VLOOKUP($U38,[1]BN2_1!$A:$AC,3,0))</f>
        <v>201.25569999999999</v>
      </c>
      <c r="D38" s="26">
        <f>IF(ISERROR(VLOOKUP($U38,[1]BN2_1!$A:$AC,6,0)),0,VLOOKUP($U38,[1]BN2_1!$A:$AC,6,0))</f>
        <v>0</v>
      </c>
      <c r="E38" s="26">
        <f>IF(ISERROR(VLOOKUP($U38,[1]BN2_1!$A:$AC,7,0)),0,VLOOKUP($U38,[1]BN2_1!$A:$AC,7,0))</f>
        <v>19.0924412</v>
      </c>
      <c r="F38" s="27">
        <f t="shared" si="0"/>
        <v>19.0924412</v>
      </c>
      <c r="G38" s="28">
        <f>IF(ISERROR(VLOOKUP($U38,[1]BN2_1!$A:$AC,8,0)),0,VLOOKUP($U38,[1]BN2_1!$A:$AC,8,0))</f>
        <v>19.351658400000002</v>
      </c>
      <c r="H38" s="29">
        <f t="shared" si="1"/>
        <v>9.6154585435344213</v>
      </c>
      <c r="I38" s="42">
        <f>IF(ISERROR(VLOOKUP($U38,[1]BN2_1!$A:$AC,10,0)),0,VLOOKUP($U38,[1]BN2_1!$A:$AC,10,0))</f>
        <v>28.8278</v>
      </c>
      <c r="J38" s="43">
        <f>IF(ISERROR(VLOOKUP($U38,[1]BN2_1!$A:$AC,13,0)),0,VLOOKUP($U38,[1]BN2_1!$A:$AC,13,0))</f>
        <v>0</v>
      </c>
      <c r="K38" s="43">
        <f>IF(ISERROR(VLOOKUP($U38,[1]BN2_1!$A:$AC,14,0)),0,VLOOKUP($U38,[1]BN2_1!$A:$AC,14,0))</f>
        <v>0.32964559999999998</v>
      </c>
      <c r="L38" s="44">
        <f t="shared" si="2"/>
        <v>0.32964559999999998</v>
      </c>
      <c r="M38" s="45">
        <f>IF(ISERROR(VLOOKUP($U38,[1]BN2_1!$A:$AC,15,0)),0,VLOOKUP($U38,[1]BN2_1!$A:$AC,15,0))</f>
        <v>0</v>
      </c>
      <c r="N38" s="46">
        <f t="shared" si="3"/>
        <v>0</v>
      </c>
      <c r="O38" s="25">
        <f t="shared" si="4"/>
        <v>230.08349999999999</v>
      </c>
      <c r="P38" s="26">
        <f t="shared" si="4"/>
        <v>0</v>
      </c>
      <c r="Q38" s="26">
        <f t="shared" si="4"/>
        <v>19.422086799999999</v>
      </c>
      <c r="R38" s="27">
        <f t="shared" si="4"/>
        <v>19.422086799999999</v>
      </c>
      <c r="S38" s="30">
        <f t="shared" si="4"/>
        <v>19.351658400000002</v>
      </c>
      <c r="T38" s="32">
        <f t="shared" si="5"/>
        <v>8.4107110679383794</v>
      </c>
      <c r="U38" s="33" t="s">
        <v>45</v>
      </c>
      <c r="V38" s="33"/>
      <c r="W38" s="22"/>
    </row>
    <row r="39" spans="1:23" ht="21">
      <c r="A39" s="23">
        <v>34</v>
      </c>
      <c r="B39" s="24" t="str">
        <f>VLOOKUP($U39,[1]Name!$A:$B,2,0)</f>
        <v>กรมพลศึกษา</v>
      </c>
      <c r="C39" s="25">
        <f>IF(ISERROR(VLOOKUP($U39,[1]BN2_1!$A:$AC,3,0)),0,VLOOKUP($U39,[1]BN2_1!$A:$AC,3,0))</f>
        <v>525.64710000000002</v>
      </c>
      <c r="D39" s="26">
        <f>IF(ISERROR(VLOOKUP($U39,[1]BN2_1!$A:$AC,6,0)),0,VLOOKUP($U39,[1]BN2_1!$A:$AC,6,0))</f>
        <v>0</v>
      </c>
      <c r="E39" s="26">
        <f>IF(ISERROR(VLOOKUP($U39,[1]BN2_1!$A:$AC,7,0)),0,VLOOKUP($U39,[1]BN2_1!$A:$AC,7,0))</f>
        <v>14.41577742</v>
      </c>
      <c r="F39" s="27">
        <f t="shared" si="0"/>
        <v>14.41577742</v>
      </c>
      <c r="G39" s="28">
        <f>IF(ISERROR(VLOOKUP($U39,[1]BN2_1!$A:$AC,8,0)),0,VLOOKUP($U39,[1]BN2_1!$A:$AC,8,0))</f>
        <v>52.04190114</v>
      </c>
      <c r="H39" s="29">
        <f t="shared" si="1"/>
        <v>9.9005399516139256</v>
      </c>
      <c r="I39" s="42">
        <f>IF(ISERROR(VLOOKUP($U39,[1]BN2_1!$A:$AC,10,0)),0,VLOOKUP($U39,[1]BN2_1!$A:$AC,10,0))</f>
        <v>92.653400000000005</v>
      </c>
      <c r="J39" s="43">
        <f>IF(ISERROR(VLOOKUP($U39,[1]BN2_1!$A:$AC,13,0)),0,VLOOKUP($U39,[1]BN2_1!$A:$AC,13,0))</f>
        <v>0</v>
      </c>
      <c r="K39" s="43">
        <f>IF(ISERROR(VLOOKUP($U39,[1]BN2_1!$A:$AC,14,0)),0,VLOOKUP($U39,[1]BN2_1!$A:$AC,14,0))</f>
        <v>0</v>
      </c>
      <c r="L39" s="44">
        <f t="shared" si="2"/>
        <v>0</v>
      </c>
      <c r="M39" s="45">
        <f>IF(ISERROR(VLOOKUP($U39,[1]BN2_1!$A:$AC,15,0)),0,VLOOKUP($U39,[1]BN2_1!$A:$AC,15,0))</f>
        <v>0</v>
      </c>
      <c r="N39" s="46">
        <f t="shared" si="3"/>
        <v>0</v>
      </c>
      <c r="O39" s="25">
        <f t="shared" si="4"/>
        <v>618.30050000000006</v>
      </c>
      <c r="P39" s="26">
        <f t="shared" si="4"/>
        <v>0</v>
      </c>
      <c r="Q39" s="26">
        <f t="shared" si="4"/>
        <v>14.41577742</v>
      </c>
      <c r="R39" s="27">
        <f t="shared" si="4"/>
        <v>14.41577742</v>
      </c>
      <c r="S39" s="30">
        <f t="shared" si="4"/>
        <v>52.04190114</v>
      </c>
      <c r="T39" s="32">
        <f t="shared" si="5"/>
        <v>8.4169269052831108</v>
      </c>
      <c r="U39" s="33" t="s">
        <v>46</v>
      </c>
      <c r="V39" s="33"/>
      <c r="W39" s="22"/>
    </row>
    <row r="40" spans="1:23" ht="42">
      <c r="A40" s="23">
        <v>35</v>
      </c>
      <c r="B40" s="24" t="str">
        <f>VLOOKUP($U40,[1]Name!$A:$B,2,0)</f>
        <v xml:space="preserve">สำนักงานปลัดกระทรวงการอุดมศึกษาวิทยาศาสตร์ วิจัย และนวัตกรรม </v>
      </c>
      <c r="C40" s="25">
        <f>IF(ISERROR(VLOOKUP($U40,[1]BN2_1!$A:$AC,3,0)),0,VLOOKUP($U40,[1]BN2_1!$A:$AC,3,0))</f>
        <v>6893.0641999999998</v>
      </c>
      <c r="D40" s="26">
        <f>IF(ISERROR(VLOOKUP($U40,[1]BN2_1!$A:$AC,6,0)),0,VLOOKUP($U40,[1]BN2_1!$A:$AC,6,0))</f>
        <v>0</v>
      </c>
      <c r="E40" s="26">
        <f>IF(ISERROR(VLOOKUP($U40,[1]BN2_1!$A:$AC,7,0)),0,VLOOKUP($U40,[1]BN2_1!$A:$AC,7,0))</f>
        <v>20.989133160000002</v>
      </c>
      <c r="F40" s="27">
        <f t="shared" si="0"/>
        <v>20.989133160000002</v>
      </c>
      <c r="G40" s="28">
        <f>IF(ISERROR(VLOOKUP($U40,[1]BN2_1!$A:$AC,8,0)),0,VLOOKUP($U40,[1]BN2_1!$A:$AC,8,0))</f>
        <v>571.07742843999995</v>
      </c>
      <c r="H40" s="29">
        <f t="shared" si="1"/>
        <v>8.2848122673803033</v>
      </c>
      <c r="I40" s="42">
        <f>IF(ISERROR(VLOOKUP($U40,[1]BN2_1!$A:$AC,10,0)),0,VLOOKUP($U40,[1]BN2_1!$A:$AC,10,0))</f>
        <v>741.85820000000001</v>
      </c>
      <c r="J40" s="43">
        <f>IF(ISERROR(VLOOKUP($U40,[1]BN2_1!$A:$AC,13,0)),0,VLOOKUP($U40,[1]BN2_1!$A:$AC,13,0))</f>
        <v>0</v>
      </c>
      <c r="K40" s="43">
        <f>IF(ISERROR(VLOOKUP($U40,[1]BN2_1!$A:$AC,14,0)),0,VLOOKUP($U40,[1]BN2_1!$A:$AC,14,0))</f>
        <v>108.66500000000001</v>
      </c>
      <c r="L40" s="44">
        <f t="shared" si="2"/>
        <v>108.66500000000001</v>
      </c>
      <c r="M40" s="45">
        <f>IF(ISERROR(VLOOKUP($U40,[1]BN2_1!$A:$AC,15,0)),0,VLOOKUP($U40,[1]BN2_1!$A:$AC,15,0))</f>
        <v>78.499499580000005</v>
      </c>
      <c r="N40" s="46">
        <f t="shared" si="3"/>
        <v>10.58146955577225</v>
      </c>
      <c r="O40" s="25">
        <f t="shared" si="4"/>
        <v>7634.9223999999995</v>
      </c>
      <c r="P40" s="26">
        <f t="shared" si="4"/>
        <v>0</v>
      </c>
      <c r="Q40" s="26">
        <f t="shared" si="4"/>
        <v>129.65413316000001</v>
      </c>
      <c r="R40" s="27">
        <f t="shared" si="4"/>
        <v>129.65413316000001</v>
      </c>
      <c r="S40" s="30">
        <f t="shared" si="4"/>
        <v>649.57692801999997</v>
      </c>
      <c r="T40" s="32">
        <f t="shared" si="5"/>
        <v>8.507970271184421</v>
      </c>
      <c r="U40" s="33" t="s">
        <v>47</v>
      </c>
      <c r="V40" s="33"/>
      <c r="W40" s="22"/>
    </row>
    <row r="41" spans="1:23" ht="21">
      <c r="A41" s="23">
        <v>36</v>
      </c>
      <c r="B41" s="24" t="str">
        <f>VLOOKUP($U41,[1]Name!$A:$B,2,0)</f>
        <v>สำนักงานกิจการยุติธรรม</v>
      </c>
      <c r="C41" s="25">
        <f>IF(ISERROR(VLOOKUP($U41,[1]BN2_1!$A:$AC,3,0)),0,VLOOKUP($U41,[1]BN2_1!$A:$AC,3,0))</f>
        <v>79.709500000000006</v>
      </c>
      <c r="D41" s="26">
        <f>IF(ISERROR(VLOOKUP($U41,[1]BN2_1!$A:$AC,6,0)),0,VLOOKUP($U41,[1]BN2_1!$A:$AC,6,0))</f>
        <v>0</v>
      </c>
      <c r="E41" s="26">
        <f>IF(ISERROR(VLOOKUP($U41,[1]BN2_1!$A:$AC,7,0)),0,VLOOKUP($U41,[1]BN2_1!$A:$AC,7,0))</f>
        <v>7.5651853300000003</v>
      </c>
      <c r="F41" s="27">
        <f t="shared" si="0"/>
        <v>7.5651853300000003</v>
      </c>
      <c r="G41" s="28">
        <f>IF(ISERROR(VLOOKUP($U41,[1]BN2_1!$A:$AC,8,0)),0,VLOOKUP($U41,[1]BN2_1!$A:$AC,8,0))</f>
        <v>9.0359667899999998</v>
      </c>
      <c r="H41" s="29">
        <f t="shared" si="1"/>
        <v>11.336122783357064</v>
      </c>
      <c r="I41" s="42">
        <f>IF(ISERROR(VLOOKUP($U41,[1]BN2_1!$A:$AC,10,0)),0,VLOOKUP($U41,[1]BN2_1!$A:$AC,10,0))</f>
        <v>25.4132</v>
      </c>
      <c r="J41" s="43">
        <f>IF(ISERROR(VLOOKUP($U41,[1]BN2_1!$A:$AC,13,0)),0,VLOOKUP($U41,[1]BN2_1!$A:$AC,13,0))</f>
        <v>0</v>
      </c>
      <c r="K41" s="43">
        <f>IF(ISERROR(VLOOKUP($U41,[1]BN2_1!$A:$AC,14,0)),0,VLOOKUP($U41,[1]BN2_1!$A:$AC,14,0))</f>
        <v>0</v>
      </c>
      <c r="L41" s="44">
        <f t="shared" si="2"/>
        <v>0</v>
      </c>
      <c r="M41" s="45">
        <f>IF(ISERROR(VLOOKUP($U41,[1]BN2_1!$A:$AC,15,0)),0,VLOOKUP($U41,[1]BN2_1!$A:$AC,15,0))</f>
        <v>0</v>
      </c>
      <c r="N41" s="46">
        <f t="shared" si="3"/>
        <v>0</v>
      </c>
      <c r="O41" s="25">
        <f t="shared" si="4"/>
        <v>105.12270000000001</v>
      </c>
      <c r="P41" s="26">
        <f t="shared" si="4"/>
        <v>0</v>
      </c>
      <c r="Q41" s="26">
        <f t="shared" si="4"/>
        <v>7.5651853300000003</v>
      </c>
      <c r="R41" s="27">
        <f t="shared" si="4"/>
        <v>7.5651853300000003</v>
      </c>
      <c r="S41" s="30">
        <f t="shared" si="4"/>
        <v>9.0359667899999998</v>
      </c>
      <c r="T41" s="32">
        <f t="shared" si="5"/>
        <v>8.5956380401188319</v>
      </c>
      <c r="U41" s="33" t="s">
        <v>48</v>
      </c>
      <c r="V41" s="33"/>
      <c r="W41" s="22"/>
    </row>
    <row r="42" spans="1:23" ht="21">
      <c r="A42" s="23">
        <v>37</v>
      </c>
      <c r="B42" s="24" t="str">
        <f>VLOOKUP($U42,[1]Name!$A:$B,2,0)</f>
        <v>สำนักงานทรัพยากรน้ำแห่งชาติ</v>
      </c>
      <c r="C42" s="25">
        <f>IF(ISERROR(VLOOKUP($U42,[1]BN2_1!$A:$AC,3,0)),0,VLOOKUP($U42,[1]BN2_1!$A:$AC,3,0))</f>
        <v>343.03429999999997</v>
      </c>
      <c r="D42" s="26">
        <f>IF(ISERROR(VLOOKUP($U42,[1]BN2_1!$A:$AC,6,0)),0,VLOOKUP($U42,[1]BN2_1!$A:$AC,6,0))</f>
        <v>0</v>
      </c>
      <c r="E42" s="26">
        <f>IF(ISERROR(VLOOKUP($U42,[1]BN2_1!$A:$AC,7,0)),0,VLOOKUP($U42,[1]BN2_1!$A:$AC,7,0))</f>
        <v>31.654838550000001</v>
      </c>
      <c r="F42" s="27">
        <f t="shared" si="0"/>
        <v>31.654838550000001</v>
      </c>
      <c r="G42" s="28">
        <f>IF(ISERROR(VLOOKUP($U42,[1]BN2_1!$A:$AC,8,0)),0,VLOOKUP($U42,[1]BN2_1!$A:$AC,8,0))</f>
        <v>36.703332199999998</v>
      </c>
      <c r="H42" s="29">
        <f t="shared" si="1"/>
        <v>10.699609980692895</v>
      </c>
      <c r="I42" s="42">
        <f>IF(ISERROR(VLOOKUP($U42,[1]BN2_1!$A:$AC,10,0)),0,VLOOKUP($U42,[1]BN2_1!$A:$AC,10,0))</f>
        <v>612.11599999999999</v>
      </c>
      <c r="J42" s="43">
        <f>IF(ISERROR(VLOOKUP($U42,[1]BN2_1!$A:$AC,13,0)),0,VLOOKUP($U42,[1]BN2_1!$A:$AC,13,0))</f>
        <v>0</v>
      </c>
      <c r="K42" s="43">
        <f>IF(ISERROR(VLOOKUP($U42,[1]BN2_1!$A:$AC,14,0)),0,VLOOKUP($U42,[1]BN2_1!$A:$AC,14,0))</f>
        <v>349.40678227000001</v>
      </c>
      <c r="L42" s="44">
        <f t="shared" si="2"/>
        <v>349.40678227000001</v>
      </c>
      <c r="M42" s="45">
        <f>IF(ISERROR(VLOOKUP($U42,[1]BN2_1!$A:$AC,15,0)),0,VLOOKUP($U42,[1]BN2_1!$A:$AC,15,0))</f>
        <v>45.465799799999999</v>
      </c>
      <c r="N42" s="46">
        <f t="shared" si="3"/>
        <v>7.4276444007345006</v>
      </c>
      <c r="O42" s="25">
        <f t="shared" si="4"/>
        <v>955.15030000000002</v>
      </c>
      <c r="P42" s="26">
        <f t="shared" si="4"/>
        <v>0</v>
      </c>
      <c r="Q42" s="26">
        <f t="shared" si="4"/>
        <v>381.06162082000003</v>
      </c>
      <c r="R42" s="27">
        <f t="shared" si="4"/>
        <v>381.06162082000003</v>
      </c>
      <c r="S42" s="30">
        <f t="shared" si="4"/>
        <v>82.169131999999991</v>
      </c>
      <c r="T42" s="32">
        <f t="shared" si="5"/>
        <v>8.6027436729067652</v>
      </c>
      <c r="U42" s="33" t="s">
        <v>49</v>
      </c>
      <c r="V42" s="33"/>
      <c r="W42" s="22"/>
    </row>
    <row r="43" spans="1:23" ht="21">
      <c r="A43" s="23">
        <v>38</v>
      </c>
      <c r="B43" s="24" t="str">
        <f>VLOOKUP($U43,[1]Name!$A:$B,2,0)</f>
        <v>กรมส่งเสริมอุตสาหกรรม</v>
      </c>
      <c r="C43" s="25">
        <f>IF(ISERROR(VLOOKUP($U43,[1]BN2_1!$A:$AC,3,0)),0,VLOOKUP($U43,[1]BN2_1!$A:$AC,3,0))</f>
        <v>953.75620000000004</v>
      </c>
      <c r="D43" s="26">
        <f>IF(ISERROR(VLOOKUP($U43,[1]BN2_1!$A:$AC,6,0)),0,VLOOKUP($U43,[1]BN2_1!$A:$AC,6,0))</f>
        <v>0</v>
      </c>
      <c r="E43" s="26">
        <f>IF(ISERROR(VLOOKUP($U43,[1]BN2_1!$A:$AC,7,0)),0,VLOOKUP($U43,[1]BN2_1!$A:$AC,7,0))</f>
        <v>94.511849749999996</v>
      </c>
      <c r="F43" s="27">
        <f t="shared" si="0"/>
        <v>94.511849749999996</v>
      </c>
      <c r="G43" s="28">
        <f>IF(ISERROR(VLOOKUP($U43,[1]BN2_1!$A:$AC,8,0)),0,VLOOKUP($U43,[1]BN2_1!$A:$AC,8,0))</f>
        <v>88.784900699999994</v>
      </c>
      <c r="H43" s="29">
        <f t="shared" si="1"/>
        <v>9.3089723243738813</v>
      </c>
      <c r="I43" s="42">
        <f>IF(ISERROR(VLOOKUP($U43,[1]BN2_1!$A:$AC,10,0)),0,VLOOKUP($U43,[1]BN2_1!$A:$AC,10,0))</f>
        <v>56.7622</v>
      </c>
      <c r="J43" s="43">
        <f>IF(ISERROR(VLOOKUP($U43,[1]BN2_1!$A:$AC,13,0)),0,VLOOKUP($U43,[1]BN2_1!$A:$AC,13,0))</f>
        <v>0</v>
      </c>
      <c r="K43" s="43">
        <f>IF(ISERROR(VLOOKUP($U43,[1]BN2_1!$A:$AC,14,0)),0,VLOOKUP($U43,[1]BN2_1!$A:$AC,14,0))</f>
        <v>6.4537000000000004</v>
      </c>
      <c r="L43" s="44">
        <f t="shared" si="2"/>
        <v>6.4537000000000004</v>
      </c>
      <c r="M43" s="45">
        <f>IF(ISERROR(VLOOKUP($U43,[1]BN2_1!$A:$AC,15,0)),0,VLOOKUP($U43,[1]BN2_1!$A:$AC,15,0))</f>
        <v>0.68359999999999999</v>
      </c>
      <c r="N43" s="46">
        <f t="shared" si="3"/>
        <v>1.2043225949663683</v>
      </c>
      <c r="O43" s="25">
        <f t="shared" si="4"/>
        <v>1010.5184</v>
      </c>
      <c r="P43" s="26">
        <f t="shared" si="4"/>
        <v>0</v>
      </c>
      <c r="Q43" s="26">
        <f t="shared" si="4"/>
        <v>100.96554974999999</v>
      </c>
      <c r="R43" s="27">
        <f t="shared" si="4"/>
        <v>100.96554974999999</v>
      </c>
      <c r="S43" s="30">
        <f t="shared" si="4"/>
        <v>89.468500699999993</v>
      </c>
      <c r="T43" s="32">
        <f t="shared" si="5"/>
        <v>8.8537230692682094</v>
      </c>
      <c r="U43" s="33" t="s">
        <v>50</v>
      </c>
      <c r="V43" s="33"/>
      <c r="W43" s="22"/>
    </row>
    <row r="44" spans="1:23" ht="21">
      <c r="A44" s="23">
        <v>39</v>
      </c>
      <c r="B44" s="24" t="str">
        <f>VLOOKUP($U44,[1]Name!$A:$B,2,0)</f>
        <v>กรมศุลกากร</v>
      </c>
      <c r="C44" s="25">
        <f>IF(ISERROR(VLOOKUP($U44,[1]BN2_1!$A:$AC,3,0)),0,VLOOKUP($U44,[1]BN2_1!$A:$AC,3,0))</f>
        <v>2584.7786999999998</v>
      </c>
      <c r="D44" s="26">
        <f>IF(ISERROR(VLOOKUP($U44,[1]BN2_1!$A:$AC,6,0)),0,VLOOKUP($U44,[1]BN2_1!$A:$AC,6,0))</f>
        <v>0</v>
      </c>
      <c r="E44" s="26">
        <f>IF(ISERROR(VLOOKUP($U44,[1]BN2_1!$A:$AC,7,0)),0,VLOOKUP($U44,[1]BN2_1!$A:$AC,7,0))</f>
        <v>14.14849665</v>
      </c>
      <c r="F44" s="27">
        <f t="shared" si="0"/>
        <v>14.14849665</v>
      </c>
      <c r="G44" s="28">
        <f>IF(ISERROR(VLOOKUP($U44,[1]BN2_1!$A:$AC,8,0)),0,VLOOKUP($U44,[1]BN2_1!$A:$AC,8,0))</f>
        <v>353.21365537000003</v>
      </c>
      <c r="H44" s="29">
        <f t="shared" si="1"/>
        <v>13.665141057143501</v>
      </c>
      <c r="I44" s="42">
        <f>IF(ISERROR(VLOOKUP($U44,[1]BN2_1!$A:$AC,10,0)),0,VLOOKUP($U44,[1]BN2_1!$A:$AC,10,0))</f>
        <v>1437.4797000000001</v>
      </c>
      <c r="J44" s="43">
        <f>IF(ISERROR(VLOOKUP($U44,[1]BN2_1!$A:$AC,13,0)),0,VLOOKUP($U44,[1]BN2_1!$A:$AC,13,0))</f>
        <v>0</v>
      </c>
      <c r="K44" s="43">
        <f>IF(ISERROR(VLOOKUP($U44,[1]BN2_1!$A:$AC,14,0)),0,VLOOKUP($U44,[1]BN2_1!$A:$AC,14,0))</f>
        <v>144.22489999999999</v>
      </c>
      <c r="L44" s="44">
        <f t="shared" si="2"/>
        <v>144.22489999999999</v>
      </c>
      <c r="M44" s="45">
        <f>IF(ISERROR(VLOOKUP($U44,[1]BN2_1!$A:$AC,15,0)),0,VLOOKUP($U44,[1]BN2_1!$A:$AC,15,0))</f>
        <v>4.6243999999999996</v>
      </c>
      <c r="N44" s="46">
        <f t="shared" si="3"/>
        <v>0.32170193429514166</v>
      </c>
      <c r="O44" s="25">
        <f t="shared" si="4"/>
        <v>4022.2583999999997</v>
      </c>
      <c r="P44" s="26">
        <f t="shared" si="4"/>
        <v>0</v>
      </c>
      <c r="Q44" s="26">
        <f t="shared" si="4"/>
        <v>158.37339664999999</v>
      </c>
      <c r="R44" s="27">
        <f t="shared" si="4"/>
        <v>158.37339664999999</v>
      </c>
      <c r="S44" s="30">
        <f t="shared" si="4"/>
        <v>357.83805537000001</v>
      </c>
      <c r="T44" s="32">
        <f t="shared" si="5"/>
        <v>8.8964462196163225</v>
      </c>
      <c r="U44" s="33" t="s">
        <v>51</v>
      </c>
      <c r="V44" s="33"/>
      <c r="W44" s="22"/>
    </row>
    <row r="45" spans="1:23" ht="21">
      <c r="A45" s="23">
        <v>40</v>
      </c>
      <c r="B45" s="24" t="str">
        <f>VLOOKUP($U45,[1]Name!$A:$B,2,0)</f>
        <v>กรมการค้าภายใน</v>
      </c>
      <c r="C45" s="25">
        <f>IF(ISERROR(VLOOKUP($U45,[1]BN2_1!$A:$AC,3,0)),0,VLOOKUP($U45,[1]BN2_1!$A:$AC,3,0))</f>
        <v>762.44659999999999</v>
      </c>
      <c r="D45" s="26">
        <f>IF(ISERROR(VLOOKUP($U45,[1]BN2_1!$A:$AC,6,0)),0,VLOOKUP($U45,[1]BN2_1!$A:$AC,6,0))</f>
        <v>0</v>
      </c>
      <c r="E45" s="26">
        <f>IF(ISERROR(VLOOKUP($U45,[1]BN2_1!$A:$AC,7,0)),0,VLOOKUP($U45,[1]BN2_1!$A:$AC,7,0))</f>
        <v>46.83759448</v>
      </c>
      <c r="F45" s="27">
        <f t="shared" si="0"/>
        <v>46.83759448</v>
      </c>
      <c r="G45" s="28">
        <f>IF(ISERROR(VLOOKUP($U45,[1]BN2_1!$A:$AC,8,0)),0,VLOOKUP($U45,[1]BN2_1!$A:$AC,8,0))</f>
        <v>78.234282100000001</v>
      </c>
      <c r="H45" s="29">
        <f t="shared" si="1"/>
        <v>10.260952321119932</v>
      </c>
      <c r="I45" s="42">
        <f>IF(ISERROR(VLOOKUP($U45,[1]BN2_1!$A:$AC,10,0)),0,VLOOKUP($U45,[1]BN2_1!$A:$AC,10,0))</f>
        <v>115.7162</v>
      </c>
      <c r="J45" s="43">
        <f>IF(ISERROR(VLOOKUP($U45,[1]BN2_1!$A:$AC,13,0)),0,VLOOKUP($U45,[1]BN2_1!$A:$AC,13,0))</f>
        <v>0</v>
      </c>
      <c r="K45" s="43">
        <f>IF(ISERROR(VLOOKUP($U45,[1]BN2_1!$A:$AC,14,0)),0,VLOOKUP($U45,[1]BN2_1!$A:$AC,14,0))</f>
        <v>2.0363804999999999</v>
      </c>
      <c r="L45" s="44">
        <f t="shared" si="2"/>
        <v>2.0363804999999999</v>
      </c>
      <c r="M45" s="45">
        <f>IF(ISERROR(VLOOKUP($U45,[1]BN2_1!$A:$AC,15,0)),0,VLOOKUP($U45,[1]BN2_1!$A:$AC,15,0))</f>
        <v>1.0666176000000001</v>
      </c>
      <c r="N45" s="46">
        <f t="shared" si="3"/>
        <v>0.92175304754217646</v>
      </c>
      <c r="O45" s="25">
        <f t="shared" si="4"/>
        <v>878.16279999999995</v>
      </c>
      <c r="P45" s="26">
        <f t="shared" si="4"/>
        <v>0</v>
      </c>
      <c r="Q45" s="26">
        <f t="shared" si="4"/>
        <v>48.87397498</v>
      </c>
      <c r="R45" s="27">
        <f t="shared" si="4"/>
        <v>48.87397498</v>
      </c>
      <c r="S45" s="30">
        <f t="shared" si="4"/>
        <v>79.300899700000002</v>
      </c>
      <c r="T45" s="32">
        <f t="shared" si="5"/>
        <v>9.0303187176682975</v>
      </c>
      <c r="U45" s="33" t="s">
        <v>52</v>
      </c>
      <c r="V45" s="33"/>
      <c r="W45" s="22"/>
    </row>
    <row r="46" spans="1:23" ht="21">
      <c r="A46" s="23">
        <v>41</v>
      </c>
      <c r="B46" s="24" t="str">
        <f>VLOOKUP($U46,[1]Name!$A:$B,2,0)</f>
        <v>มหาวิทยาลัยราชภัฏกาญจนบุรี</v>
      </c>
      <c r="C46" s="25">
        <f>IF(ISERROR(VLOOKUP($U46,[1]BN2_1!$A:$AC,3,0)),0,VLOOKUP($U46,[1]BN2_1!$A:$AC,3,0))</f>
        <v>246.3389</v>
      </c>
      <c r="D46" s="26">
        <f>IF(ISERROR(VLOOKUP($U46,[1]BN2_1!$A:$AC,6,0)),0,VLOOKUP($U46,[1]BN2_1!$A:$AC,6,0))</f>
        <v>0</v>
      </c>
      <c r="E46" s="26">
        <f>IF(ISERROR(VLOOKUP($U46,[1]BN2_1!$A:$AC,7,0)),0,VLOOKUP($U46,[1]BN2_1!$A:$AC,7,0))</f>
        <v>0</v>
      </c>
      <c r="F46" s="27">
        <f t="shared" si="0"/>
        <v>0</v>
      </c>
      <c r="G46" s="28">
        <f>IF(ISERROR(VLOOKUP($U46,[1]BN2_1!$A:$AC,8,0)),0,VLOOKUP($U46,[1]BN2_1!$A:$AC,8,0))</f>
        <v>33.942062460000002</v>
      </c>
      <c r="H46" s="29">
        <f t="shared" si="1"/>
        <v>13.778604377952488</v>
      </c>
      <c r="I46" s="42">
        <f>IF(ISERROR(VLOOKUP($U46,[1]BN2_1!$A:$AC,10,0)),0,VLOOKUP($U46,[1]BN2_1!$A:$AC,10,0))</f>
        <v>145.73519999999999</v>
      </c>
      <c r="J46" s="43">
        <f>IF(ISERROR(VLOOKUP($U46,[1]BN2_1!$A:$AC,13,0)),0,VLOOKUP($U46,[1]BN2_1!$A:$AC,13,0))</f>
        <v>0</v>
      </c>
      <c r="K46" s="43">
        <f>IF(ISERROR(VLOOKUP($U46,[1]BN2_1!$A:$AC,14,0)),0,VLOOKUP($U46,[1]BN2_1!$A:$AC,14,0))</f>
        <v>4.4477900000000004</v>
      </c>
      <c r="L46" s="44">
        <f t="shared" si="2"/>
        <v>4.4477900000000004</v>
      </c>
      <c r="M46" s="45">
        <f>IF(ISERROR(VLOOKUP($U46,[1]BN2_1!$A:$AC,15,0)),0,VLOOKUP($U46,[1]BN2_1!$A:$AC,15,0))</f>
        <v>1.5297000000000001</v>
      </c>
      <c r="N46" s="46">
        <f t="shared" si="3"/>
        <v>1.0496434629382607</v>
      </c>
      <c r="O46" s="25">
        <f t="shared" si="4"/>
        <v>392.07409999999999</v>
      </c>
      <c r="P46" s="26">
        <f t="shared" si="4"/>
        <v>0</v>
      </c>
      <c r="Q46" s="26">
        <f t="shared" si="4"/>
        <v>4.4477900000000004</v>
      </c>
      <c r="R46" s="27">
        <f t="shared" si="4"/>
        <v>4.4477900000000004</v>
      </c>
      <c r="S46" s="30">
        <f t="shared" si="4"/>
        <v>35.471762460000001</v>
      </c>
      <c r="T46" s="32">
        <f t="shared" si="5"/>
        <v>9.0472087954802429</v>
      </c>
      <c r="U46" s="33" t="s">
        <v>53</v>
      </c>
      <c r="V46" s="33"/>
      <c r="W46" s="22"/>
    </row>
    <row r="47" spans="1:23" ht="21">
      <c r="A47" s="23">
        <v>42</v>
      </c>
      <c r="B47" s="24" t="str">
        <f>VLOOKUP($U47,[1]Name!$A:$B,2,0)</f>
        <v>สำนักงานปรมาณูเพื่อสันติ</v>
      </c>
      <c r="C47" s="25">
        <f>IF(ISERROR(VLOOKUP($U47,[1]BN2_1!$A:$AC,3,0)),0,VLOOKUP($U47,[1]BN2_1!$A:$AC,3,0))</f>
        <v>208.30240000000001</v>
      </c>
      <c r="D47" s="26">
        <f>IF(ISERROR(VLOOKUP($U47,[1]BN2_1!$A:$AC,6,0)),0,VLOOKUP($U47,[1]BN2_1!$A:$AC,6,0))</f>
        <v>0</v>
      </c>
      <c r="E47" s="26">
        <f>IF(ISERROR(VLOOKUP($U47,[1]BN2_1!$A:$AC,7,0)),0,VLOOKUP($U47,[1]BN2_1!$A:$AC,7,0))</f>
        <v>0.88149999999999995</v>
      </c>
      <c r="F47" s="27">
        <f t="shared" si="0"/>
        <v>0.88149999999999995</v>
      </c>
      <c r="G47" s="28">
        <f>IF(ISERROR(VLOOKUP($U47,[1]BN2_1!$A:$AC,8,0)),0,VLOOKUP($U47,[1]BN2_1!$A:$AC,8,0))</f>
        <v>36.2745459</v>
      </c>
      <c r="H47" s="29">
        <f t="shared" si="1"/>
        <v>17.414367717318665</v>
      </c>
      <c r="I47" s="42">
        <f>IF(ISERROR(VLOOKUP($U47,[1]BN2_1!$A:$AC,10,0)),0,VLOOKUP($U47,[1]BN2_1!$A:$AC,10,0))</f>
        <v>192.83680000000001</v>
      </c>
      <c r="J47" s="43">
        <f>IF(ISERROR(VLOOKUP($U47,[1]BN2_1!$A:$AC,13,0)),0,VLOOKUP($U47,[1]BN2_1!$A:$AC,13,0))</f>
        <v>0</v>
      </c>
      <c r="K47" s="43">
        <f>IF(ISERROR(VLOOKUP($U47,[1]BN2_1!$A:$AC,14,0)),0,VLOOKUP($U47,[1]BN2_1!$A:$AC,14,0))</f>
        <v>9.9510000000000001E-2</v>
      </c>
      <c r="L47" s="44">
        <f t="shared" si="2"/>
        <v>9.9510000000000001E-2</v>
      </c>
      <c r="M47" s="45">
        <f>IF(ISERROR(VLOOKUP($U47,[1]BN2_1!$A:$AC,15,0)),0,VLOOKUP($U47,[1]BN2_1!$A:$AC,15,0))</f>
        <v>6.6233E-2</v>
      </c>
      <c r="N47" s="46">
        <f t="shared" si="3"/>
        <v>3.4346659973614989E-2</v>
      </c>
      <c r="O47" s="25">
        <f t="shared" si="4"/>
        <v>401.13920000000002</v>
      </c>
      <c r="P47" s="26">
        <f t="shared" si="4"/>
        <v>0</v>
      </c>
      <c r="Q47" s="26">
        <f t="shared" si="4"/>
        <v>0.98100999999999994</v>
      </c>
      <c r="R47" s="27">
        <f t="shared" si="4"/>
        <v>0.98100999999999994</v>
      </c>
      <c r="S47" s="30">
        <f t="shared" si="4"/>
        <v>36.340778899999997</v>
      </c>
      <c r="T47" s="32">
        <f t="shared" si="5"/>
        <v>9.0593935721066394</v>
      </c>
      <c r="U47" s="33" t="s">
        <v>54</v>
      </c>
      <c r="V47" s="33"/>
      <c r="W47" s="22"/>
    </row>
    <row r="48" spans="1:23" ht="21">
      <c r="A48" s="23">
        <v>43</v>
      </c>
      <c r="B48" s="24" t="str">
        <f>VLOOKUP($U48,[1]Name!$A:$B,2,0)</f>
        <v>กรมทรัพยากรธรณี</v>
      </c>
      <c r="C48" s="25">
        <f>IF(ISERROR(VLOOKUP($U48,[1]BN2_1!$A:$AC,3,0)),0,VLOOKUP($U48,[1]BN2_1!$A:$AC,3,0))</f>
        <v>406.48140000000001</v>
      </c>
      <c r="D48" s="26">
        <f>IF(ISERROR(VLOOKUP($U48,[1]BN2_1!$A:$AC,6,0)),0,VLOOKUP($U48,[1]BN2_1!$A:$AC,6,0))</f>
        <v>0</v>
      </c>
      <c r="E48" s="26">
        <f>IF(ISERROR(VLOOKUP($U48,[1]BN2_1!$A:$AC,7,0)),0,VLOOKUP($U48,[1]BN2_1!$A:$AC,7,0))</f>
        <v>1.7341239399999999</v>
      </c>
      <c r="F48" s="27">
        <f t="shared" si="0"/>
        <v>1.7341239399999999</v>
      </c>
      <c r="G48" s="28">
        <f>IF(ISERROR(VLOOKUP($U48,[1]BN2_1!$A:$AC,8,0)),0,VLOOKUP($U48,[1]BN2_1!$A:$AC,8,0))</f>
        <v>49.514153989999997</v>
      </c>
      <c r="H48" s="29">
        <f t="shared" si="1"/>
        <v>12.181161054355746</v>
      </c>
      <c r="I48" s="42">
        <f>IF(ISERROR(VLOOKUP($U48,[1]BN2_1!$A:$AC,10,0)),0,VLOOKUP($U48,[1]BN2_1!$A:$AC,10,0))</f>
        <v>137.63460000000001</v>
      </c>
      <c r="J48" s="43">
        <f>IF(ISERROR(VLOOKUP($U48,[1]BN2_1!$A:$AC,13,0)),0,VLOOKUP($U48,[1]BN2_1!$A:$AC,13,0))</f>
        <v>0</v>
      </c>
      <c r="K48" s="43">
        <f>IF(ISERROR(VLOOKUP($U48,[1]BN2_1!$A:$AC,14,0)),0,VLOOKUP($U48,[1]BN2_1!$A:$AC,14,0))</f>
        <v>11.14391</v>
      </c>
      <c r="L48" s="44">
        <f t="shared" si="2"/>
        <v>11.14391</v>
      </c>
      <c r="M48" s="45">
        <f>IF(ISERROR(VLOOKUP($U48,[1]BN2_1!$A:$AC,15,0)),0,VLOOKUP($U48,[1]BN2_1!$A:$AC,15,0))</f>
        <v>0</v>
      </c>
      <c r="N48" s="46">
        <f t="shared" si="3"/>
        <v>0</v>
      </c>
      <c r="O48" s="25">
        <f t="shared" si="4"/>
        <v>544.11599999999999</v>
      </c>
      <c r="P48" s="26">
        <f t="shared" si="4"/>
        <v>0</v>
      </c>
      <c r="Q48" s="26">
        <f t="shared" si="4"/>
        <v>12.87803394</v>
      </c>
      <c r="R48" s="27">
        <f t="shared" si="4"/>
        <v>12.87803394</v>
      </c>
      <c r="S48" s="30">
        <f t="shared" si="4"/>
        <v>49.514153989999997</v>
      </c>
      <c r="T48" s="32">
        <f t="shared" si="5"/>
        <v>9.0999261168574339</v>
      </c>
      <c r="U48" s="33" t="s">
        <v>55</v>
      </c>
      <c r="V48" s="33"/>
      <c r="W48" s="22"/>
    </row>
    <row r="49" spans="1:23" ht="21">
      <c r="A49" s="23">
        <v>44</v>
      </c>
      <c r="B49" s="24" t="str">
        <f>VLOOKUP($U49,[1]Name!$A:$B,2,0)</f>
        <v>กรมพัฒนาธุรกิจการค้า</v>
      </c>
      <c r="C49" s="25">
        <f>IF(ISERROR(VLOOKUP($U49,[1]BN2_1!$A:$AC,3,0)),0,VLOOKUP($U49,[1]BN2_1!$A:$AC,3,0))</f>
        <v>351.41579999999999</v>
      </c>
      <c r="D49" s="26">
        <f>IF(ISERROR(VLOOKUP($U49,[1]BN2_1!$A:$AC,6,0)),0,VLOOKUP($U49,[1]BN2_1!$A:$AC,6,0))</f>
        <v>0</v>
      </c>
      <c r="E49" s="26">
        <f>IF(ISERROR(VLOOKUP($U49,[1]BN2_1!$A:$AC,7,0)),0,VLOOKUP($U49,[1]BN2_1!$A:$AC,7,0))</f>
        <v>39.07649945</v>
      </c>
      <c r="F49" s="27">
        <f t="shared" si="0"/>
        <v>39.07649945</v>
      </c>
      <c r="G49" s="28">
        <f>IF(ISERROR(VLOOKUP($U49,[1]BN2_1!$A:$AC,8,0)),0,VLOOKUP($U49,[1]BN2_1!$A:$AC,8,0))</f>
        <v>45.302190199999998</v>
      </c>
      <c r="H49" s="29">
        <f t="shared" si="1"/>
        <v>12.891335620083103</v>
      </c>
      <c r="I49" s="42">
        <f>IF(ISERROR(VLOOKUP($U49,[1]BN2_1!$A:$AC,10,0)),0,VLOOKUP($U49,[1]BN2_1!$A:$AC,10,0))</f>
        <v>145.8878</v>
      </c>
      <c r="J49" s="43">
        <f>IF(ISERROR(VLOOKUP($U49,[1]BN2_1!$A:$AC,13,0)),0,VLOOKUP($U49,[1]BN2_1!$A:$AC,13,0))</f>
        <v>0</v>
      </c>
      <c r="K49" s="43">
        <f>IF(ISERROR(VLOOKUP($U49,[1]BN2_1!$A:$AC,14,0)),0,VLOOKUP($U49,[1]BN2_1!$A:$AC,14,0))</f>
        <v>0</v>
      </c>
      <c r="L49" s="44">
        <f t="shared" si="2"/>
        <v>0</v>
      </c>
      <c r="M49" s="45">
        <f>IF(ISERROR(VLOOKUP($U49,[1]BN2_1!$A:$AC,15,0)),0,VLOOKUP($U49,[1]BN2_1!$A:$AC,15,0))</f>
        <v>0</v>
      </c>
      <c r="N49" s="46">
        <f t="shared" si="3"/>
        <v>0</v>
      </c>
      <c r="O49" s="25">
        <f t="shared" si="4"/>
        <v>497.30359999999996</v>
      </c>
      <c r="P49" s="26">
        <f t="shared" si="4"/>
        <v>0</v>
      </c>
      <c r="Q49" s="26">
        <f t="shared" si="4"/>
        <v>39.07649945</v>
      </c>
      <c r="R49" s="27">
        <f t="shared" si="4"/>
        <v>39.07649945</v>
      </c>
      <c r="S49" s="30">
        <f t="shared" si="4"/>
        <v>45.302190199999998</v>
      </c>
      <c r="T49" s="32">
        <f t="shared" si="5"/>
        <v>9.1095640972637248</v>
      </c>
      <c r="U49" s="33" t="s">
        <v>56</v>
      </c>
      <c r="V49" s="33"/>
      <c r="W49" s="22"/>
    </row>
    <row r="50" spans="1:23" ht="21">
      <c r="A50" s="23">
        <v>45</v>
      </c>
      <c r="B50" s="24" t="str">
        <f>VLOOKUP($U50,[1]Name!$A:$B,2,0)</f>
        <v>สำนักงานปลัดกระทรวงคมนาคม</v>
      </c>
      <c r="C50" s="25">
        <f>IF(ISERROR(VLOOKUP($U50,[1]BN2_1!$A:$AC,3,0)),0,VLOOKUP($U50,[1]BN2_1!$A:$AC,3,0))</f>
        <v>442.47710000000001</v>
      </c>
      <c r="D50" s="26">
        <f>IF(ISERROR(VLOOKUP($U50,[1]BN2_1!$A:$AC,6,0)),0,VLOOKUP($U50,[1]BN2_1!$A:$AC,6,0))</f>
        <v>0</v>
      </c>
      <c r="E50" s="26">
        <f>IF(ISERROR(VLOOKUP($U50,[1]BN2_1!$A:$AC,7,0)),0,VLOOKUP($U50,[1]BN2_1!$A:$AC,7,0))</f>
        <v>41.560566700000003</v>
      </c>
      <c r="F50" s="27">
        <f t="shared" si="0"/>
        <v>41.560566700000003</v>
      </c>
      <c r="G50" s="28">
        <f>IF(ISERROR(VLOOKUP($U50,[1]BN2_1!$A:$AC,8,0)),0,VLOOKUP($U50,[1]BN2_1!$A:$AC,8,0))</f>
        <v>47.356291640000002</v>
      </c>
      <c r="H50" s="29">
        <f t="shared" si="1"/>
        <v>10.702540682896359</v>
      </c>
      <c r="I50" s="42">
        <f>IF(ISERROR(VLOOKUP($U50,[1]BN2_1!$A:$AC,10,0)),0,VLOOKUP($U50,[1]BN2_1!$A:$AC,10,0))</f>
        <v>75.870099999999994</v>
      </c>
      <c r="J50" s="43">
        <f>IF(ISERROR(VLOOKUP($U50,[1]BN2_1!$A:$AC,13,0)),0,VLOOKUP($U50,[1]BN2_1!$A:$AC,13,0))</f>
        <v>0</v>
      </c>
      <c r="K50" s="43">
        <f>IF(ISERROR(VLOOKUP($U50,[1]BN2_1!$A:$AC,14,0)),0,VLOOKUP($U50,[1]BN2_1!$A:$AC,14,0))</f>
        <v>0</v>
      </c>
      <c r="L50" s="44">
        <f t="shared" si="2"/>
        <v>0</v>
      </c>
      <c r="M50" s="45">
        <f>IF(ISERROR(VLOOKUP($U50,[1]BN2_1!$A:$AC,15,0)),0,VLOOKUP($U50,[1]BN2_1!$A:$AC,15,0))</f>
        <v>0</v>
      </c>
      <c r="N50" s="46">
        <f t="shared" si="3"/>
        <v>0</v>
      </c>
      <c r="O50" s="25">
        <f t="shared" si="4"/>
        <v>518.34720000000004</v>
      </c>
      <c r="P50" s="26">
        <f t="shared" si="4"/>
        <v>0</v>
      </c>
      <c r="Q50" s="26">
        <f t="shared" si="4"/>
        <v>41.560566700000003</v>
      </c>
      <c r="R50" s="27">
        <f t="shared" si="4"/>
        <v>41.560566700000003</v>
      </c>
      <c r="S50" s="30">
        <f t="shared" si="4"/>
        <v>47.356291640000002</v>
      </c>
      <c r="T50" s="32">
        <f t="shared" si="5"/>
        <v>9.1360176422289925</v>
      </c>
      <c r="U50" s="33" t="s">
        <v>57</v>
      </c>
      <c r="V50" s="33"/>
      <c r="W50" s="22"/>
    </row>
    <row r="51" spans="1:23" ht="21">
      <c r="A51" s="23">
        <v>46</v>
      </c>
      <c r="B51" s="24" t="str">
        <f>VLOOKUP($U51,[1]Name!$A:$B,2,0)</f>
        <v>มหาวิทยาลัยราชภัฏกำแพงเพชร</v>
      </c>
      <c r="C51" s="25">
        <f>IF(ISERROR(VLOOKUP($U51,[1]BN2_1!$A:$AC,3,0)),0,VLOOKUP($U51,[1]BN2_1!$A:$AC,3,0))</f>
        <v>281.3426</v>
      </c>
      <c r="D51" s="26">
        <f>IF(ISERROR(VLOOKUP($U51,[1]BN2_1!$A:$AC,6,0)),0,VLOOKUP($U51,[1]BN2_1!$A:$AC,6,0))</f>
        <v>0</v>
      </c>
      <c r="E51" s="26">
        <f>IF(ISERROR(VLOOKUP($U51,[1]BN2_1!$A:$AC,7,0)),0,VLOOKUP($U51,[1]BN2_1!$A:$AC,7,0))</f>
        <v>0.157943</v>
      </c>
      <c r="F51" s="27">
        <f t="shared" si="0"/>
        <v>0.157943</v>
      </c>
      <c r="G51" s="28">
        <f>IF(ISERROR(VLOOKUP($U51,[1]BN2_1!$A:$AC,8,0)),0,VLOOKUP($U51,[1]BN2_1!$A:$AC,8,0))</f>
        <v>40.036964249999997</v>
      </c>
      <c r="H51" s="29">
        <f t="shared" si="1"/>
        <v>14.230679694436605</v>
      </c>
      <c r="I51" s="42">
        <f>IF(ISERROR(VLOOKUP($U51,[1]BN2_1!$A:$AC,10,0)),0,VLOOKUP($U51,[1]BN2_1!$A:$AC,10,0))</f>
        <v>152.26730000000001</v>
      </c>
      <c r="J51" s="43">
        <f>IF(ISERROR(VLOOKUP($U51,[1]BN2_1!$A:$AC,13,0)),0,VLOOKUP($U51,[1]BN2_1!$A:$AC,13,0))</f>
        <v>0</v>
      </c>
      <c r="K51" s="43">
        <f>IF(ISERROR(VLOOKUP($U51,[1]BN2_1!$A:$AC,14,0)),0,VLOOKUP($U51,[1]BN2_1!$A:$AC,14,0))</f>
        <v>0.315</v>
      </c>
      <c r="L51" s="44">
        <f t="shared" si="2"/>
        <v>0.315</v>
      </c>
      <c r="M51" s="45">
        <f>IF(ISERROR(VLOOKUP($U51,[1]BN2_1!$A:$AC,15,0)),0,VLOOKUP($U51,[1]BN2_1!$A:$AC,15,0))</f>
        <v>0</v>
      </c>
      <c r="N51" s="46">
        <f t="shared" si="3"/>
        <v>0</v>
      </c>
      <c r="O51" s="25">
        <f t="shared" si="4"/>
        <v>433.60990000000004</v>
      </c>
      <c r="P51" s="26">
        <f t="shared" si="4"/>
        <v>0</v>
      </c>
      <c r="Q51" s="26">
        <f t="shared" si="4"/>
        <v>0.472943</v>
      </c>
      <c r="R51" s="27">
        <f t="shared" si="4"/>
        <v>0.472943</v>
      </c>
      <c r="S51" s="30">
        <f t="shared" si="4"/>
        <v>40.036964249999997</v>
      </c>
      <c r="T51" s="32">
        <f t="shared" si="5"/>
        <v>9.2334063982395218</v>
      </c>
      <c r="U51" s="33" t="s">
        <v>58</v>
      </c>
      <c r="V51" s="33"/>
      <c r="W51" s="22"/>
    </row>
    <row r="52" spans="1:23" ht="21">
      <c r="A52" s="23">
        <v>47</v>
      </c>
      <c r="B52" s="24" t="str">
        <f>VLOOKUP($U52,[1]Name!$A:$B,2,0)</f>
        <v>มหาวิทยาลัยราชภัฏบุรีรัมย์</v>
      </c>
      <c r="C52" s="25">
        <f>IF(ISERROR(VLOOKUP($U52,[1]BN2_1!$A:$AC,3,0)),0,VLOOKUP($U52,[1]BN2_1!$A:$AC,3,0))</f>
        <v>326.4049</v>
      </c>
      <c r="D52" s="26">
        <f>IF(ISERROR(VLOOKUP($U52,[1]BN2_1!$A:$AC,6,0)),0,VLOOKUP($U52,[1]BN2_1!$A:$AC,6,0))</f>
        <v>0</v>
      </c>
      <c r="E52" s="26">
        <f>IF(ISERROR(VLOOKUP($U52,[1]BN2_1!$A:$AC,7,0)),0,VLOOKUP($U52,[1]BN2_1!$A:$AC,7,0))</f>
        <v>5.6494562999999998</v>
      </c>
      <c r="F52" s="27">
        <f t="shared" si="0"/>
        <v>5.6494562999999998</v>
      </c>
      <c r="G52" s="28">
        <f>IF(ISERROR(VLOOKUP($U52,[1]BN2_1!$A:$AC,8,0)),0,VLOOKUP($U52,[1]BN2_1!$A:$AC,8,0))</f>
        <v>45.223052940000002</v>
      </c>
      <c r="H52" s="29">
        <f t="shared" si="1"/>
        <v>13.854894010475945</v>
      </c>
      <c r="I52" s="42">
        <f>IF(ISERROR(VLOOKUP($U52,[1]BN2_1!$A:$AC,10,0)),0,VLOOKUP($U52,[1]BN2_1!$A:$AC,10,0))</f>
        <v>156.6705</v>
      </c>
      <c r="J52" s="43">
        <f>IF(ISERROR(VLOOKUP($U52,[1]BN2_1!$A:$AC,13,0)),0,VLOOKUP($U52,[1]BN2_1!$A:$AC,13,0))</f>
        <v>0</v>
      </c>
      <c r="K52" s="43">
        <f>IF(ISERROR(VLOOKUP($U52,[1]BN2_1!$A:$AC,14,0)),0,VLOOKUP($U52,[1]BN2_1!$A:$AC,14,0))</f>
        <v>0.92090000000000005</v>
      </c>
      <c r="L52" s="44">
        <f t="shared" si="2"/>
        <v>0.92090000000000005</v>
      </c>
      <c r="M52" s="45">
        <f>IF(ISERROR(VLOOKUP($U52,[1]BN2_1!$A:$AC,15,0)),0,VLOOKUP($U52,[1]BN2_1!$A:$AC,15,0))</f>
        <v>0.17530000000000001</v>
      </c>
      <c r="N52" s="46">
        <f t="shared" si="3"/>
        <v>0.1118908792657201</v>
      </c>
      <c r="O52" s="25">
        <f t="shared" si="4"/>
        <v>483.0754</v>
      </c>
      <c r="P52" s="26">
        <f t="shared" si="4"/>
        <v>0</v>
      </c>
      <c r="Q52" s="26">
        <f t="shared" si="4"/>
        <v>6.5703563000000003</v>
      </c>
      <c r="R52" s="27">
        <f t="shared" si="4"/>
        <v>6.5703563000000003</v>
      </c>
      <c r="S52" s="30">
        <f t="shared" si="4"/>
        <v>45.398352940000002</v>
      </c>
      <c r="T52" s="32">
        <f t="shared" si="5"/>
        <v>9.397777850000228</v>
      </c>
      <c r="U52" s="33" t="s">
        <v>59</v>
      </c>
      <c r="V52" s="33"/>
      <c r="W52" s="22"/>
    </row>
    <row r="53" spans="1:23" ht="21">
      <c r="A53" s="23">
        <v>48</v>
      </c>
      <c r="B53" s="24" t="str">
        <f>VLOOKUP($U53,[1]Name!$A:$B,2,0)</f>
        <v>กรมประชาสัมพันธ์</v>
      </c>
      <c r="C53" s="25">
        <f>IF(ISERROR(VLOOKUP($U53,[1]BN2_1!$A:$AC,3,0)),0,VLOOKUP($U53,[1]BN2_1!$A:$AC,3,0))</f>
        <v>1834.3243</v>
      </c>
      <c r="D53" s="26">
        <f>IF(ISERROR(VLOOKUP($U53,[1]BN2_1!$A:$AC,6,0)),0,VLOOKUP($U53,[1]BN2_1!$A:$AC,6,0))</f>
        <v>0</v>
      </c>
      <c r="E53" s="26">
        <f>IF(ISERROR(VLOOKUP($U53,[1]BN2_1!$A:$AC,7,0)),0,VLOOKUP($U53,[1]BN2_1!$A:$AC,7,0))</f>
        <v>48.372887499999997</v>
      </c>
      <c r="F53" s="27">
        <f t="shared" si="0"/>
        <v>48.372887499999997</v>
      </c>
      <c r="G53" s="28">
        <f>IF(ISERROR(VLOOKUP($U53,[1]BN2_1!$A:$AC,8,0)),0,VLOOKUP($U53,[1]BN2_1!$A:$AC,8,0))</f>
        <v>231.00846032999999</v>
      </c>
      <c r="H53" s="29">
        <f t="shared" si="1"/>
        <v>12.593654258955192</v>
      </c>
      <c r="I53" s="42">
        <f>IF(ISERROR(VLOOKUP($U53,[1]BN2_1!$A:$AC,10,0)),0,VLOOKUP($U53,[1]BN2_1!$A:$AC,10,0))</f>
        <v>588.21559999999999</v>
      </c>
      <c r="J53" s="43">
        <f>IF(ISERROR(VLOOKUP($U53,[1]BN2_1!$A:$AC,13,0)),0,VLOOKUP($U53,[1]BN2_1!$A:$AC,13,0))</f>
        <v>0</v>
      </c>
      <c r="K53" s="43">
        <f>IF(ISERROR(VLOOKUP($U53,[1]BN2_1!$A:$AC,14,0)),0,VLOOKUP($U53,[1]BN2_1!$A:$AC,14,0))</f>
        <v>0</v>
      </c>
      <c r="L53" s="44">
        <f t="shared" si="2"/>
        <v>0</v>
      </c>
      <c r="M53" s="45">
        <f>IF(ISERROR(VLOOKUP($U53,[1]BN2_1!$A:$AC,15,0)),0,VLOOKUP($U53,[1]BN2_1!$A:$AC,15,0))</f>
        <v>0</v>
      </c>
      <c r="N53" s="46">
        <f t="shared" si="3"/>
        <v>0</v>
      </c>
      <c r="O53" s="25">
        <f t="shared" si="4"/>
        <v>2422.5398999999998</v>
      </c>
      <c r="P53" s="26">
        <f t="shared" si="4"/>
        <v>0</v>
      </c>
      <c r="Q53" s="26">
        <f t="shared" si="4"/>
        <v>48.372887499999997</v>
      </c>
      <c r="R53" s="27">
        <f t="shared" si="4"/>
        <v>48.372887499999997</v>
      </c>
      <c r="S53" s="30">
        <f t="shared" si="4"/>
        <v>231.00846032999999</v>
      </c>
      <c r="T53" s="32">
        <f t="shared" si="5"/>
        <v>9.5357958946310859</v>
      </c>
      <c r="U53" s="33" t="s">
        <v>60</v>
      </c>
      <c r="V53" s="33"/>
      <c r="W53" s="22"/>
    </row>
    <row r="54" spans="1:23" ht="21">
      <c r="A54" s="23">
        <v>49</v>
      </c>
      <c r="B54" s="24" t="str">
        <f>VLOOKUP($U54,[1]Name!$A:$B,2,0)</f>
        <v>กรมชลประทาน</v>
      </c>
      <c r="C54" s="25">
        <f>IF(ISERROR(VLOOKUP($U54,[1]BN2_1!$A:$AC,3,0)),0,VLOOKUP($U54,[1]BN2_1!$A:$AC,3,0))</f>
        <v>6918.6962999999996</v>
      </c>
      <c r="D54" s="26">
        <f>IF(ISERROR(VLOOKUP($U54,[1]BN2_1!$A:$AC,6,0)),0,VLOOKUP($U54,[1]BN2_1!$A:$AC,6,0))</f>
        <v>0</v>
      </c>
      <c r="E54" s="26">
        <f>IF(ISERROR(VLOOKUP($U54,[1]BN2_1!$A:$AC,7,0)),0,VLOOKUP($U54,[1]BN2_1!$A:$AC,7,0))</f>
        <v>54.673238849999997</v>
      </c>
      <c r="F54" s="27">
        <f t="shared" si="0"/>
        <v>54.673238849999997</v>
      </c>
      <c r="G54" s="28">
        <f>IF(ISERROR(VLOOKUP($U54,[1]BN2_1!$A:$AC,8,0)),0,VLOOKUP($U54,[1]BN2_1!$A:$AC,8,0))</f>
        <v>1193.42992867</v>
      </c>
      <c r="H54" s="29">
        <f t="shared" si="1"/>
        <v>17.24934694228449</v>
      </c>
      <c r="I54" s="42">
        <f>IF(ISERROR(VLOOKUP($U54,[1]BN2_1!$A:$AC,10,0)),0,VLOOKUP($U54,[1]BN2_1!$A:$AC,10,0))</f>
        <v>70224.737599999993</v>
      </c>
      <c r="J54" s="43">
        <f>IF(ISERROR(VLOOKUP($U54,[1]BN2_1!$A:$AC,13,0)),0,VLOOKUP($U54,[1]BN2_1!$A:$AC,13,0))</f>
        <v>0</v>
      </c>
      <c r="K54" s="43">
        <f>IF(ISERROR(VLOOKUP($U54,[1]BN2_1!$A:$AC,14,0)),0,VLOOKUP($U54,[1]BN2_1!$A:$AC,14,0))</f>
        <v>11319.531066420001</v>
      </c>
      <c r="L54" s="44">
        <f t="shared" si="2"/>
        <v>11319.531066420001</v>
      </c>
      <c r="M54" s="45">
        <f>IF(ISERROR(VLOOKUP($U54,[1]BN2_1!$A:$AC,15,0)),0,VLOOKUP($U54,[1]BN2_1!$A:$AC,15,0))</f>
        <v>6199.9818782399998</v>
      </c>
      <c r="N54" s="46">
        <f t="shared" si="3"/>
        <v>8.8287718689033596</v>
      </c>
      <c r="O54" s="25">
        <f t="shared" si="4"/>
        <v>77143.433899999989</v>
      </c>
      <c r="P54" s="26">
        <f t="shared" si="4"/>
        <v>0</v>
      </c>
      <c r="Q54" s="26">
        <f t="shared" si="4"/>
        <v>11374.204305270001</v>
      </c>
      <c r="R54" s="27">
        <f t="shared" si="4"/>
        <v>11374.204305270001</v>
      </c>
      <c r="S54" s="30">
        <f t="shared" si="4"/>
        <v>7393.4118069099995</v>
      </c>
      <c r="T54" s="32">
        <f t="shared" si="5"/>
        <v>9.5839806878366094</v>
      </c>
      <c r="U54" s="33" t="s">
        <v>61</v>
      </c>
      <c r="V54" s="33"/>
      <c r="W54" s="22"/>
    </row>
    <row r="55" spans="1:23" ht="21">
      <c r="A55" s="23">
        <v>50</v>
      </c>
      <c r="B55" s="24" t="str">
        <f>VLOOKUP($U55,[1]Name!$A:$B,2,0)</f>
        <v>สำนักงานสภาความมั่นคงแห่งชาติ</v>
      </c>
      <c r="C55" s="25">
        <f>IF(ISERROR(VLOOKUP($U55,[1]BN2_1!$A:$AC,3,0)),0,VLOOKUP($U55,[1]BN2_1!$A:$AC,3,0))</f>
        <v>199.3306</v>
      </c>
      <c r="D55" s="26">
        <f>IF(ISERROR(VLOOKUP($U55,[1]BN2_1!$A:$AC,6,0)),0,VLOOKUP($U55,[1]BN2_1!$A:$AC,6,0))</f>
        <v>0</v>
      </c>
      <c r="E55" s="26">
        <f>IF(ISERROR(VLOOKUP($U55,[1]BN2_1!$A:$AC,7,0)),0,VLOOKUP($U55,[1]BN2_1!$A:$AC,7,0))</f>
        <v>4.7035531700000002</v>
      </c>
      <c r="F55" s="27">
        <f t="shared" si="0"/>
        <v>4.7035531700000002</v>
      </c>
      <c r="G55" s="28">
        <f>IF(ISERROR(VLOOKUP($U55,[1]BN2_1!$A:$AC,8,0)),0,VLOOKUP($U55,[1]BN2_1!$A:$AC,8,0))</f>
        <v>20.368405639999999</v>
      </c>
      <c r="H55" s="29">
        <f t="shared" si="1"/>
        <v>10.21840381757743</v>
      </c>
      <c r="I55" s="42">
        <f>IF(ISERROR(VLOOKUP($U55,[1]BN2_1!$A:$AC,10,0)),0,VLOOKUP($U55,[1]BN2_1!$A:$AC,10,0))</f>
        <v>12.3682</v>
      </c>
      <c r="J55" s="43">
        <f>IF(ISERROR(VLOOKUP($U55,[1]BN2_1!$A:$AC,13,0)),0,VLOOKUP($U55,[1]BN2_1!$A:$AC,13,0))</f>
        <v>0</v>
      </c>
      <c r="K55" s="43">
        <f>IF(ISERROR(VLOOKUP($U55,[1]BN2_1!$A:$AC,14,0)),0,VLOOKUP($U55,[1]BN2_1!$A:$AC,14,0))</f>
        <v>0</v>
      </c>
      <c r="L55" s="44">
        <f t="shared" si="2"/>
        <v>0</v>
      </c>
      <c r="M55" s="45">
        <f>IF(ISERROR(VLOOKUP($U55,[1]BN2_1!$A:$AC,15,0)),0,VLOOKUP($U55,[1]BN2_1!$A:$AC,15,0))</f>
        <v>0</v>
      </c>
      <c r="N55" s="46">
        <f t="shared" si="3"/>
        <v>0</v>
      </c>
      <c r="O55" s="25">
        <f t="shared" si="4"/>
        <v>211.69880000000001</v>
      </c>
      <c r="P55" s="26">
        <f t="shared" si="4"/>
        <v>0</v>
      </c>
      <c r="Q55" s="26">
        <f t="shared" si="4"/>
        <v>4.7035531700000002</v>
      </c>
      <c r="R55" s="27">
        <f t="shared" si="4"/>
        <v>4.7035531700000002</v>
      </c>
      <c r="S55" s="30">
        <f t="shared" si="4"/>
        <v>20.368405639999999</v>
      </c>
      <c r="T55" s="32">
        <f t="shared" si="5"/>
        <v>9.6214081704761654</v>
      </c>
      <c r="U55" s="33" t="s">
        <v>62</v>
      </c>
      <c r="V55" s="33"/>
      <c r="W55" s="22"/>
    </row>
    <row r="56" spans="1:23" ht="21">
      <c r="A56" s="23">
        <v>51</v>
      </c>
      <c r="B56" s="24" t="str">
        <f>VLOOKUP($U56,[1]Name!$A:$B,2,0)</f>
        <v>มหาวิทยาลัยราชภัฏศรีสะเกษ</v>
      </c>
      <c r="C56" s="25">
        <f>IF(ISERROR(VLOOKUP($U56,[1]BN2_1!$A:$AC,3,0)),0,VLOOKUP($U56,[1]BN2_1!$A:$AC,3,0))</f>
        <v>161.84010000000001</v>
      </c>
      <c r="D56" s="26">
        <f>IF(ISERROR(VLOOKUP($U56,[1]BN2_1!$A:$AC,6,0)),0,VLOOKUP($U56,[1]BN2_1!$A:$AC,6,0))</f>
        <v>0</v>
      </c>
      <c r="E56" s="26">
        <f>IF(ISERROR(VLOOKUP($U56,[1]BN2_1!$A:$AC,7,0)),0,VLOOKUP($U56,[1]BN2_1!$A:$AC,7,0))</f>
        <v>0</v>
      </c>
      <c r="F56" s="27">
        <f t="shared" si="0"/>
        <v>0</v>
      </c>
      <c r="G56" s="28">
        <f>IF(ISERROR(VLOOKUP($U56,[1]BN2_1!$A:$AC,8,0)),0,VLOOKUP($U56,[1]BN2_1!$A:$AC,8,0))</f>
        <v>28.121417130000001</v>
      </c>
      <c r="H56" s="29">
        <f t="shared" si="1"/>
        <v>17.376050268135028</v>
      </c>
      <c r="I56" s="42">
        <f>IF(ISERROR(VLOOKUP($U56,[1]BN2_1!$A:$AC,10,0)),0,VLOOKUP($U56,[1]BN2_1!$A:$AC,10,0))</f>
        <v>129.0992</v>
      </c>
      <c r="J56" s="43">
        <f>IF(ISERROR(VLOOKUP($U56,[1]BN2_1!$A:$AC,13,0)),0,VLOOKUP($U56,[1]BN2_1!$A:$AC,13,0))</f>
        <v>0</v>
      </c>
      <c r="K56" s="43">
        <f>IF(ISERROR(VLOOKUP($U56,[1]BN2_1!$A:$AC,14,0)),0,VLOOKUP($U56,[1]BN2_1!$A:$AC,14,0))</f>
        <v>114.279</v>
      </c>
      <c r="L56" s="44">
        <f t="shared" si="2"/>
        <v>114.279</v>
      </c>
      <c r="M56" s="45">
        <f>IF(ISERROR(VLOOKUP($U56,[1]BN2_1!$A:$AC,15,0)),0,VLOOKUP($U56,[1]BN2_1!$A:$AC,15,0))</f>
        <v>0</v>
      </c>
      <c r="N56" s="46">
        <f t="shared" si="3"/>
        <v>0</v>
      </c>
      <c r="O56" s="25">
        <f t="shared" si="4"/>
        <v>290.9393</v>
      </c>
      <c r="P56" s="26">
        <f t="shared" si="4"/>
        <v>0</v>
      </c>
      <c r="Q56" s="26">
        <f t="shared" si="4"/>
        <v>114.279</v>
      </c>
      <c r="R56" s="27">
        <f t="shared" si="4"/>
        <v>114.279</v>
      </c>
      <c r="S56" s="30">
        <f t="shared" si="4"/>
        <v>28.121417130000001</v>
      </c>
      <c r="T56" s="32">
        <f t="shared" si="5"/>
        <v>9.6657334124334522</v>
      </c>
      <c r="U56" s="33" t="s">
        <v>63</v>
      </c>
      <c r="V56" s="33"/>
      <c r="W56" s="22"/>
    </row>
    <row r="57" spans="1:23" ht="21">
      <c r="A57" s="23">
        <v>52</v>
      </c>
      <c r="B57" s="24" t="str">
        <f>VLOOKUP($U57,[1]Name!$A:$B,2,0)</f>
        <v>สถาบันวิทยาลัยชุมชน</v>
      </c>
      <c r="C57" s="25">
        <f>IF(ISERROR(VLOOKUP($U57,[1]BN2_1!$A:$AC,3,0)),0,VLOOKUP($U57,[1]BN2_1!$A:$AC,3,0))</f>
        <v>592.30290000000002</v>
      </c>
      <c r="D57" s="26">
        <f>IF(ISERROR(VLOOKUP($U57,[1]BN2_1!$A:$AC,6,0)),0,VLOOKUP($U57,[1]BN2_1!$A:$AC,6,0))</f>
        <v>0</v>
      </c>
      <c r="E57" s="26">
        <f>IF(ISERROR(VLOOKUP($U57,[1]BN2_1!$A:$AC,7,0)),0,VLOOKUP($U57,[1]BN2_1!$A:$AC,7,0))</f>
        <v>5.7277347299999999</v>
      </c>
      <c r="F57" s="27">
        <f t="shared" si="0"/>
        <v>5.7277347299999999</v>
      </c>
      <c r="G57" s="28">
        <f>IF(ISERROR(VLOOKUP($U57,[1]BN2_1!$A:$AC,8,0)),0,VLOOKUP($U57,[1]BN2_1!$A:$AC,8,0))</f>
        <v>64.128932980000002</v>
      </c>
      <c r="H57" s="29">
        <f t="shared" si="1"/>
        <v>10.827050311588884</v>
      </c>
      <c r="I57" s="42">
        <f>IF(ISERROR(VLOOKUP($U57,[1]BN2_1!$A:$AC,10,0)),0,VLOOKUP($U57,[1]BN2_1!$A:$AC,10,0))</f>
        <v>75.320099999999996</v>
      </c>
      <c r="J57" s="43">
        <f>IF(ISERROR(VLOOKUP($U57,[1]BN2_1!$A:$AC,13,0)),0,VLOOKUP($U57,[1]BN2_1!$A:$AC,13,0))</f>
        <v>0</v>
      </c>
      <c r="K57" s="43">
        <f>IF(ISERROR(VLOOKUP($U57,[1]BN2_1!$A:$AC,14,0)),0,VLOOKUP($U57,[1]BN2_1!$A:$AC,14,0))</f>
        <v>3.43892</v>
      </c>
      <c r="L57" s="44">
        <f t="shared" si="2"/>
        <v>3.43892</v>
      </c>
      <c r="M57" s="45">
        <f>IF(ISERROR(VLOOKUP($U57,[1]BN2_1!$A:$AC,15,0)),0,VLOOKUP($U57,[1]BN2_1!$A:$AC,15,0))</f>
        <v>0.98415399999999997</v>
      </c>
      <c r="N57" s="46">
        <f t="shared" si="3"/>
        <v>1.306628642288048</v>
      </c>
      <c r="O57" s="25">
        <f t="shared" ref="O57:S120" si="6">C57+I57</f>
        <v>667.62300000000005</v>
      </c>
      <c r="P57" s="26">
        <f t="shared" si="6"/>
        <v>0</v>
      </c>
      <c r="Q57" s="26">
        <f t="shared" si="6"/>
        <v>9.1666547299999994</v>
      </c>
      <c r="R57" s="27">
        <f t="shared" si="6"/>
        <v>9.1666547299999994</v>
      </c>
      <c r="S57" s="30">
        <f t="shared" si="6"/>
        <v>65.113086980000006</v>
      </c>
      <c r="T57" s="32">
        <f t="shared" si="5"/>
        <v>9.7529724080806091</v>
      </c>
      <c r="U57" s="33" t="s">
        <v>64</v>
      </c>
      <c r="V57" s="33"/>
      <c r="W57" s="22"/>
    </row>
    <row r="58" spans="1:23" ht="21">
      <c r="A58" s="23">
        <v>53</v>
      </c>
      <c r="B58" s="24" t="str">
        <f>VLOOKUP($U58,[1]Name!$A:$B,2,0)</f>
        <v>กรมกิจการสตรีและสถาบันครอบครัว</v>
      </c>
      <c r="C58" s="25">
        <f>IF(ISERROR(VLOOKUP($U58,[1]BN2_1!$A:$AC,3,0)),0,VLOOKUP($U58,[1]BN2_1!$A:$AC,3,0))</f>
        <v>508.1343</v>
      </c>
      <c r="D58" s="26">
        <f>IF(ISERROR(VLOOKUP($U58,[1]BN2_1!$A:$AC,6,0)),0,VLOOKUP($U58,[1]BN2_1!$A:$AC,6,0))</f>
        <v>0</v>
      </c>
      <c r="E58" s="26">
        <f>IF(ISERROR(VLOOKUP($U58,[1]BN2_1!$A:$AC,7,0)),0,VLOOKUP($U58,[1]BN2_1!$A:$AC,7,0))</f>
        <v>7.7835059099999997</v>
      </c>
      <c r="F58" s="27">
        <f t="shared" si="0"/>
        <v>7.7835059099999997</v>
      </c>
      <c r="G58" s="28">
        <f>IF(ISERROR(VLOOKUP($U58,[1]BN2_1!$A:$AC,8,0)),0,VLOOKUP($U58,[1]BN2_1!$A:$AC,8,0))</f>
        <v>51.567141169999999</v>
      </c>
      <c r="H58" s="29">
        <f t="shared" si="1"/>
        <v>10.148329126768257</v>
      </c>
      <c r="I58" s="42">
        <f>IF(ISERROR(VLOOKUP($U58,[1]BN2_1!$A:$AC,10,0)),0,VLOOKUP($U58,[1]BN2_1!$A:$AC,10,0))</f>
        <v>17.8855</v>
      </c>
      <c r="J58" s="43">
        <f>IF(ISERROR(VLOOKUP($U58,[1]BN2_1!$A:$AC,13,0)),0,VLOOKUP($U58,[1]BN2_1!$A:$AC,13,0))</f>
        <v>0</v>
      </c>
      <c r="K58" s="43">
        <f>IF(ISERROR(VLOOKUP($U58,[1]BN2_1!$A:$AC,14,0)),0,VLOOKUP($U58,[1]BN2_1!$A:$AC,14,0))</f>
        <v>1.0860000000000001</v>
      </c>
      <c r="L58" s="44">
        <f t="shared" si="2"/>
        <v>1.0860000000000001</v>
      </c>
      <c r="M58" s="45">
        <f>IF(ISERROR(VLOOKUP($U58,[1]BN2_1!$A:$AC,15,0)),0,VLOOKUP($U58,[1]BN2_1!$A:$AC,15,0))</f>
        <v>0</v>
      </c>
      <c r="N58" s="46">
        <f t="shared" si="3"/>
        <v>0</v>
      </c>
      <c r="O58" s="25">
        <f t="shared" si="6"/>
        <v>526.01980000000003</v>
      </c>
      <c r="P58" s="26">
        <f t="shared" si="6"/>
        <v>0</v>
      </c>
      <c r="Q58" s="26">
        <f t="shared" si="6"/>
        <v>8.8695059099999991</v>
      </c>
      <c r="R58" s="27">
        <f t="shared" si="6"/>
        <v>8.8695059099999991</v>
      </c>
      <c r="S58" s="30">
        <f t="shared" si="6"/>
        <v>51.567141169999999</v>
      </c>
      <c r="T58" s="32">
        <f t="shared" si="5"/>
        <v>9.8032699852743175</v>
      </c>
      <c r="U58" s="33" t="s">
        <v>65</v>
      </c>
      <c r="V58" s="33"/>
      <c r="W58" s="22"/>
    </row>
    <row r="59" spans="1:23" ht="21">
      <c r="A59" s="23">
        <v>54</v>
      </c>
      <c r="B59" s="24" t="str">
        <f>VLOOKUP($U59,[1]Name!$A:$B,2,0)</f>
        <v>กรมป่าไม้</v>
      </c>
      <c r="C59" s="25">
        <f>IF(ISERROR(VLOOKUP($U59,[1]BN2_1!$A:$AC,3,0)),0,VLOOKUP($U59,[1]BN2_1!$A:$AC,3,0))</f>
        <v>3152.5596999999998</v>
      </c>
      <c r="D59" s="26">
        <f>IF(ISERROR(VLOOKUP($U59,[1]BN2_1!$A:$AC,6,0)),0,VLOOKUP($U59,[1]BN2_1!$A:$AC,6,0))</f>
        <v>0</v>
      </c>
      <c r="E59" s="26">
        <f>IF(ISERROR(VLOOKUP($U59,[1]BN2_1!$A:$AC,7,0)),0,VLOOKUP($U59,[1]BN2_1!$A:$AC,7,0))</f>
        <v>19.070636780000001</v>
      </c>
      <c r="F59" s="27">
        <f t="shared" si="0"/>
        <v>19.070636780000001</v>
      </c>
      <c r="G59" s="28">
        <f>IF(ISERROR(VLOOKUP($U59,[1]BN2_1!$A:$AC,8,0)),0,VLOOKUP($U59,[1]BN2_1!$A:$AC,8,0))</f>
        <v>457.16998688000001</v>
      </c>
      <c r="H59" s="29">
        <f t="shared" si="1"/>
        <v>14.501548912142729</v>
      </c>
      <c r="I59" s="42">
        <f>IF(ISERROR(VLOOKUP($U59,[1]BN2_1!$A:$AC,10,0)),0,VLOOKUP($U59,[1]BN2_1!$A:$AC,10,0))</f>
        <v>1723.6421</v>
      </c>
      <c r="J59" s="43">
        <f>IF(ISERROR(VLOOKUP($U59,[1]BN2_1!$A:$AC,13,0)),0,VLOOKUP($U59,[1]BN2_1!$A:$AC,13,0))</f>
        <v>0</v>
      </c>
      <c r="K59" s="43">
        <f>IF(ISERROR(VLOOKUP($U59,[1]BN2_1!$A:$AC,14,0)),0,VLOOKUP($U59,[1]BN2_1!$A:$AC,14,0))</f>
        <v>43.625415660000002</v>
      </c>
      <c r="L59" s="44">
        <f t="shared" si="2"/>
        <v>43.625415660000002</v>
      </c>
      <c r="M59" s="45">
        <f>IF(ISERROR(VLOOKUP($U59,[1]BN2_1!$A:$AC,15,0)),0,VLOOKUP($U59,[1]BN2_1!$A:$AC,15,0))</f>
        <v>21.249158999999999</v>
      </c>
      <c r="N59" s="46">
        <f t="shared" si="3"/>
        <v>1.2328057547445608</v>
      </c>
      <c r="O59" s="25">
        <f t="shared" si="6"/>
        <v>4876.2017999999998</v>
      </c>
      <c r="P59" s="26">
        <f t="shared" si="6"/>
        <v>0</v>
      </c>
      <c r="Q59" s="26">
        <f t="shared" si="6"/>
        <v>62.696052440000003</v>
      </c>
      <c r="R59" s="27">
        <f t="shared" si="6"/>
        <v>62.696052440000003</v>
      </c>
      <c r="S59" s="30">
        <f t="shared" si="6"/>
        <v>478.41914588000003</v>
      </c>
      <c r="T59" s="32">
        <f t="shared" si="5"/>
        <v>9.81130735565538</v>
      </c>
      <c r="U59" s="33" t="s">
        <v>66</v>
      </c>
      <c r="V59" s="33"/>
      <c r="W59" s="22"/>
    </row>
    <row r="60" spans="1:23" ht="21">
      <c r="A60" s="23">
        <v>55</v>
      </c>
      <c r="B60" s="24" t="str">
        <f>VLOOKUP($U60,[1]Name!$A:$B,2,0)</f>
        <v>กรมโรงงานอุตสาหกรรม</v>
      </c>
      <c r="C60" s="25">
        <f>IF(ISERROR(VLOOKUP($U60,[1]BN2_1!$A:$AC,3,0)),0,VLOOKUP($U60,[1]BN2_1!$A:$AC,3,0))</f>
        <v>404.08839999999998</v>
      </c>
      <c r="D60" s="26">
        <f>IF(ISERROR(VLOOKUP($U60,[1]BN2_1!$A:$AC,6,0)),0,VLOOKUP($U60,[1]BN2_1!$A:$AC,6,0))</f>
        <v>0</v>
      </c>
      <c r="E60" s="26">
        <f>IF(ISERROR(VLOOKUP($U60,[1]BN2_1!$A:$AC,7,0)),0,VLOOKUP($U60,[1]BN2_1!$A:$AC,7,0))</f>
        <v>19.619693739999999</v>
      </c>
      <c r="F60" s="27">
        <f t="shared" si="0"/>
        <v>19.619693739999999</v>
      </c>
      <c r="G60" s="28">
        <f>IF(ISERROR(VLOOKUP($U60,[1]BN2_1!$A:$AC,8,0)),0,VLOOKUP($U60,[1]BN2_1!$A:$AC,8,0))</f>
        <v>47.091273999999999</v>
      </c>
      <c r="H60" s="29">
        <f t="shared" si="1"/>
        <v>11.653705971267673</v>
      </c>
      <c r="I60" s="42">
        <f>IF(ISERROR(VLOOKUP($U60,[1]BN2_1!$A:$AC,10,0)),0,VLOOKUP($U60,[1]BN2_1!$A:$AC,10,0))</f>
        <v>74.581900000000005</v>
      </c>
      <c r="J60" s="43">
        <f>IF(ISERROR(VLOOKUP($U60,[1]BN2_1!$A:$AC,13,0)),0,VLOOKUP($U60,[1]BN2_1!$A:$AC,13,0))</f>
        <v>0</v>
      </c>
      <c r="K60" s="43">
        <f>IF(ISERROR(VLOOKUP($U60,[1]BN2_1!$A:$AC,14,0)),0,VLOOKUP($U60,[1]BN2_1!$A:$AC,14,0))</f>
        <v>0.26</v>
      </c>
      <c r="L60" s="44">
        <f t="shared" si="2"/>
        <v>0.26</v>
      </c>
      <c r="M60" s="45">
        <f>IF(ISERROR(VLOOKUP($U60,[1]BN2_1!$A:$AC,15,0)),0,VLOOKUP($U60,[1]BN2_1!$A:$AC,15,0))</f>
        <v>0</v>
      </c>
      <c r="N60" s="46">
        <f t="shared" si="3"/>
        <v>0</v>
      </c>
      <c r="O60" s="25">
        <f t="shared" si="6"/>
        <v>478.6703</v>
      </c>
      <c r="P60" s="26">
        <f t="shared" si="6"/>
        <v>0</v>
      </c>
      <c r="Q60" s="26">
        <f t="shared" si="6"/>
        <v>19.87969374</v>
      </c>
      <c r="R60" s="27">
        <f t="shared" si="6"/>
        <v>19.87969374</v>
      </c>
      <c r="S60" s="30">
        <f t="shared" si="6"/>
        <v>47.091273999999999</v>
      </c>
      <c r="T60" s="32">
        <f t="shared" si="5"/>
        <v>9.8379352134444105</v>
      </c>
      <c r="U60" s="33" t="s">
        <v>67</v>
      </c>
      <c r="V60" s="33"/>
      <c r="W60" s="22"/>
    </row>
    <row r="61" spans="1:23" ht="21">
      <c r="A61" s="23">
        <v>56</v>
      </c>
      <c r="B61" s="24" t="str">
        <f>VLOOKUP($U61,[1]Name!$A:$B,2,0)</f>
        <v>กรมส่งเสริมและพัฒนาคุณภาพชีวิตคนพิการ</v>
      </c>
      <c r="C61" s="25">
        <f>IF(ISERROR(VLOOKUP($U61,[1]BN2_1!$A:$AC,3,0)),0,VLOOKUP($U61,[1]BN2_1!$A:$AC,3,0))</f>
        <v>606.28229999999996</v>
      </c>
      <c r="D61" s="26">
        <f>IF(ISERROR(VLOOKUP($U61,[1]BN2_1!$A:$AC,6,0)),0,VLOOKUP($U61,[1]BN2_1!$A:$AC,6,0))</f>
        <v>0</v>
      </c>
      <c r="E61" s="26">
        <f>IF(ISERROR(VLOOKUP($U61,[1]BN2_1!$A:$AC,7,0)),0,VLOOKUP($U61,[1]BN2_1!$A:$AC,7,0))</f>
        <v>6.9874170099999997</v>
      </c>
      <c r="F61" s="27">
        <f t="shared" si="0"/>
        <v>6.9874170099999997</v>
      </c>
      <c r="G61" s="28">
        <f>IF(ISERROR(VLOOKUP($U61,[1]BN2_1!$A:$AC,8,0)),0,VLOOKUP($U61,[1]BN2_1!$A:$AC,8,0))</f>
        <v>68.710398659999996</v>
      </c>
      <c r="H61" s="29">
        <f t="shared" si="1"/>
        <v>11.333070198486745</v>
      </c>
      <c r="I61" s="42">
        <f>IF(ISERROR(VLOOKUP($U61,[1]BN2_1!$A:$AC,10,0)),0,VLOOKUP($U61,[1]BN2_1!$A:$AC,10,0))</f>
        <v>102.3496</v>
      </c>
      <c r="J61" s="43">
        <f>IF(ISERROR(VLOOKUP($U61,[1]BN2_1!$A:$AC,13,0)),0,VLOOKUP($U61,[1]BN2_1!$A:$AC,13,0))</f>
        <v>0</v>
      </c>
      <c r="K61" s="43">
        <f>IF(ISERROR(VLOOKUP($U61,[1]BN2_1!$A:$AC,14,0)),0,VLOOKUP($U61,[1]BN2_1!$A:$AC,14,0))</f>
        <v>0.55410000000000004</v>
      </c>
      <c r="L61" s="44">
        <f t="shared" si="2"/>
        <v>0.55410000000000004</v>
      </c>
      <c r="M61" s="45">
        <f>IF(ISERROR(VLOOKUP($U61,[1]BN2_1!$A:$AC,15,0)),0,VLOOKUP($U61,[1]BN2_1!$A:$AC,15,0))</f>
        <v>1.0452900000000001</v>
      </c>
      <c r="N61" s="46">
        <f t="shared" si="3"/>
        <v>1.0212936836099018</v>
      </c>
      <c r="O61" s="25">
        <f t="shared" si="6"/>
        <v>708.63189999999997</v>
      </c>
      <c r="P61" s="26">
        <f t="shared" si="6"/>
        <v>0</v>
      </c>
      <c r="Q61" s="26">
        <f t="shared" si="6"/>
        <v>7.5415170099999997</v>
      </c>
      <c r="R61" s="27">
        <f t="shared" si="6"/>
        <v>7.5415170099999997</v>
      </c>
      <c r="S61" s="30">
        <f t="shared" si="6"/>
        <v>69.75568865999999</v>
      </c>
      <c r="T61" s="32">
        <f t="shared" si="5"/>
        <v>9.8437127456441047</v>
      </c>
      <c r="U61" s="33" t="s">
        <v>68</v>
      </c>
      <c r="V61" s="33"/>
      <c r="W61" s="22"/>
    </row>
    <row r="62" spans="1:23" ht="21">
      <c r="A62" s="23">
        <v>57</v>
      </c>
      <c r="B62" s="24" t="str">
        <f>VLOOKUP($U62,[1]Name!$A:$B,2,0)</f>
        <v>มหาวิทยาลัยราชภัฏวไลยอลงกรณ์ในพระบรมราชูปถัมภ์</v>
      </c>
      <c r="C62" s="25">
        <f>IF(ISERROR(VLOOKUP($U62,[1]BN2_1!$A:$AC,3,0)),0,VLOOKUP($U62,[1]BN2_1!$A:$AC,3,0))</f>
        <v>385.92619999999999</v>
      </c>
      <c r="D62" s="26">
        <f>IF(ISERROR(VLOOKUP($U62,[1]BN2_1!$A:$AC,6,0)),0,VLOOKUP($U62,[1]BN2_1!$A:$AC,6,0))</f>
        <v>0</v>
      </c>
      <c r="E62" s="26">
        <f>IF(ISERROR(VLOOKUP($U62,[1]BN2_1!$A:$AC,7,0)),0,VLOOKUP($U62,[1]BN2_1!$A:$AC,7,0))</f>
        <v>0.31525121</v>
      </c>
      <c r="F62" s="27">
        <f t="shared" si="0"/>
        <v>0.31525121</v>
      </c>
      <c r="G62" s="28">
        <f>IF(ISERROR(VLOOKUP($U62,[1]BN2_1!$A:$AC,8,0)),0,VLOOKUP($U62,[1]BN2_1!$A:$AC,8,0))</f>
        <v>55.779304150000002</v>
      </c>
      <c r="H62" s="29">
        <f t="shared" si="1"/>
        <v>14.453360292719179</v>
      </c>
      <c r="I62" s="42">
        <f>IF(ISERROR(VLOOKUP($U62,[1]BN2_1!$A:$AC,10,0)),0,VLOOKUP($U62,[1]BN2_1!$A:$AC,10,0))</f>
        <v>175.0925</v>
      </c>
      <c r="J62" s="43">
        <f>IF(ISERROR(VLOOKUP($U62,[1]BN2_1!$A:$AC,13,0)),0,VLOOKUP($U62,[1]BN2_1!$A:$AC,13,0))</f>
        <v>0</v>
      </c>
      <c r="K62" s="43">
        <f>IF(ISERROR(VLOOKUP($U62,[1]BN2_1!$A:$AC,14,0)),0,VLOOKUP($U62,[1]BN2_1!$A:$AC,14,0))</f>
        <v>0</v>
      </c>
      <c r="L62" s="44">
        <f t="shared" si="2"/>
        <v>0</v>
      </c>
      <c r="M62" s="45">
        <f>IF(ISERROR(VLOOKUP($U62,[1]BN2_1!$A:$AC,15,0)),0,VLOOKUP($U62,[1]BN2_1!$A:$AC,15,0))</f>
        <v>0.15409999999999999</v>
      </c>
      <c r="N62" s="46">
        <f t="shared" si="3"/>
        <v>8.8010622956437301E-2</v>
      </c>
      <c r="O62" s="25">
        <f t="shared" si="6"/>
        <v>561.01869999999997</v>
      </c>
      <c r="P62" s="26">
        <f t="shared" si="6"/>
        <v>0</v>
      </c>
      <c r="Q62" s="26">
        <f t="shared" si="6"/>
        <v>0.31525121</v>
      </c>
      <c r="R62" s="27">
        <f t="shared" si="6"/>
        <v>0.31525121</v>
      </c>
      <c r="S62" s="30">
        <f t="shared" si="6"/>
        <v>55.933404150000001</v>
      </c>
      <c r="T62" s="32">
        <f t="shared" si="5"/>
        <v>9.9699714376722213</v>
      </c>
      <c r="U62" s="33" t="s">
        <v>69</v>
      </c>
      <c r="V62" s="33"/>
      <c r="W62" s="22"/>
    </row>
    <row r="63" spans="1:23" ht="21">
      <c r="A63" s="23">
        <v>58</v>
      </c>
      <c r="B63" s="24" t="str">
        <f>VLOOKUP($U63,[1]Name!$A:$B,2,0)</f>
        <v>กรมศิลปากร</v>
      </c>
      <c r="C63" s="25">
        <f>IF(ISERROR(VLOOKUP($U63,[1]BN2_1!$A:$AC,3,0)),0,VLOOKUP($U63,[1]BN2_1!$A:$AC,3,0))</f>
        <v>889.29271000000006</v>
      </c>
      <c r="D63" s="26">
        <f>IF(ISERROR(VLOOKUP($U63,[1]BN2_1!$A:$AC,6,0)),0,VLOOKUP($U63,[1]BN2_1!$A:$AC,6,0))</f>
        <v>0</v>
      </c>
      <c r="E63" s="26">
        <f>IF(ISERROR(VLOOKUP($U63,[1]BN2_1!$A:$AC,7,0)),0,VLOOKUP($U63,[1]BN2_1!$A:$AC,7,0))</f>
        <v>20.52487498</v>
      </c>
      <c r="F63" s="27">
        <f t="shared" si="0"/>
        <v>20.52487498</v>
      </c>
      <c r="G63" s="28">
        <f>IF(ISERROR(VLOOKUP($U63,[1]BN2_1!$A:$AC,8,0)),0,VLOOKUP($U63,[1]BN2_1!$A:$AC,8,0))</f>
        <v>130.42247297</v>
      </c>
      <c r="H63" s="29">
        <f t="shared" si="1"/>
        <v>14.665865524749439</v>
      </c>
      <c r="I63" s="42">
        <f>IF(ISERROR(VLOOKUP($U63,[1]BN2_1!$A:$AC,10,0)),0,VLOOKUP($U63,[1]BN2_1!$A:$AC,10,0))</f>
        <v>1643.40239</v>
      </c>
      <c r="J63" s="43">
        <f>IF(ISERROR(VLOOKUP($U63,[1]BN2_1!$A:$AC,13,0)),0,VLOOKUP($U63,[1]BN2_1!$A:$AC,13,0))</f>
        <v>0</v>
      </c>
      <c r="K63" s="43">
        <f>IF(ISERROR(VLOOKUP($U63,[1]BN2_1!$A:$AC,14,0)),0,VLOOKUP($U63,[1]BN2_1!$A:$AC,14,0))</f>
        <v>80.449338710000006</v>
      </c>
      <c r="L63" s="44">
        <f t="shared" si="2"/>
        <v>80.449338710000006</v>
      </c>
      <c r="M63" s="45">
        <f>IF(ISERROR(VLOOKUP($U63,[1]BN2_1!$A:$AC,15,0)),0,VLOOKUP($U63,[1]BN2_1!$A:$AC,15,0))</f>
        <v>122.78883564</v>
      </c>
      <c r="N63" s="46">
        <f t="shared" si="3"/>
        <v>7.471623285152944</v>
      </c>
      <c r="O63" s="25">
        <f t="shared" si="6"/>
        <v>2532.6950999999999</v>
      </c>
      <c r="P63" s="26">
        <f t="shared" si="6"/>
        <v>0</v>
      </c>
      <c r="Q63" s="26">
        <f t="shared" si="6"/>
        <v>100.97421369</v>
      </c>
      <c r="R63" s="27">
        <f t="shared" si="6"/>
        <v>100.97421369</v>
      </c>
      <c r="S63" s="30">
        <f t="shared" si="6"/>
        <v>253.21130861</v>
      </c>
      <c r="T63" s="32">
        <f t="shared" si="5"/>
        <v>9.997701997765148</v>
      </c>
      <c r="U63" s="33" t="s">
        <v>70</v>
      </c>
      <c r="V63" s="33"/>
      <c r="W63" s="22"/>
    </row>
    <row r="64" spans="1:23" ht="21">
      <c r="A64" s="23">
        <v>59</v>
      </c>
      <c r="B64" s="24" t="str">
        <f>VLOOKUP($U64,[1]Name!$A:$B,2,0)</f>
        <v>กรมพัฒนาพลังงานทดแทนและอนุรักษ์พลังงาน</v>
      </c>
      <c r="C64" s="25">
        <f>IF(ISERROR(VLOOKUP($U64,[1]BN2_1!$A:$AC,3,0)),0,VLOOKUP($U64,[1]BN2_1!$A:$AC,3,0))</f>
        <v>941.53499999999997</v>
      </c>
      <c r="D64" s="26">
        <f>IF(ISERROR(VLOOKUP($U64,[1]BN2_1!$A:$AC,6,0)),0,VLOOKUP($U64,[1]BN2_1!$A:$AC,6,0))</f>
        <v>0</v>
      </c>
      <c r="E64" s="26">
        <f>IF(ISERROR(VLOOKUP($U64,[1]BN2_1!$A:$AC,7,0)),0,VLOOKUP($U64,[1]BN2_1!$A:$AC,7,0))</f>
        <v>6.1614180999999997</v>
      </c>
      <c r="F64" s="27">
        <f t="shared" si="0"/>
        <v>6.1614180999999997</v>
      </c>
      <c r="G64" s="28">
        <f>IF(ISERROR(VLOOKUP($U64,[1]BN2_1!$A:$AC,8,0)),0,VLOOKUP($U64,[1]BN2_1!$A:$AC,8,0))</f>
        <v>55.993112889999999</v>
      </c>
      <c r="H64" s="29">
        <f t="shared" si="1"/>
        <v>5.9470028081802591</v>
      </c>
      <c r="I64" s="42">
        <f>IF(ISERROR(VLOOKUP($U64,[1]BN2_1!$A:$AC,10,0)),0,VLOOKUP($U64,[1]BN2_1!$A:$AC,10,0))</f>
        <v>596.30409999999995</v>
      </c>
      <c r="J64" s="43">
        <f>IF(ISERROR(VLOOKUP($U64,[1]BN2_1!$A:$AC,13,0)),0,VLOOKUP($U64,[1]BN2_1!$A:$AC,13,0))</f>
        <v>0</v>
      </c>
      <c r="K64" s="43">
        <f>IF(ISERROR(VLOOKUP($U64,[1]BN2_1!$A:$AC,14,0)),0,VLOOKUP($U64,[1]BN2_1!$A:$AC,14,0))</f>
        <v>91.216171259999996</v>
      </c>
      <c r="L64" s="44">
        <f t="shared" si="2"/>
        <v>91.216171259999996</v>
      </c>
      <c r="M64" s="45">
        <f>IF(ISERROR(VLOOKUP($U64,[1]BN2_1!$A:$AC,15,0)),0,VLOOKUP($U64,[1]BN2_1!$A:$AC,15,0))</f>
        <v>100.15142468000001</v>
      </c>
      <c r="N64" s="46">
        <f t="shared" si="3"/>
        <v>16.795360736241797</v>
      </c>
      <c r="O64" s="25">
        <f t="shared" si="6"/>
        <v>1537.8390999999999</v>
      </c>
      <c r="P64" s="26">
        <f t="shared" si="6"/>
        <v>0</v>
      </c>
      <c r="Q64" s="26">
        <f t="shared" si="6"/>
        <v>97.377589360000002</v>
      </c>
      <c r="R64" s="27">
        <f t="shared" si="6"/>
        <v>97.377589360000002</v>
      </c>
      <c r="S64" s="30">
        <f t="shared" si="6"/>
        <v>156.14453757000001</v>
      </c>
      <c r="T64" s="32">
        <f t="shared" si="5"/>
        <v>10.153502897019592</v>
      </c>
      <c r="U64" s="33" t="s">
        <v>71</v>
      </c>
      <c r="V64" s="33"/>
      <c r="W64" s="22"/>
    </row>
    <row r="65" spans="1:23" ht="21">
      <c r="A65" s="23">
        <v>60</v>
      </c>
      <c r="B65" s="24" t="str">
        <f>VLOOKUP($U65,[1]Name!$A:$B,2,0)</f>
        <v>สำนักงานเลขาธิการสภาการศึกษา</v>
      </c>
      <c r="C65" s="25">
        <f>IF(ISERROR(VLOOKUP($U65,[1]BN2_1!$A:$AC,3,0)),0,VLOOKUP($U65,[1]BN2_1!$A:$AC,3,0))</f>
        <v>167.7079</v>
      </c>
      <c r="D65" s="26">
        <f>IF(ISERROR(VLOOKUP($U65,[1]BN2_1!$A:$AC,6,0)),0,VLOOKUP($U65,[1]BN2_1!$A:$AC,6,0))</f>
        <v>0</v>
      </c>
      <c r="E65" s="26">
        <f>IF(ISERROR(VLOOKUP($U65,[1]BN2_1!$A:$AC,7,0)),0,VLOOKUP($U65,[1]BN2_1!$A:$AC,7,0))</f>
        <v>4.0655561000000002</v>
      </c>
      <c r="F65" s="27">
        <f t="shared" si="0"/>
        <v>4.0655561000000002</v>
      </c>
      <c r="G65" s="28">
        <f>IF(ISERROR(VLOOKUP($U65,[1]BN2_1!$A:$AC,8,0)),0,VLOOKUP($U65,[1]BN2_1!$A:$AC,8,0))</f>
        <v>17.067632960000001</v>
      </c>
      <c r="H65" s="29">
        <f t="shared" si="1"/>
        <v>10.176999986285679</v>
      </c>
      <c r="I65" s="42">
        <f>IF(ISERROR(VLOOKUP($U65,[1]BN2_1!$A:$AC,10,0)),0,VLOOKUP($U65,[1]BN2_1!$A:$AC,10,0))</f>
        <v>0.7792</v>
      </c>
      <c r="J65" s="43">
        <f>IF(ISERROR(VLOOKUP($U65,[1]BN2_1!$A:$AC,13,0)),0,VLOOKUP($U65,[1]BN2_1!$A:$AC,13,0))</f>
        <v>0</v>
      </c>
      <c r="K65" s="43">
        <f>IF(ISERROR(VLOOKUP($U65,[1]BN2_1!$A:$AC,14,0)),0,VLOOKUP($U65,[1]BN2_1!$A:$AC,14,0))</f>
        <v>0</v>
      </c>
      <c r="L65" s="44">
        <f t="shared" si="2"/>
        <v>0</v>
      </c>
      <c r="M65" s="45">
        <f>IF(ISERROR(VLOOKUP($U65,[1]BN2_1!$A:$AC,15,0)),0,VLOOKUP($U65,[1]BN2_1!$A:$AC,15,0))</f>
        <v>0.22289999999999999</v>
      </c>
      <c r="N65" s="46">
        <f t="shared" si="3"/>
        <v>28.606262833675562</v>
      </c>
      <c r="O65" s="25">
        <f t="shared" si="6"/>
        <v>168.4871</v>
      </c>
      <c r="P65" s="26">
        <f t="shared" si="6"/>
        <v>0</v>
      </c>
      <c r="Q65" s="26">
        <f t="shared" si="6"/>
        <v>4.0655561000000002</v>
      </c>
      <c r="R65" s="27">
        <f t="shared" si="6"/>
        <v>4.0655561000000002</v>
      </c>
      <c r="S65" s="30">
        <f t="shared" si="6"/>
        <v>17.29053296</v>
      </c>
      <c r="T65" s="32">
        <f t="shared" si="5"/>
        <v>10.262229547543997</v>
      </c>
      <c r="U65" s="33" t="s">
        <v>72</v>
      </c>
      <c r="V65" s="33"/>
      <c r="W65" s="22"/>
    </row>
    <row r="66" spans="1:23" ht="21">
      <c r="A66" s="23">
        <v>61</v>
      </c>
      <c r="B66" s="24" t="str">
        <f>VLOOKUP($U66,[1]Name!$A:$B,2,0)</f>
        <v>สำนักงานคณะกรรมการพัฒนาระบบราชการ</v>
      </c>
      <c r="C66" s="25">
        <f>IF(ISERROR(VLOOKUP($U66,[1]BN2_1!$A:$AC,3,0)),0,VLOOKUP($U66,[1]BN2_1!$A:$AC,3,0))</f>
        <v>235.7953</v>
      </c>
      <c r="D66" s="26">
        <f>IF(ISERROR(VLOOKUP($U66,[1]BN2_1!$A:$AC,6,0)),0,VLOOKUP($U66,[1]BN2_1!$A:$AC,6,0))</f>
        <v>0</v>
      </c>
      <c r="E66" s="26">
        <f>IF(ISERROR(VLOOKUP($U66,[1]BN2_1!$A:$AC,7,0)),0,VLOOKUP($U66,[1]BN2_1!$A:$AC,7,0))</f>
        <v>9.1098627099999998</v>
      </c>
      <c r="F66" s="27">
        <f t="shared" si="0"/>
        <v>9.1098627099999998</v>
      </c>
      <c r="G66" s="28">
        <f>IF(ISERROR(VLOOKUP($U66,[1]BN2_1!$A:$AC,8,0)),0,VLOOKUP($U66,[1]BN2_1!$A:$AC,8,0))</f>
        <v>24.496964169999998</v>
      </c>
      <c r="H66" s="29">
        <f t="shared" si="1"/>
        <v>10.389080770481854</v>
      </c>
      <c r="I66" s="42">
        <f>IF(ISERROR(VLOOKUP($U66,[1]BN2_1!$A:$AC,10,0)),0,VLOOKUP($U66,[1]BN2_1!$A:$AC,10,0))</f>
        <v>2.5716999999999999</v>
      </c>
      <c r="J66" s="43">
        <f>IF(ISERROR(VLOOKUP($U66,[1]BN2_1!$A:$AC,13,0)),0,VLOOKUP($U66,[1]BN2_1!$A:$AC,13,0))</f>
        <v>0</v>
      </c>
      <c r="K66" s="43">
        <f>IF(ISERROR(VLOOKUP($U66,[1]BN2_1!$A:$AC,14,0)),0,VLOOKUP($U66,[1]BN2_1!$A:$AC,14,0))</f>
        <v>0</v>
      </c>
      <c r="L66" s="44">
        <f t="shared" si="2"/>
        <v>0</v>
      </c>
      <c r="M66" s="45">
        <f>IF(ISERROR(VLOOKUP($U66,[1]BN2_1!$A:$AC,15,0)),0,VLOOKUP($U66,[1]BN2_1!$A:$AC,15,0))</f>
        <v>0</v>
      </c>
      <c r="N66" s="46">
        <f t="shared" si="3"/>
        <v>0</v>
      </c>
      <c r="O66" s="25">
        <f t="shared" si="6"/>
        <v>238.36699999999999</v>
      </c>
      <c r="P66" s="26">
        <f t="shared" si="6"/>
        <v>0</v>
      </c>
      <c r="Q66" s="26">
        <f t="shared" si="6"/>
        <v>9.1098627099999998</v>
      </c>
      <c r="R66" s="27">
        <f t="shared" si="6"/>
        <v>9.1098627099999998</v>
      </c>
      <c r="S66" s="30">
        <f t="shared" si="6"/>
        <v>24.496964169999998</v>
      </c>
      <c r="T66" s="32">
        <f t="shared" si="5"/>
        <v>10.27699478954721</v>
      </c>
      <c r="U66" s="33" t="s">
        <v>73</v>
      </c>
      <c r="V66" s="33"/>
      <c r="W66" s="22"/>
    </row>
    <row r="67" spans="1:23" ht="21">
      <c r="A67" s="23">
        <v>62</v>
      </c>
      <c r="B67" s="24" t="str">
        <f>VLOOKUP($U67,[1]Name!$A:$B,2,0)</f>
        <v>มหาวิทยาลัยราชภัฏมหาสารคาม</v>
      </c>
      <c r="C67" s="25">
        <f>IF(ISERROR(VLOOKUP($U67,[1]BN2_1!$A:$AC,3,0)),0,VLOOKUP($U67,[1]BN2_1!$A:$AC,3,0))</f>
        <v>312.13299999999998</v>
      </c>
      <c r="D67" s="26">
        <f>IF(ISERROR(VLOOKUP($U67,[1]BN2_1!$A:$AC,6,0)),0,VLOOKUP($U67,[1]BN2_1!$A:$AC,6,0))</f>
        <v>0</v>
      </c>
      <c r="E67" s="26">
        <f>IF(ISERROR(VLOOKUP($U67,[1]BN2_1!$A:$AC,7,0)),0,VLOOKUP($U67,[1]BN2_1!$A:$AC,7,0))</f>
        <v>4.8208000000000001E-2</v>
      </c>
      <c r="F67" s="27">
        <f t="shared" si="0"/>
        <v>4.8208000000000001E-2</v>
      </c>
      <c r="G67" s="28">
        <f>IF(ISERROR(VLOOKUP($U67,[1]BN2_1!$A:$AC,8,0)),0,VLOOKUP($U67,[1]BN2_1!$A:$AC,8,0))</f>
        <v>45.786911310000001</v>
      </c>
      <c r="H67" s="29">
        <f t="shared" si="1"/>
        <v>14.669038938529411</v>
      </c>
      <c r="I67" s="42">
        <f>IF(ISERROR(VLOOKUP($U67,[1]BN2_1!$A:$AC,10,0)),0,VLOOKUP($U67,[1]BN2_1!$A:$AC,10,0))</f>
        <v>132.11060000000001</v>
      </c>
      <c r="J67" s="43">
        <f>IF(ISERROR(VLOOKUP($U67,[1]BN2_1!$A:$AC,13,0)),0,VLOOKUP($U67,[1]BN2_1!$A:$AC,13,0))</f>
        <v>0</v>
      </c>
      <c r="K67" s="43">
        <f>IF(ISERROR(VLOOKUP($U67,[1]BN2_1!$A:$AC,14,0)),0,VLOOKUP($U67,[1]BN2_1!$A:$AC,14,0))</f>
        <v>18.563703499999999</v>
      </c>
      <c r="L67" s="44">
        <f t="shared" si="2"/>
        <v>18.563703499999999</v>
      </c>
      <c r="M67" s="45">
        <f>IF(ISERROR(VLOOKUP($U67,[1]BN2_1!$A:$AC,15,0)),0,VLOOKUP($U67,[1]BN2_1!$A:$AC,15,0))</f>
        <v>0</v>
      </c>
      <c r="N67" s="46">
        <f t="shared" si="3"/>
        <v>0</v>
      </c>
      <c r="O67" s="25">
        <f t="shared" si="6"/>
        <v>444.24360000000001</v>
      </c>
      <c r="P67" s="26">
        <f t="shared" si="6"/>
        <v>0</v>
      </c>
      <c r="Q67" s="26">
        <f t="shared" si="6"/>
        <v>18.611911499999998</v>
      </c>
      <c r="R67" s="27">
        <f t="shared" si="6"/>
        <v>18.611911499999998</v>
      </c>
      <c r="S67" s="30">
        <f t="shared" si="6"/>
        <v>45.786911310000001</v>
      </c>
      <c r="T67" s="32">
        <f t="shared" si="5"/>
        <v>10.306712648195719</v>
      </c>
      <c r="U67" s="33" t="s">
        <v>74</v>
      </c>
      <c r="V67" s="33"/>
      <c r="W67" s="22"/>
    </row>
    <row r="68" spans="1:23" ht="21">
      <c r="A68" s="23">
        <v>63</v>
      </c>
      <c r="B68" s="24" t="str">
        <f>VLOOKUP($U68,[1]Name!$A:$B,2,0)</f>
        <v>มหาวิทยาลัยราชภัฏสุราษฎร์ธานี</v>
      </c>
      <c r="C68" s="25">
        <f>IF(ISERROR(VLOOKUP($U68,[1]BN2_1!$A:$AC,3,0)),0,VLOOKUP($U68,[1]BN2_1!$A:$AC,3,0))</f>
        <v>448.1585</v>
      </c>
      <c r="D68" s="26">
        <f>IF(ISERROR(VLOOKUP($U68,[1]BN2_1!$A:$AC,6,0)),0,VLOOKUP($U68,[1]BN2_1!$A:$AC,6,0))</f>
        <v>0</v>
      </c>
      <c r="E68" s="26">
        <f>IF(ISERROR(VLOOKUP($U68,[1]BN2_1!$A:$AC,7,0)),0,VLOOKUP($U68,[1]BN2_1!$A:$AC,7,0))</f>
        <v>0.34607100000000002</v>
      </c>
      <c r="F68" s="27">
        <f t="shared" si="0"/>
        <v>0.34607100000000002</v>
      </c>
      <c r="G68" s="28">
        <f>IF(ISERROR(VLOOKUP($U68,[1]BN2_1!$A:$AC,8,0)),0,VLOOKUP($U68,[1]BN2_1!$A:$AC,8,0))</f>
        <v>72.832530370000001</v>
      </c>
      <c r="H68" s="29">
        <f t="shared" si="1"/>
        <v>16.251511545580414</v>
      </c>
      <c r="I68" s="42">
        <f>IF(ISERROR(VLOOKUP($U68,[1]BN2_1!$A:$AC,10,0)),0,VLOOKUP($U68,[1]BN2_1!$A:$AC,10,0))</f>
        <v>255.38220000000001</v>
      </c>
      <c r="J68" s="43">
        <f>IF(ISERROR(VLOOKUP($U68,[1]BN2_1!$A:$AC,13,0)),0,VLOOKUP($U68,[1]BN2_1!$A:$AC,13,0))</f>
        <v>0</v>
      </c>
      <c r="K68" s="43">
        <f>IF(ISERROR(VLOOKUP($U68,[1]BN2_1!$A:$AC,14,0)),0,VLOOKUP($U68,[1]BN2_1!$A:$AC,14,0))</f>
        <v>15.7580996</v>
      </c>
      <c r="L68" s="44">
        <f t="shared" si="2"/>
        <v>15.7580996</v>
      </c>
      <c r="M68" s="45">
        <f>IF(ISERROR(VLOOKUP($U68,[1]BN2_1!$A:$AC,15,0)),0,VLOOKUP($U68,[1]BN2_1!$A:$AC,15,0))</f>
        <v>0</v>
      </c>
      <c r="N68" s="46">
        <f t="shared" si="3"/>
        <v>0</v>
      </c>
      <c r="O68" s="25">
        <f t="shared" si="6"/>
        <v>703.54070000000002</v>
      </c>
      <c r="P68" s="26">
        <f t="shared" si="6"/>
        <v>0</v>
      </c>
      <c r="Q68" s="26">
        <f t="shared" si="6"/>
        <v>16.1041706</v>
      </c>
      <c r="R68" s="27">
        <f t="shared" si="6"/>
        <v>16.1041706</v>
      </c>
      <c r="S68" s="30">
        <f t="shared" si="6"/>
        <v>72.832530370000001</v>
      </c>
      <c r="T68" s="32">
        <f t="shared" si="5"/>
        <v>10.352283865027283</v>
      </c>
      <c r="U68" s="33" t="s">
        <v>75</v>
      </c>
      <c r="V68" s="33"/>
      <c r="W68" s="22"/>
    </row>
    <row r="69" spans="1:23" ht="21">
      <c r="A69" s="23">
        <v>64</v>
      </c>
      <c r="B69" s="24" t="str">
        <f>VLOOKUP($U69,[1]Name!$A:$B,2,0)</f>
        <v>สำนักงานคณะกรรมการนโยบายรัฐวิสาหกิจ</v>
      </c>
      <c r="C69" s="25">
        <f>IF(ISERROR(VLOOKUP($U69,[1]BN2_1!$A:$AC,3,0)),0,VLOOKUP($U69,[1]BN2_1!$A:$AC,3,0))</f>
        <v>113.2235</v>
      </c>
      <c r="D69" s="26">
        <f>IF(ISERROR(VLOOKUP($U69,[1]BN2_1!$A:$AC,6,0)),0,VLOOKUP($U69,[1]BN2_1!$A:$AC,6,0))</f>
        <v>0</v>
      </c>
      <c r="E69" s="26">
        <f>IF(ISERROR(VLOOKUP($U69,[1]BN2_1!$A:$AC,7,0)),0,VLOOKUP($U69,[1]BN2_1!$A:$AC,7,0))</f>
        <v>4.1006402099999999</v>
      </c>
      <c r="F69" s="27">
        <f t="shared" si="0"/>
        <v>4.1006402099999999</v>
      </c>
      <c r="G69" s="28">
        <f>IF(ISERROR(VLOOKUP($U69,[1]BN2_1!$A:$AC,8,0)),0,VLOOKUP($U69,[1]BN2_1!$A:$AC,8,0))</f>
        <v>14.13134112</v>
      </c>
      <c r="H69" s="29">
        <f t="shared" si="1"/>
        <v>12.480925885527299</v>
      </c>
      <c r="I69" s="42">
        <f>IF(ISERROR(VLOOKUP($U69,[1]BN2_1!$A:$AC,10,0)),0,VLOOKUP($U69,[1]BN2_1!$A:$AC,10,0))</f>
        <v>23.266400000000001</v>
      </c>
      <c r="J69" s="43">
        <f>IF(ISERROR(VLOOKUP($U69,[1]BN2_1!$A:$AC,13,0)),0,VLOOKUP($U69,[1]BN2_1!$A:$AC,13,0))</f>
        <v>0</v>
      </c>
      <c r="K69" s="43">
        <f>IF(ISERROR(VLOOKUP($U69,[1]BN2_1!$A:$AC,14,0)),0,VLOOKUP($U69,[1]BN2_1!$A:$AC,14,0))</f>
        <v>1.1459999999999999</v>
      </c>
      <c r="L69" s="44">
        <f t="shared" si="2"/>
        <v>1.1459999999999999</v>
      </c>
      <c r="M69" s="45">
        <f>IF(ISERROR(VLOOKUP($U69,[1]BN2_1!$A:$AC,15,0)),0,VLOOKUP($U69,[1]BN2_1!$A:$AC,15,0))</f>
        <v>0</v>
      </c>
      <c r="N69" s="46">
        <f t="shared" si="3"/>
        <v>0</v>
      </c>
      <c r="O69" s="25">
        <f t="shared" si="6"/>
        <v>136.48990000000001</v>
      </c>
      <c r="P69" s="26">
        <f t="shared" si="6"/>
        <v>0</v>
      </c>
      <c r="Q69" s="26">
        <f t="shared" si="6"/>
        <v>5.2466402099999998</v>
      </c>
      <c r="R69" s="27">
        <f t="shared" si="6"/>
        <v>5.2466402099999998</v>
      </c>
      <c r="S69" s="30">
        <f t="shared" si="6"/>
        <v>14.13134112</v>
      </c>
      <c r="T69" s="32">
        <f t="shared" si="5"/>
        <v>10.353396932666813</v>
      </c>
      <c r="U69" s="33" t="s">
        <v>76</v>
      </c>
      <c r="V69" s="33"/>
      <c r="W69" s="22"/>
    </row>
    <row r="70" spans="1:23" ht="21">
      <c r="A70" s="23">
        <v>65</v>
      </c>
      <c r="B70" s="24" t="str">
        <f>VLOOKUP($U70,[1]Name!$A:$B,2,0)</f>
        <v>มหาวิทยาลัยราชภัฏสุรินทร์</v>
      </c>
      <c r="C70" s="25">
        <f>IF(ISERROR(VLOOKUP($U70,[1]BN2_1!$A:$AC,3,0)),0,VLOOKUP($U70,[1]BN2_1!$A:$AC,3,0))</f>
        <v>343.88299999999998</v>
      </c>
      <c r="D70" s="26">
        <f>IF(ISERROR(VLOOKUP($U70,[1]BN2_1!$A:$AC,6,0)),0,VLOOKUP($U70,[1]BN2_1!$A:$AC,6,0))</f>
        <v>0</v>
      </c>
      <c r="E70" s="26">
        <f>IF(ISERROR(VLOOKUP($U70,[1]BN2_1!$A:$AC,7,0)),0,VLOOKUP($U70,[1]BN2_1!$A:$AC,7,0))</f>
        <v>3.9E-2</v>
      </c>
      <c r="F70" s="27">
        <f t="shared" ref="F70:F133" si="7">D70+E70</f>
        <v>3.9E-2</v>
      </c>
      <c r="G70" s="28">
        <f>IF(ISERROR(VLOOKUP($U70,[1]BN2_1!$A:$AC,8,0)),0,VLOOKUP($U70,[1]BN2_1!$A:$AC,8,0))</f>
        <v>49.371029489999998</v>
      </c>
      <c r="H70" s="29">
        <f t="shared" ref="H70:H133" si="8">IF(ISERROR(G70/C70*100),0,G70/C70*100)</f>
        <v>14.356926480808879</v>
      </c>
      <c r="I70" s="42">
        <f>IF(ISERROR(VLOOKUP($U70,[1]BN2_1!$A:$AC,10,0)),0,VLOOKUP($U70,[1]BN2_1!$A:$AC,10,0))</f>
        <v>133.55099999999999</v>
      </c>
      <c r="J70" s="43">
        <f>IF(ISERROR(VLOOKUP($U70,[1]BN2_1!$A:$AC,13,0)),0,VLOOKUP($U70,[1]BN2_1!$A:$AC,13,0))</f>
        <v>0</v>
      </c>
      <c r="K70" s="43">
        <f>IF(ISERROR(VLOOKUP($U70,[1]BN2_1!$A:$AC,14,0)),0,VLOOKUP($U70,[1]BN2_1!$A:$AC,14,0))</f>
        <v>0</v>
      </c>
      <c r="L70" s="44">
        <f t="shared" ref="L70:L133" si="9">J70+K70</f>
        <v>0</v>
      </c>
      <c r="M70" s="45">
        <f>IF(ISERROR(VLOOKUP($U70,[1]BN2_1!$A:$AC,15,0)),0,VLOOKUP($U70,[1]BN2_1!$A:$AC,15,0))</f>
        <v>0.26960000000000001</v>
      </c>
      <c r="N70" s="46">
        <f t="shared" ref="N70:N133" si="10">IF(ISERROR(M70/I70*100),0,M70/I70*100)</f>
        <v>0.20187044649609515</v>
      </c>
      <c r="O70" s="25">
        <f t="shared" si="6"/>
        <v>477.43399999999997</v>
      </c>
      <c r="P70" s="26">
        <f t="shared" si="6"/>
        <v>0</v>
      </c>
      <c r="Q70" s="26">
        <f t="shared" si="6"/>
        <v>3.9E-2</v>
      </c>
      <c r="R70" s="27">
        <f t="shared" si="6"/>
        <v>3.9E-2</v>
      </c>
      <c r="S70" s="30">
        <f t="shared" si="6"/>
        <v>49.640629489999995</v>
      </c>
      <c r="T70" s="32">
        <f t="shared" ref="T70:T133" si="11">IF(ISERROR(S70/O70*100),0,S70/O70*100)</f>
        <v>10.39738047353142</v>
      </c>
      <c r="U70" s="33" t="s">
        <v>77</v>
      </c>
      <c r="V70" s="33"/>
      <c r="W70" s="22"/>
    </row>
    <row r="71" spans="1:23" ht="21">
      <c r="A71" s="23">
        <v>66</v>
      </c>
      <c r="B71" s="24" t="str">
        <f>VLOOKUP($U71,[1]Name!$A:$B,2,0)</f>
        <v>กรมส่งเสริมคุณภาพสิ่งแวดล้อม</v>
      </c>
      <c r="C71" s="25">
        <f>IF(ISERROR(VLOOKUP($U71,[1]BN2_1!$A:$AC,3,0)),0,VLOOKUP($U71,[1]BN2_1!$A:$AC,3,0))</f>
        <v>424.26350000000002</v>
      </c>
      <c r="D71" s="26">
        <f>IF(ISERROR(VLOOKUP($U71,[1]BN2_1!$A:$AC,6,0)),0,VLOOKUP($U71,[1]BN2_1!$A:$AC,6,0))</f>
        <v>0</v>
      </c>
      <c r="E71" s="26">
        <f>IF(ISERROR(VLOOKUP($U71,[1]BN2_1!$A:$AC,7,0)),0,VLOOKUP($U71,[1]BN2_1!$A:$AC,7,0))</f>
        <v>28.068874529999999</v>
      </c>
      <c r="F71" s="27">
        <f t="shared" si="7"/>
        <v>28.068874529999999</v>
      </c>
      <c r="G71" s="28">
        <f>IF(ISERROR(VLOOKUP($U71,[1]BN2_1!$A:$AC,8,0)),0,VLOOKUP($U71,[1]BN2_1!$A:$AC,8,0))</f>
        <v>47.176431669999999</v>
      </c>
      <c r="H71" s="29">
        <f t="shared" si="8"/>
        <v>11.119606487477711</v>
      </c>
      <c r="I71" s="42">
        <f>IF(ISERROR(VLOOKUP($U71,[1]BN2_1!$A:$AC,10,0)),0,VLOOKUP($U71,[1]BN2_1!$A:$AC,10,0))</f>
        <v>29.211300000000001</v>
      </c>
      <c r="J71" s="43">
        <f>IF(ISERROR(VLOOKUP($U71,[1]BN2_1!$A:$AC,13,0)),0,VLOOKUP($U71,[1]BN2_1!$A:$AC,13,0))</f>
        <v>0</v>
      </c>
      <c r="K71" s="43">
        <f>IF(ISERROR(VLOOKUP($U71,[1]BN2_1!$A:$AC,14,0)),0,VLOOKUP($U71,[1]BN2_1!$A:$AC,14,0))</f>
        <v>0</v>
      </c>
      <c r="L71" s="44">
        <f t="shared" si="9"/>
        <v>0</v>
      </c>
      <c r="M71" s="45">
        <f>IF(ISERROR(VLOOKUP($U71,[1]BN2_1!$A:$AC,15,0)),0,VLOOKUP($U71,[1]BN2_1!$A:$AC,15,0))</f>
        <v>0</v>
      </c>
      <c r="N71" s="46">
        <f t="shared" si="10"/>
        <v>0</v>
      </c>
      <c r="O71" s="25">
        <f t="shared" si="6"/>
        <v>453.47480000000002</v>
      </c>
      <c r="P71" s="26">
        <f t="shared" si="6"/>
        <v>0</v>
      </c>
      <c r="Q71" s="26">
        <f t="shared" si="6"/>
        <v>28.068874529999999</v>
      </c>
      <c r="R71" s="27">
        <f t="shared" si="6"/>
        <v>28.068874529999999</v>
      </c>
      <c r="S71" s="30">
        <f t="shared" si="6"/>
        <v>47.176431669999999</v>
      </c>
      <c r="T71" s="32">
        <f t="shared" si="11"/>
        <v>10.40331936195793</v>
      </c>
      <c r="U71" s="33" t="s">
        <v>78</v>
      </c>
      <c r="V71" s="33"/>
      <c r="W71" s="22"/>
    </row>
    <row r="72" spans="1:23" ht="21">
      <c r="A72" s="23">
        <v>67</v>
      </c>
      <c r="B72" s="24" t="str">
        <f>VLOOKUP($U72,[1]Name!$A:$B,2,0)</f>
        <v>สถาบันนิติวิทยาศาสตร์</v>
      </c>
      <c r="C72" s="25">
        <f>IF(ISERROR(VLOOKUP($U72,[1]BN2_1!$A:$AC,3,0)),0,VLOOKUP($U72,[1]BN2_1!$A:$AC,3,0))</f>
        <v>233.3133</v>
      </c>
      <c r="D72" s="26">
        <f>IF(ISERROR(VLOOKUP($U72,[1]BN2_1!$A:$AC,6,0)),0,VLOOKUP($U72,[1]BN2_1!$A:$AC,6,0))</f>
        <v>0</v>
      </c>
      <c r="E72" s="26">
        <f>IF(ISERROR(VLOOKUP($U72,[1]BN2_1!$A:$AC,7,0)),0,VLOOKUP($U72,[1]BN2_1!$A:$AC,7,0))</f>
        <v>16.892797170000001</v>
      </c>
      <c r="F72" s="27">
        <f t="shared" si="7"/>
        <v>16.892797170000001</v>
      </c>
      <c r="G72" s="28">
        <f>IF(ISERROR(VLOOKUP($U72,[1]BN2_1!$A:$AC,8,0)),0,VLOOKUP($U72,[1]BN2_1!$A:$AC,8,0))</f>
        <v>23.63723929</v>
      </c>
      <c r="H72" s="29">
        <f t="shared" si="8"/>
        <v>10.131115238608343</v>
      </c>
      <c r="I72" s="42">
        <f>IF(ISERROR(VLOOKUP($U72,[1]BN2_1!$A:$AC,10,0)),0,VLOOKUP($U72,[1]BN2_1!$A:$AC,10,0))</f>
        <v>342.60980000000001</v>
      </c>
      <c r="J72" s="43">
        <f>IF(ISERROR(VLOOKUP($U72,[1]BN2_1!$A:$AC,13,0)),0,VLOOKUP($U72,[1]BN2_1!$A:$AC,13,0))</f>
        <v>0</v>
      </c>
      <c r="K72" s="43">
        <f>IF(ISERROR(VLOOKUP($U72,[1]BN2_1!$A:$AC,14,0)),0,VLOOKUP($U72,[1]BN2_1!$A:$AC,14,0))</f>
        <v>0</v>
      </c>
      <c r="L72" s="44">
        <f t="shared" si="9"/>
        <v>0</v>
      </c>
      <c r="M72" s="45">
        <f>IF(ISERROR(VLOOKUP($U72,[1]BN2_1!$A:$AC,15,0)),0,VLOOKUP($U72,[1]BN2_1!$A:$AC,15,0))</f>
        <v>36.338527540000001</v>
      </c>
      <c r="N72" s="46">
        <f t="shared" si="10"/>
        <v>10.606388824838051</v>
      </c>
      <c r="O72" s="25">
        <f t="shared" si="6"/>
        <v>575.92309999999998</v>
      </c>
      <c r="P72" s="26">
        <f t="shared" si="6"/>
        <v>0</v>
      </c>
      <c r="Q72" s="26">
        <f t="shared" si="6"/>
        <v>16.892797170000001</v>
      </c>
      <c r="R72" s="27">
        <f t="shared" si="6"/>
        <v>16.892797170000001</v>
      </c>
      <c r="S72" s="30">
        <f t="shared" si="6"/>
        <v>59.975766829999998</v>
      </c>
      <c r="T72" s="32">
        <f t="shared" si="11"/>
        <v>10.413849840369313</v>
      </c>
      <c r="U72" s="33" t="s">
        <v>79</v>
      </c>
      <c r="V72" s="33"/>
      <c r="W72" s="22"/>
    </row>
    <row r="73" spans="1:23" ht="21">
      <c r="A73" s="23">
        <v>68</v>
      </c>
      <c r="B73" s="24" t="str">
        <f>VLOOKUP($U73,[1]Name!$A:$B,2,0)</f>
        <v>กรมการขนส่งทางราง</v>
      </c>
      <c r="C73" s="25">
        <f>IF(ISERROR(VLOOKUP($U73,[1]BN2_1!$A:$AC,3,0)),0,VLOOKUP($U73,[1]BN2_1!$A:$AC,3,0))</f>
        <v>70.139200000000002</v>
      </c>
      <c r="D73" s="26">
        <f>IF(ISERROR(VLOOKUP($U73,[1]BN2_1!$A:$AC,6,0)),0,VLOOKUP($U73,[1]BN2_1!$A:$AC,6,0))</f>
        <v>0</v>
      </c>
      <c r="E73" s="26">
        <f>IF(ISERROR(VLOOKUP($U73,[1]BN2_1!$A:$AC,7,0)),0,VLOOKUP($U73,[1]BN2_1!$A:$AC,7,0))</f>
        <v>4.4378099200000003</v>
      </c>
      <c r="F73" s="27">
        <f t="shared" si="7"/>
        <v>4.4378099200000003</v>
      </c>
      <c r="G73" s="28">
        <f>IF(ISERROR(VLOOKUP($U73,[1]BN2_1!$A:$AC,8,0)),0,VLOOKUP($U73,[1]BN2_1!$A:$AC,8,0))</f>
        <v>9.7864251600000003</v>
      </c>
      <c r="H73" s="29">
        <f t="shared" si="8"/>
        <v>13.95286111047745</v>
      </c>
      <c r="I73" s="42">
        <f>IF(ISERROR(VLOOKUP($U73,[1]BN2_1!$A:$AC,10,0)),0,VLOOKUP($U73,[1]BN2_1!$A:$AC,10,0))</f>
        <v>45.312899999999999</v>
      </c>
      <c r="J73" s="43">
        <f>IF(ISERROR(VLOOKUP($U73,[1]BN2_1!$A:$AC,13,0)),0,VLOOKUP($U73,[1]BN2_1!$A:$AC,13,0))</f>
        <v>0</v>
      </c>
      <c r="K73" s="43">
        <f>IF(ISERROR(VLOOKUP($U73,[1]BN2_1!$A:$AC,14,0)),0,VLOOKUP($U73,[1]BN2_1!$A:$AC,14,0))</f>
        <v>36.553800000000003</v>
      </c>
      <c r="L73" s="44">
        <f t="shared" si="9"/>
        <v>36.553800000000003</v>
      </c>
      <c r="M73" s="45">
        <f>IF(ISERROR(VLOOKUP($U73,[1]BN2_1!$A:$AC,15,0)),0,VLOOKUP($U73,[1]BN2_1!$A:$AC,15,0))</f>
        <v>2.3321000000000001</v>
      </c>
      <c r="N73" s="46">
        <f t="shared" si="10"/>
        <v>5.1466580157085513</v>
      </c>
      <c r="O73" s="25">
        <f t="shared" si="6"/>
        <v>115.4521</v>
      </c>
      <c r="P73" s="26">
        <f t="shared" si="6"/>
        <v>0</v>
      </c>
      <c r="Q73" s="26">
        <f t="shared" si="6"/>
        <v>40.991609920000002</v>
      </c>
      <c r="R73" s="27">
        <f t="shared" si="6"/>
        <v>40.991609920000002</v>
      </c>
      <c r="S73" s="30">
        <f t="shared" si="6"/>
        <v>12.118525160000001</v>
      </c>
      <c r="T73" s="32">
        <f t="shared" si="11"/>
        <v>10.496582703995855</v>
      </c>
      <c r="U73" s="33" t="s">
        <v>80</v>
      </c>
      <c r="V73" s="33"/>
      <c r="W73" s="22"/>
    </row>
    <row r="74" spans="1:23" ht="21">
      <c r="A74" s="23">
        <v>69</v>
      </c>
      <c r="B74" s="24" t="str">
        <f>VLOOKUP($U74,[1]Name!$A:$B,2,0)</f>
        <v>มหาวิทยาลัยราชภัฏนครสวรรค์</v>
      </c>
      <c r="C74" s="25">
        <f>IF(ISERROR(VLOOKUP($U74,[1]BN2_1!$A:$AC,3,0)),0,VLOOKUP($U74,[1]BN2_1!$A:$AC,3,0))</f>
        <v>399.4545</v>
      </c>
      <c r="D74" s="26">
        <f>IF(ISERROR(VLOOKUP($U74,[1]BN2_1!$A:$AC,6,0)),0,VLOOKUP($U74,[1]BN2_1!$A:$AC,6,0))</f>
        <v>0</v>
      </c>
      <c r="E74" s="26">
        <f>IF(ISERROR(VLOOKUP($U74,[1]BN2_1!$A:$AC,7,0)),0,VLOOKUP($U74,[1]BN2_1!$A:$AC,7,0))</f>
        <v>0.29154999999999998</v>
      </c>
      <c r="F74" s="27">
        <f t="shared" si="7"/>
        <v>0.29154999999999998</v>
      </c>
      <c r="G74" s="28">
        <f>IF(ISERROR(VLOOKUP($U74,[1]BN2_1!$A:$AC,8,0)),0,VLOOKUP($U74,[1]BN2_1!$A:$AC,8,0))</f>
        <v>66.991006780000006</v>
      </c>
      <c r="H74" s="29">
        <f t="shared" si="8"/>
        <v>16.770622631613865</v>
      </c>
      <c r="I74" s="42">
        <f>IF(ISERROR(VLOOKUP($U74,[1]BN2_1!$A:$AC,10,0)),0,VLOOKUP($U74,[1]BN2_1!$A:$AC,10,0))</f>
        <v>236.92930000000001</v>
      </c>
      <c r="J74" s="43">
        <f>IF(ISERROR(VLOOKUP($U74,[1]BN2_1!$A:$AC,13,0)),0,VLOOKUP($U74,[1]BN2_1!$A:$AC,13,0))</f>
        <v>0</v>
      </c>
      <c r="K74" s="43">
        <f>IF(ISERROR(VLOOKUP($U74,[1]BN2_1!$A:$AC,14,0)),0,VLOOKUP($U74,[1]BN2_1!$A:$AC,14,0))</f>
        <v>0</v>
      </c>
      <c r="L74" s="44">
        <f t="shared" si="9"/>
        <v>0</v>
      </c>
      <c r="M74" s="45">
        <f>IF(ISERROR(VLOOKUP($U74,[1]BN2_1!$A:$AC,15,0)),0,VLOOKUP($U74,[1]BN2_1!$A:$AC,15,0))</f>
        <v>0</v>
      </c>
      <c r="N74" s="46">
        <f t="shared" si="10"/>
        <v>0</v>
      </c>
      <c r="O74" s="25">
        <f t="shared" si="6"/>
        <v>636.38380000000006</v>
      </c>
      <c r="P74" s="26">
        <f t="shared" si="6"/>
        <v>0</v>
      </c>
      <c r="Q74" s="26">
        <f t="shared" si="6"/>
        <v>0.29154999999999998</v>
      </c>
      <c r="R74" s="27">
        <f t="shared" si="6"/>
        <v>0.29154999999999998</v>
      </c>
      <c r="S74" s="30">
        <f t="shared" si="6"/>
        <v>66.991006780000006</v>
      </c>
      <c r="T74" s="32">
        <f t="shared" si="11"/>
        <v>10.526824658327255</v>
      </c>
      <c r="U74" s="33" t="s">
        <v>81</v>
      </c>
      <c r="V74" s="33"/>
      <c r="W74" s="22"/>
    </row>
    <row r="75" spans="1:23" ht="21">
      <c r="A75" s="23">
        <v>70</v>
      </c>
      <c r="B75" s="24" t="str">
        <f>VLOOKUP($U75,[1]Name!$A:$B,2,0)</f>
        <v>กรมอุตสาหกรรมพื้นฐานและการเหมืองแร่</v>
      </c>
      <c r="C75" s="25">
        <f>IF(ISERROR(VLOOKUP($U75,[1]BN2_1!$A:$AC,3,0)),0,VLOOKUP($U75,[1]BN2_1!$A:$AC,3,0))</f>
        <v>302.721</v>
      </c>
      <c r="D75" s="26">
        <f>IF(ISERROR(VLOOKUP($U75,[1]BN2_1!$A:$AC,6,0)),0,VLOOKUP($U75,[1]BN2_1!$A:$AC,6,0))</f>
        <v>0</v>
      </c>
      <c r="E75" s="26">
        <f>IF(ISERROR(VLOOKUP($U75,[1]BN2_1!$A:$AC,7,0)),0,VLOOKUP($U75,[1]BN2_1!$A:$AC,7,0))</f>
        <v>5.2893379999999999</v>
      </c>
      <c r="F75" s="27">
        <f t="shared" si="7"/>
        <v>5.2893379999999999</v>
      </c>
      <c r="G75" s="28">
        <f>IF(ISERROR(VLOOKUP($U75,[1]BN2_1!$A:$AC,8,0)),0,VLOOKUP($U75,[1]BN2_1!$A:$AC,8,0))</f>
        <v>39.006785430000001</v>
      </c>
      <c r="H75" s="29">
        <f t="shared" si="8"/>
        <v>12.885391310810945</v>
      </c>
      <c r="I75" s="42">
        <f>IF(ISERROR(VLOOKUP($U75,[1]BN2_1!$A:$AC,10,0)),0,VLOOKUP($U75,[1]BN2_1!$A:$AC,10,0))</f>
        <v>66.2911</v>
      </c>
      <c r="J75" s="43">
        <f>IF(ISERROR(VLOOKUP($U75,[1]BN2_1!$A:$AC,13,0)),0,VLOOKUP($U75,[1]BN2_1!$A:$AC,13,0))</f>
        <v>0</v>
      </c>
      <c r="K75" s="43">
        <f>IF(ISERROR(VLOOKUP($U75,[1]BN2_1!$A:$AC,14,0)),0,VLOOKUP($U75,[1]BN2_1!$A:$AC,14,0))</f>
        <v>1.1599999999999999</v>
      </c>
      <c r="L75" s="44">
        <f t="shared" si="9"/>
        <v>1.1599999999999999</v>
      </c>
      <c r="M75" s="47">
        <f>IF(ISERROR(VLOOKUP($U75,[1]BN2_1!$A:$AC,15,0)),0,VLOOKUP($U75,[1]BN2_1!$A:$AC,15,0))</f>
        <v>8.5999999999999993E-2</v>
      </c>
      <c r="N75" s="46">
        <f t="shared" si="10"/>
        <v>0.12973083867970209</v>
      </c>
      <c r="O75" s="25">
        <f t="shared" si="6"/>
        <v>369.01210000000003</v>
      </c>
      <c r="P75" s="26">
        <f t="shared" si="6"/>
        <v>0</v>
      </c>
      <c r="Q75" s="26">
        <f t="shared" si="6"/>
        <v>6.449338</v>
      </c>
      <c r="R75" s="27">
        <f t="shared" si="6"/>
        <v>6.449338</v>
      </c>
      <c r="S75" s="30">
        <f t="shared" si="6"/>
        <v>39.092785429999999</v>
      </c>
      <c r="T75" s="32">
        <f t="shared" si="11"/>
        <v>10.593903405877475</v>
      </c>
      <c r="U75" s="33" t="s">
        <v>82</v>
      </c>
      <c r="V75" s="33"/>
      <c r="W75" s="22"/>
    </row>
    <row r="76" spans="1:23" ht="21">
      <c r="A76" s="23">
        <v>71</v>
      </c>
      <c r="B76" s="24" t="str">
        <f>VLOOKUP($U76,[1]Name!$A:$B,2,0)</f>
        <v>มหาวิทยาลัยราชภัฏรำไพพรรณี</v>
      </c>
      <c r="C76" s="25">
        <f>IF(ISERROR(VLOOKUP($U76,[1]BN2_1!$A:$AC,3,0)),0,VLOOKUP($U76,[1]BN2_1!$A:$AC,3,0))</f>
        <v>314.50689999999997</v>
      </c>
      <c r="D76" s="26">
        <f>IF(ISERROR(VLOOKUP($U76,[1]BN2_1!$A:$AC,6,0)),0,VLOOKUP($U76,[1]BN2_1!$A:$AC,6,0))</f>
        <v>0</v>
      </c>
      <c r="E76" s="26">
        <f>IF(ISERROR(VLOOKUP($U76,[1]BN2_1!$A:$AC,7,0)),0,VLOOKUP($U76,[1]BN2_1!$A:$AC,7,0))</f>
        <v>1.0839164999999999</v>
      </c>
      <c r="F76" s="27">
        <f t="shared" si="7"/>
        <v>1.0839164999999999</v>
      </c>
      <c r="G76" s="28">
        <f>IF(ISERROR(VLOOKUP($U76,[1]BN2_1!$A:$AC,8,0)),0,VLOOKUP($U76,[1]BN2_1!$A:$AC,8,0))</f>
        <v>50.283266609999998</v>
      </c>
      <c r="H76" s="29">
        <f t="shared" si="8"/>
        <v>15.987969297334972</v>
      </c>
      <c r="I76" s="42">
        <f>IF(ISERROR(VLOOKUP($U76,[1]BN2_1!$A:$AC,10,0)),0,VLOOKUP($U76,[1]BN2_1!$A:$AC,10,0))</f>
        <v>159.00909999999999</v>
      </c>
      <c r="J76" s="43">
        <f>IF(ISERROR(VLOOKUP($U76,[1]BN2_1!$A:$AC,13,0)),0,VLOOKUP($U76,[1]BN2_1!$A:$AC,13,0))</f>
        <v>0</v>
      </c>
      <c r="K76" s="43">
        <f>IF(ISERROR(VLOOKUP($U76,[1]BN2_1!$A:$AC,14,0)),0,VLOOKUP($U76,[1]BN2_1!$A:$AC,14,0))</f>
        <v>0</v>
      </c>
      <c r="L76" s="44">
        <f t="shared" si="9"/>
        <v>0</v>
      </c>
      <c r="M76" s="45">
        <f>IF(ISERROR(VLOOKUP($U76,[1]BN2_1!$A:$AC,15,0)),0,VLOOKUP($U76,[1]BN2_1!$A:$AC,15,0))</f>
        <v>0</v>
      </c>
      <c r="N76" s="46">
        <f t="shared" si="10"/>
        <v>0</v>
      </c>
      <c r="O76" s="25">
        <f t="shared" si="6"/>
        <v>473.51599999999996</v>
      </c>
      <c r="P76" s="26">
        <f t="shared" si="6"/>
        <v>0</v>
      </c>
      <c r="Q76" s="26">
        <f t="shared" si="6"/>
        <v>1.0839164999999999</v>
      </c>
      <c r="R76" s="27">
        <f t="shared" si="6"/>
        <v>1.0839164999999999</v>
      </c>
      <c r="S76" s="30">
        <f t="shared" si="6"/>
        <v>50.283266609999998</v>
      </c>
      <c r="T76" s="32">
        <f t="shared" si="11"/>
        <v>10.619127254411678</v>
      </c>
      <c r="U76" s="33" t="s">
        <v>83</v>
      </c>
      <c r="V76" s="33"/>
      <c r="W76" s="22"/>
    </row>
    <row r="77" spans="1:23" ht="21">
      <c r="A77" s="23">
        <v>72</v>
      </c>
      <c r="B77" s="24" t="str">
        <f>VLOOKUP($U77,[1]Name!$A:$B,2,0)</f>
        <v>มหาวิทยาลัยราชภัฏร้อยเอ็ด</v>
      </c>
      <c r="C77" s="25">
        <f>IF(ISERROR(VLOOKUP($U77,[1]BN2_1!$A:$AC,3,0)),0,VLOOKUP($U77,[1]BN2_1!$A:$AC,3,0))</f>
        <v>148.32409999999999</v>
      </c>
      <c r="D77" s="26">
        <f>IF(ISERROR(VLOOKUP($U77,[1]BN2_1!$A:$AC,6,0)),0,VLOOKUP($U77,[1]BN2_1!$A:$AC,6,0))</f>
        <v>0</v>
      </c>
      <c r="E77" s="26">
        <f>IF(ISERROR(VLOOKUP($U77,[1]BN2_1!$A:$AC,7,0)),0,VLOOKUP($U77,[1]BN2_1!$A:$AC,7,0))</f>
        <v>0.49350899999999998</v>
      </c>
      <c r="F77" s="27">
        <f t="shared" si="7"/>
        <v>0.49350899999999998</v>
      </c>
      <c r="G77" s="28">
        <f>IF(ISERROR(VLOOKUP($U77,[1]BN2_1!$A:$AC,8,0)),0,VLOOKUP($U77,[1]BN2_1!$A:$AC,8,0))</f>
        <v>28.648889570000001</v>
      </c>
      <c r="H77" s="29">
        <f t="shared" si="8"/>
        <v>19.31506044533559</v>
      </c>
      <c r="I77" s="42">
        <f>IF(ISERROR(VLOOKUP($U77,[1]BN2_1!$A:$AC,10,0)),0,VLOOKUP($U77,[1]BN2_1!$A:$AC,10,0))</f>
        <v>119.872</v>
      </c>
      <c r="J77" s="43">
        <f>IF(ISERROR(VLOOKUP($U77,[1]BN2_1!$A:$AC,13,0)),0,VLOOKUP($U77,[1]BN2_1!$A:$AC,13,0))</f>
        <v>0</v>
      </c>
      <c r="K77" s="43">
        <f>IF(ISERROR(VLOOKUP($U77,[1]BN2_1!$A:$AC,14,0)),0,VLOOKUP($U77,[1]BN2_1!$A:$AC,14,0))</f>
        <v>41.643999999999998</v>
      </c>
      <c r="L77" s="44">
        <f t="shared" si="9"/>
        <v>41.643999999999998</v>
      </c>
      <c r="M77" s="45">
        <f>IF(ISERROR(VLOOKUP($U77,[1]BN2_1!$A:$AC,15,0)),0,VLOOKUP($U77,[1]BN2_1!$A:$AC,15,0))</f>
        <v>0</v>
      </c>
      <c r="N77" s="46">
        <f t="shared" si="10"/>
        <v>0</v>
      </c>
      <c r="O77" s="25">
        <f t="shared" si="6"/>
        <v>268.1961</v>
      </c>
      <c r="P77" s="26">
        <f t="shared" si="6"/>
        <v>0</v>
      </c>
      <c r="Q77" s="26">
        <f t="shared" si="6"/>
        <v>42.137509000000001</v>
      </c>
      <c r="R77" s="27">
        <f t="shared" si="6"/>
        <v>42.137509000000001</v>
      </c>
      <c r="S77" s="30">
        <f t="shared" si="6"/>
        <v>28.648889570000001</v>
      </c>
      <c r="T77" s="32">
        <f t="shared" si="11"/>
        <v>10.682067923433637</v>
      </c>
      <c r="U77" s="33" t="s">
        <v>84</v>
      </c>
      <c r="V77" s="33"/>
      <c r="W77" s="22"/>
    </row>
    <row r="78" spans="1:23" ht="21">
      <c r="A78" s="23">
        <v>73</v>
      </c>
      <c r="B78" s="24" t="str">
        <f>VLOOKUP($U78,[1]Name!$A:$B,2,0)</f>
        <v>สำนักงานนโยบายและยุทธศาสตร์การค้า</v>
      </c>
      <c r="C78" s="25">
        <f>IF(ISERROR(VLOOKUP($U78,[1]BN2_1!$A:$AC,3,0)),0,VLOOKUP($U78,[1]BN2_1!$A:$AC,3,0))</f>
        <v>113.5075418</v>
      </c>
      <c r="D78" s="26">
        <f>IF(ISERROR(VLOOKUP($U78,[1]BN2_1!$A:$AC,6,0)),0,VLOOKUP($U78,[1]BN2_1!$A:$AC,6,0))</f>
        <v>0</v>
      </c>
      <c r="E78" s="26">
        <f>IF(ISERROR(VLOOKUP($U78,[1]BN2_1!$A:$AC,7,0)),0,VLOOKUP($U78,[1]BN2_1!$A:$AC,7,0))</f>
        <v>6.7672417999999999</v>
      </c>
      <c r="F78" s="27">
        <f t="shared" si="7"/>
        <v>6.7672417999999999</v>
      </c>
      <c r="G78" s="28">
        <f>IF(ISERROR(VLOOKUP($U78,[1]BN2_1!$A:$AC,8,0)),0,VLOOKUP($U78,[1]BN2_1!$A:$AC,8,0))</f>
        <v>14.82381376</v>
      </c>
      <c r="H78" s="29">
        <f t="shared" si="8"/>
        <v>13.059761073955354</v>
      </c>
      <c r="I78" s="42">
        <f>IF(ISERROR(VLOOKUP($U78,[1]BN2_1!$A:$AC,10,0)),0,VLOOKUP($U78,[1]BN2_1!$A:$AC,10,0))</f>
        <v>24.733558200000001</v>
      </c>
      <c r="J78" s="43">
        <f>IF(ISERROR(VLOOKUP($U78,[1]BN2_1!$A:$AC,13,0)),0,VLOOKUP($U78,[1]BN2_1!$A:$AC,13,0))</f>
        <v>0</v>
      </c>
      <c r="K78" s="43">
        <f>IF(ISERROR(VLOOKUP($U78,[1]BN2_1!$A:$AC,14,0)),0,VLOOKUP($U78,[1]BN2_1!$A:$AC,14,0))</f>
        <v>0.17021881</v>
      </c>
      <c r="L78" s="44">
        <f t="shared" si="9"/>
        <v>0.17021881</v>
      </c>
      <c r="M78" s="45">
        <f>IF(ISERROR(VLOOKUP($U78,[1]BN2_1!$A:$AC,15,0)),0,VLOOKUP($U78,[1]BN2_1!$A:$AC,15,0))</f>
        <v>0</v>
      </c>
      <c r="N78" s="46">
        <f t="shared" si="10"/>
        <v>0</v>
      </c>
      <c r="O78" s="25">
        <f t="shared" si="6"/>
        <v>138.24109999999999</v>
      </c>
      <c r="P78" s="26">
        <f t="shared" si="6"/>
        <v>0</v>
      </c>
      <c r="Q78" s="26">
        <f t="shared" si="6"/>
        <v>6.9374606099999996</v>
      </c>
      <c r="R78" s="27">
        <f t="shared" si="6"/>
        <v>6.9374606099999996</v>
      </c>
      <c r="S78" s="30">
        <f t="shared" si="6"/>
        <v>14.82381376</v>
      </c>
      <c r="T78" s="32">
        <f t="shared" si="11"/>
        <v>10.723159581340138</v>
      </c>
      <c r="U78" s="33" t="s">
        <v>85</v>
      </c>
      <c r="V78" s="33"/>
      <c r="W78" s="22"/>
    </row>
    <row r="79" spans="1:23" ht="21">
      <c r="A79" s="23">
        <v>74</v>
      </c>
      <c r="B79" s="24" t="str">
        <f>VLOOKUP($U79,[1]Name!$A:$B,2,0)</f>
        <v>กรมส่งเสริมวัฒนธรรม</v>
      </c>
      <c r="C79" s="25">
        <f>IF(ISERROR(VLOOKUP($U79,[1]BN2_1!$A:$AC,3,0)),0,VLOOKUP($U79,[1]BN2_1!$A:$AC,3,0))</f>
        <v>467.22140000000002</v>
      </c>
      <c r="D79" s="26">
        <f>IF(ISERROR(VLOOKUP($U79,[1]BN2_1!$A:$AC,6,0)),0,VLOOKUP($U79,[1]BN2_1!$A:$AC,6,0))</f>
        <v>0</v>
      </c>
      <c r="E79" s="26">
        <f>IF(ISERROR(VLOOKUP($U79,[1]BN2_1!$A:$AC,7,0)),0,VLOOKUP($U79,[1]BN2_1!$A:$AC,7,0))</f>
        <v>31.358770069999998</v>
      </c>
      <c r="F79" s="27">
        <f t="shared" si="7"/>
        <v>31.358770069999998</v>
      </c>
      <c r="G79" s="28">
        <f>IF(ISERROR(VLOOKUP($U79,[1]BN2_1!$A:$AC,8,0)),0,VLOOKUP($U79,[1]BN2_1!$A:$AC,8,0))</f>
        <v>55.354942479999998</v>
      </c>
      <c r="H79" s="29">
        <f t="shared" si="8"/>
        <v>11.847689870369807</v>
      </c>
      <c r="I79" s="42">
        <f>IF(ISERROR(VLOOKUP($U79,[1]BN2_1!$A:$AC,10,0)),0,VLOOKUP($U79,[1]BN2_1!$A:$AC,10,0))</f>
        <v>84.168300000000002</v>
      </c>
      <c r="J79" s="43">
        <f>IF(ISERROR(VLOOKUP($U79,[1]BN2_1!$A:$AC,13,0)),0,VLOOKUP($U79,[1]BN2_1!$A:$AC,13,0))</f>
        <v>0</v>
      </c>
      <c r="K79" s="43">
        <f>IF(ISERROR(VLOOKUP($U79,[1]BN2_1!$A:$AC,14,0)),0,VLOOKUP($U79,[1]BN2_1!$A:$AC,14,0))</f>
        <v>0</v>
      </c>
      <c r="L79" s="44">
        <f t="shared" si="9"/>
        <v>0</v>
      </c>
      <c r="M79" s="45">
        <f>IF(ISERROR(VLOOKUP($U79,[1]BN2_1!$A:$AC,15,0)),0,VLOOKUP($U79,[1]BN2_1!$A:$AC,15,0))</f>
        <v>3.8485</v>
      </c>
      <c r="N79" s="46">
        <f t="shared" si="10"/>
        <v>4.5723865160636485</v>
      </c>
      <c r="O79" s="25">
        <f t="shared" si="6"/>
        <v>551.38970000000006</v>
      </c>
      <c r="P79" s="26">
        <f t="shared" si="6"/>
        <v>0</v>
      </c>
      <c r="Q79" s="26">
        <f t="shared" si="6"/>
        <v>31.358770069999998</v>
      </c>
      <c r="R79" s="27">
        <f t="shared" si="6"/>
        <v>31.358770069999998</v>
      </c>
      <c r="S79" s="30">
        <f t="shared" si="6"/>
        <v>59.20344248</v>
      </c>
      <c r="T79" s="32">
        <f t="shared" si="11"/>
        <v>10.737132463664082</v>
      </c>
      <c r="U79" s="33" t="s">
        <v>86</v>
      </c>
      <c r="V79" s="33"/>
      <c r="W79" s="22"/>
    </row>
    <row r="80" spans="1:23" ht="21">
      <c r="A80" s="23">
        <v>75</v>
      </c>
      <c r="B80" s="24" t="str">
        <f>VLOOKUP($U80,[1]Name!$A:$B,2,0)</f>
        <v>กรมควบคุมมลพิษ</v>
      </c>
      <c r="C80" s="25">
        <f>IF(ISERROR(VLOOKUP($U80,[1]BN2_1!$A:$AC,3,0)),0,VLOOKUP($U80,[1]BN2_1!$A:$AC,3,0))</f>
        <v>343.31650000000002</v>
      </c>
      <c r="D80" s="26">
        <f>IF(ISERROR(VLOOKUP($U80,[1]BN2_1!$A:$AC,6,0)),0,VLOOKUP($U80,[1]BN2_1!$A:$AC,6,0))</f>
        <v>0</v>
      </c>
      <c r="E80" s="26">
        <f>IF(ISERROR(VLOOKUP($U80,[1]BN2_1!$A:$AC,7,0)),0,VLOOKUP($U80,[1]BN2_1!$A:$AC,7,0))</f>
        <v>9.1401052200000006</v>
      </c>
      <c r="F80" s="27">
        <f t="shared" si="7"/>
        <v>9.1401052200000006</v>
      </c>
      <c r="G80" s="28">
        <f>IF(ISERROR(VLOOKUP($U80,[1]BN2_1!$A:$AC,8,0)),0,VLOOKUP($U80,[1]BN2_1!$A:$AC,8,0))</f>
        <v>51.576820429999998</v>
      </c>
      <c r="H80" s="29">
        <f t="shared" si="8"/>
        <v>15.023111452551799</v>
      </c>
      <c r="I80" s="42">
        <f>IF(ISERROR(VLOOKUP($U80,[1]BN2_1!$A:$AC,10,0)),0,VLOOKUP($U80,[1]BN2_1!$A:$AC,10,0))</f>
        <v>142.6318</v>
      </c>
      <c r="J80" s="43">
        <f>IF(ISERROR(VLOOKUP($U80,[1]BN2_1!$A:$AC,13,0)),0,VLOOKUP($U80,[1]BN2_1!$A:$AC,13,0))</f>
        <v>0</v>
      </c>
      <c r="K80" s="43">
        <f>IF(ISERROR(VLOOKUP($U80,[1]BN2_1!$A:$AC,14,0)),0,VLOOKUP($U80,[1]BN2_1!$A:$AC,14,0))</f>
        <v>98.880480000000006</v>
      </c>
      <c r="L80" s="44">
        <f t="shared" si="9"/>
        <v>98.880480000000006</v>
      </c>
      <c r="M80" s="45">
        <f>IF(ISERROR(VLOOKUP($U80,[1]BN2_1!$A:$AC,15,0)),0,VLOOKUP($U80,[1]BN2_1!$A:$AC,15,0))</f>
        <v>0.62576900000000002</v>
      </c>
      <c r="N80" s="46">
        <f t="shared" si="10"/>
        <v>0.4387303532592311</v>
      </c>
      <c r="O80" s="25">
        <f t="shared" si="6"/>
        <v>485.94830000000002</v>
      </c>
      <c r="P80" s="26">
        <f t="shared" si="6"/>
        <v>0</v>
      </c>
      <c r="Q80" s="26">
        <f t="shared" si="6"/>
        <v>108.02058522</v>
      </c>
      <c r="R80" s="27">
        <f t="shared" si="6"/>
        <v>108.02058522</v>
      </c>
      <c r="S80" s="30">
        <f t="shared" si="6"/>
        <v>52.202589429999996</v>
      </c>
      <c r="T80" s="32">
        <f t="shared" si="11"/>
        <v>10.742416308483843</v>
      </c>
      <c r="U80" s="33" t="s">
        <v>87</v>
      </c>
      <c r="V80" s="33"/>
      <c r="W80" s="22"/>
    </row>
    <row r="81" spans="1:23" ht="21">
      <c r="A81" s="23">
        <v>76</v>
      </c>
      <c r="B81" s="24" t="str">
        <f>VLOOKUP($U81,[1]Name!$A:$B,2,0)</f>
        <v>มหาวิทยาลัยเทคโนโลยีราชมงคลกรุงเทพ</v>
      </c>
      <c r="C81" s="25">
        <f>IF(ISERROR(VLOOKUP($U81,[1]BN2_1!$A:$AC,3,0)),0,VLOOKUP($U81,[1]BN2_1!$A:$AC,3,0))</f>
        <v>423.40710000000001</v>
      </c>
      <c r="D81" s="26">
        <f>IF(ISERROR(VLOOKUP($U81,[1]BN2_1!$A:$AC,6,0)),0,VLOOKUP($U81,[1]BN2_1!$A:$AC,6,0))</f>
        <v>0</v>
      </c>
      <c r="E81" s="26">
        <f>IF(ISERROR(VLOOKUP($U81,[1]BN2_1!$A:$AC,7,0)),0,VLOOKUP($U81,[1]BN2_1!$A:$AC,7,0))</f>
        <v>0</v>
      </c>
      <c r="F81" s="27">
        <f t="shared" si="7"/>
        <v>0</v>
      </c>
      <c r="G81" s="28">
        <f>IF(ISERROR(VLOOKUP($U81,[1]BN2_1!$A:$AC,8,0)),0,VLOOKUP($U81,[1]BN2_1!$A:$AC,8,0))</f>
        <v>63.177903360000002</v>
      </c>
      <c r="H81" s="29">
        <f t="shared" si="8"/>
        <v>14.921314111171021</v>
      </c>
      <c r="I81" s="42">
        <f>IF(ISERROR(VLOOKUP($U81,[1]BN2_1!$A:$AC,10,0)),0,VLOOKUP($U81,[1]BN2_1!$A:$AC,10,0))</f>
        <v>164.1189</v>
      </c>
      <c r="J81" s="43">
        <f>IF(ISERROR(VLOOKUP($U81,[1]BN2_1!$A:$AC,13,0)),0,VLOOKUP($U81,[1]BN2_1!$A:$AC,13,0))</f>
        <v>0</v>
      </c>
      <c r="K81" s="43">
        <f>IF(ISERROR(VLOOKUP($U81,[1]BN2_1!$A:$AC,14,0)),0,VLOOKUP($U81,[1]BN2_1!$A:$AC,14,0))</f>
        <v>0.753</v>
      </c>
      <c r="L81" s="44">
        <f t="shared" si="9"/>
        <v>0.753</v>
      </c>
      <c r="M81" s="45">
        <f>IF(ISERROR(VLOOKUP($U81,[1]BN2_1!$A:$AC,15,0)),0,VLOOKUP($U81,[1]BN2_1!$A:$AC,15,0))</f>
        <v>0</v>
      </c>
      <c r="N81" s="46">
        <f t="shared" si="10"/>
        <v>0</v>
      </c>
      <c r="O81" s="25">
        <f t="shared" si="6"/>
        <v>587.52600000000007</v>
      </c>
      <c r="P81" s="26">
        <f t="shared" si="6"/>
        <v>0</v>
      </c>
      <c r="Q81" s="26">
        <f t="shared" si="6"/>
        <v>0.753</v>
      </c>
      <c r="R81" s="27">
        <f t="shared" si="6"/>
        <v>0.753</v>
      </c>
      <c r="S81" s="30">
        <f t="shared" si="6"/>
        <v>63.177903360000002</v>
      </c>
      <c r="T81" s="32">
        <f t="shared" si="11"/>
        <v>10.75320979156667</v>
      </c>
      <c r="U81" s="33" t="s">
        <v>88</v>
      </c>
      <c r="V81" s="33"/>
      <c r="W81" s="22"/>
    </row>
    <row r="82" spans="1:23" ht="21">
      <c r="A82" s="23">
        <v>77</v>
      </c>
      <c r="B82" s="24" t="str">
        <f>VLOOKUP($U82,[1]Name!$A:$B,2,0)</f>
        <v>กรมการขนส่งทางบก</v>
      </c>
      <c r="C82" s="25">
        <f>IF(ISERROR(VLOOKUP($U82,[1]BN2_1!$A:$AC,3,0)),0,VLOOKUP($U82,[1]BN2_1!$A:$AC,3,0))</f>
        <v>2627.0913</v>
      </c>
      <c r="D82" s="26">
        <f>IF(ISERROR(VLOOKUP($U82,[1]BN2_1!$A:$AC,6,0)),0,VLOOKUP($U82,[1]BN2_1!$A:$AC,6,0))</f>
        <v>0</v>
      </c>
      <c r="E82" s="26">
        <f>IF(ISERROR(VLOOKUP($U82,[1]BN2_1!$A:$AC,7,0)),0,VLOOKUP($U82,[1]BN2_1!$A:$AC,7,0))</f>
        <v>80.119334240000001</v>
      </c>
      <c r="F82" s="27">
        <f t="shared" si="7"/>
        <v>80.119334240000001</v>
      </c>
      <c r="G82" s="28">
        <f>IF(ISERROR(VLOOKUP($U82,[1]BN2_1!$A:$AC,8,0)),0,VLOOKUP($U82,[1]BN2_1!$A:$AC,8,0))</f>
        <v>358.71140580999997</v>
      </c>
      <c r="H82" s="29">
        <f t="shared" si="8"/>
        <v>13.654318211552068</v>
      </c>
      <c r="I82" s="42">
        <f>IF(ISERROR(VLOOKUP($U82,[1]BN2_1!$A:$AC,10,0)),0,VLOOKUP($U82,[1]BN2_1!$A:$AC,10,0))</f>
        <v>810.01210000000003</v>
      </c>
      <c r="J82" s="43">
        <f>IF(ISERROR(VLOOKUP($U82,[1]BN2_1!$A:$AC,13,0)),0,VLOOKUP($U82,[1]BN2_1!$A:$AC,13,0))</f>
        <v>0</v>
      </c>
      <c r="K82" s="43">
        <f>IF(ISERROR(VLOOKUP($U82,[1]BN2_1!$A:$AC,14,0)),0,VLOOKUP($U82,[1]BN2_1!$A:$AC,14,0))</f>
        <v>362.94541283000001</v>
      </c>
      <c r="L82" s="44">
        <f t="shared" si="9"/>
        <v>362.94541283000001</v>
      </c>
      <c r="M82" s="45">
        <f>IF(ISERROR(VLOOKUP($U82,[1]BN2_1!$A:$AC,15,0)),0,VLOOKUP($U82,[1]BN2_1!$A:$AC,15,0))</f>
        <v>11.145421969999999</v>
      </c>
      <c r="N82" s="46">
        <f t="shared" si="10"/>
        <v>1.3759574665613017</v>
      </c>
      <c r="O82" s="25">
        <f t="shared" si="6"/>
        <v>3437.1034</v>
      </c>
      <c r="P82" s="26">
        <f t="shared" si="6"/>
        <v>0</v>
      </c>
      <c r="Q82" s="26">
        <f t="shared" si="6"/>
        <v>443.06474707000001</v>
      </c>
      <c r="R82" s="27">
        <f t="shared" si="6"/>
        <v>443.06474707000001</v>
      </c>
      <c r="S82" s="30">
        <f t="shared" si="6"/>
        <v>369.85682777999995</v>
      </c>
      <c r="T82" s="32">
        <f t="shared" si="11"/>
        <v>10.760712865955675</v>
      </c>
      <c r="U82" s="33" t="s">
        <v>89</v>
      </c>
      <c r="V82" s="33"/>
      <c r="W82" s="22"/>
    </row>
    <row r="83" spans="1:23" ht="21">
      <c r="A83" s="23">
        <v>78</v>
      </c>
      <c r="B83" s="24" t="str">
        <f>VLOOKUP($U83,[1]Name!$A:$B,2,0)</f>
        <v>มหาวิทยาลัยราชภัฏเชียงราย</v>
      </c>
      <c r="C83" s="25">
        <f>IF(ISERROR(VLOOKUP($U83,[1]BN2_1!$A:$AC,3,0)),0,VLOOKUP($U83,[1]BN2_1!$A:$AC,3,0))</f>
        <v>455.19290000000001</v>
      </c>
      <c r="D83" s="26">
        <f>IF(ISERROR(VLOOKUP($U83,[1]BN2_1!$A:$AC,6,0)),0,VLOOKUP($U83,[1]BN2_1!$A:$AC,6,0))</f>
        <v>0</v>
      </c>
      <c r="E83" s="26">
        <f>IF(ISERROR(VLOOKUP($U83,[1]BN2_1!$A:$AC,7,0)),0,VLOOKUP($U83,[1]BN2_1!$A:$AC,7,0))</f>
        <v>0.97787900000000005</v>
      </c>
      <c r="F83" s="27">
        <f t="shared" si="7"/>
        <v>0.97787900000000005</v>
      </c>
      <c r="G83" s="28">
        <f>IF(ISERROR(VLOOKUP($U83,[1]BN2_1!$A:$AC,8,0)),0,VLOOKUP($U83,[1]BN2_1!$A:$AC,8,0))</f>
        <v>65.439171470000005</v>
      </c>
      <c r="H83" s="29">
        <f t="shared" si="8"/>
        <v>14.37614063620061</v>
      </c>
      <c r="I83" s="42">
        <f>IF(ISERROR(VLOOKUP($U83,[1]BN2_1!$A:$AC,10,0)),0,VLOOKUP($U83,[1]BN2_1!$A:$AC,10,0))</f>
        <v>147.66149999999999</v>
      </c>
      <c r="J83" s="43">
        <f>IF(ISERROR(VLOOKUP($U83,[1]BN2_1!$A:$AC,13,0)),0,VLOOKUP($U83,[1]BN2_1!$A:$AC,13,0))</f>
        <v>0</v>
      </c>
      <c r="K83" s="43">
        <f>IF(ISERROR(VLOOKUP($U83,[1]BN2_1!$A:$AC,14,0)),0,VLOOKUP($U83,[1]BN2_1!$A:$AC,14,0))</f>
        <v>0.84599997999999998</v>
      </c>
      <c r="L83" s="44">
        <f t="shared" si="9"/>
        <v>0.84599997999999998</v>
      </c>
      <c r="M83" s="45">
        <f>IF(ISERROR(VLOOKUP($U83,[1]BN2_1!$A:$AC,15,0)),0,VLOOKUP($U83,[1]BN2_1!$A:$AC,15,0))</f>
        <v>5.5300000000000002E-2</v>
      </c>
      <c r="N83" s="46">
        <f t="shared" si="10"/>
        <v>3.7450520277797536E-2</v>
      </c>
      <c r="O83" s="25">
        <f t="shared" si="6"/>
        <v>602.85439999999994</v>
      </c>
      <c r="P83" s="26">
        <f t="shared" si="6"/>
        <v>0</v>
      </c>
      <c r="Q83" s="26">
        <f t="shared" si="6"/>
        <v>1.8238789799999999</v>
      </c>
      <c r="R83" s="27">
        <f t="shared" si="6"/>
        <v>1.8238789799999999</v>
      </c>
      <c r="S83" s="30">
        <f t="shared" si="6"/>
        <v>65.494471470000008</v>
      </c>
      <c r="T83" s="32">
        <f t="shared" si="11"/>
        <v>10.864061284117692</v>
      </c>
      <c r="U83" s="33" t="s">
        <v>90</v>
      </c>
      <c r="V83" s="33"/>
      <c r="W83" s="22"/>
    </row>
    <row r="84" spans="1:23" ht="21">
      <c r="A84" s="23">
        <v>79</v>
      </c>
      <c r="B84" s="24" t="str">
        <f>VLOOKUP($U84,[1]Name!$A:$B,2,0)</f>
        <v>กรมการเเพทย์เเผนไทยเเละการเเพทย์ทางเลือก</v>
      </c>
      <c r="C84" s="25">
        <f>IF(ISERROR(VLOOKUP($U84,[1]BN2_1!$A:$AC,3,0)),0,VLOOKUP($U84,[1]BN2_1!$A:$AC,3,0))</f>
        <v>233.52330000000001</v>
      </c>
      <c r="D84" s="26">
        <f>IF(ISERROR(VLOOKUP($U84,[1]BN2_1!$A:$AC,6,0)),0,VLOOKUP($U84,[1]BN2_1!$A:$AC,6,0))</f>
        <v>0</v>
      </c>
      <c r="E84" s="26">
        <f>IF(ISERROR(VLOOKUP($U84,[1]BN2_1!$A:$AC,7,0)),0,VLOOKUP($U84,[1]BN2_1!$A:$AC,7,0))</f>
        <v>10.945903019999999</v>
      </c>
      <c r="F84" s="27">
        <f t="shared" si="7"/>
        <v>10.945903019999999</v>
      </c>
      <c r="G84" s="28">
        <f>IF(ISERROR(VLOOKUP($U84,[1]BN2_1!$A:$AC,8,0)),0,VLOOKUP($U84,[1]BN2_1!$A:$AC,8,0))</f>
        <v>28.857737069999999</v>
      </c>
      <c r="H84" s="29">
        <f t="shared" si="8"/>
        <v>12.357540797856146</v>
      </c>
      <c r="I84" s="42">
        <f>IF(ISERROR(VLOOKUP($U84,[1]BN2_1!$A:$AC,10,0)),0,VLOOKUP($U84,[1]BN2_1!$A:$AC,10,0))</f>
        <v>44.911000000000001</v>
      </c>
      <c r="J84" s="43">
        <f>IF(ISERROR(VLOOKUP($U84,[1]BN2_1!$A:$AC,13,0)),0,VLOOKUP($U84,[1]BN2_1!$A:$AC,13,0))</f>
        <v>0</v>
      </c>
      <c r="K84" s="43">
        <f>IF(ISERROR(VLOOKUP($U84,[1]BN2_1!$A:$AC,14,0)),0,VLOOKUP($U84,[1]BN2_1!$A:$AC,14,0))</f>
        <v>2.49105</v>
      </c>
      <c r="L84" s="44">
        <f t="shared" si="9"/>
        <v>2.49105</v>
      </c>
      <c r="M84" s="45">
        <f>IF(ISERROR(VLOOKUP($U84,[1]BN2_1!$A:$AC,15,0)),0,VLOOKUP($U84,[1]BN2_1!$A:$AC,15,0))</f>
        <v>1.3986052</v>
      </c>
      <c r="N84" s="46">
        <f t="shared" si="10"/>
        <v>3.1141706931486715</v>
      </c>
      <c r="O84" s="25">
        <f t="shared" si="6"/>
        <v>278.43430000000001</v>
      </c>
      <c r="P84" s="26">
        <f t="shared" si="6"/>
        <v>0</v>
      </c>
      <c r="Q84" s="26">
        <f t="shared" si="6"/>
        <v>13.436953019999999</v>
      </c>
      <c r="R84" s="27">
        <f t="shared" si="6"/>
        <v>13.436953019999999</v>
      </c>
      <c r="S84" s="30">
        <f t="shared" si="6"/>
        <v>30.256342269999998</v>
      </c>
      <c r="T84" s="32">
        <f t="shared" si="11"/>
        <v>10.86660022490045</v>
      </c>
      <c r="U84" s="33" t="s">
        <v>91</v>
      </c>
      <c r="V84" s="33"/>
      <c r="W84" s="22"/>
    </row>
    <row r="85" spans="1:23" ht="21">
      <c r="A85" s="23">
        <v>80</v>
      </c>
      <c r="B85" s="24" t="str">
        <f>VLOOKUP($U85,[1]Name!$A:$B,2,0)</f>
        <v>มหาวิทยาลัยราชภัฏอุตรดิตถ์</v>
      </c>
      <c r="C85" s="25">
        <f>IF(ISERROR(VLOOKUP($U85,[1]BN2_1!$A:$AC,3,0)),0,VLOOKUP($U85,[1]BN2_1!$A:$AC,3,0))</f>
        <v>341.49529999999999</v>
      </c>
      <c r="D85" s="26">
        <f>IF(ISERROR(VLOOKUP($U85,[1]BN2_1!$A:$AC,6,0)),0,VLOOKUP($U85,[1]BN2_1!$A:$AC,6,0))</f>
        <v>0</v>
      </c>
      <c r="E85" s="26">
        <f>IF(ISERROR(VLOOKUP($U85,[1]BN2_1!$A:$AC,7,0)),0,VLOOKUP($U85,[1]BN2_1!$A:$AC,7,0))</f>
        <v>7.1912400000000001E-2</v>
      </c>
      <c r="F85" s="27">
        <f t="shared" si="7"/>
        <v>7.1912400000000001E-2</v>
      </c>
      <c r="G85" s="28">
        <f>IF(ISERROR(VLOOKUP($U85,[1]BN2_1!$A:$AC,8,0)),0,VLOOKUP($U85,[1]BN2_1!$A:$AC,8,0))</f>
        <v>51.859486060000002</v>
      </c>
      <c r="H85" s="29">
        <f t="shared" si="8"/>
        <v>15.186002870317688</v>
      </c>
      <c r="I85" s="42">
        <f>IF(ISERROR(VLOOKUP($U85,[1]BN2_1!$A:$AC,10,0)),0,VLOOKUP($U85,[1]BN2_1!$A:$AC,10,0))</f>
        <v>134.08760000000001</v>
      </c>
      <c r="J85" s="43">
        <f>IF(ISERROR(VLOOKUP($U85,[1]BN2_1!$A:$AC,13,0)),0,VLOOKUP($U85,[1]BN2_1!$A:$AC,13,0))</f>
        <v>0</v>
      </c>
      <c r="K85" s="43">
        <f>IF(ISERROR(VLOOKUP($U85,[1]BN2_1!$A:$AC,14,0)),0,VLOOKUP($U85,[1]BN2_1!$A:$AC,14,0))</f>
        <v>0</v>
      </c>
      <c r="L85" s="44">
        <f t="shared" si="9"/>
        <v>0</v>
      </c>
      <c r="M85" s="45">
        <f>IF(ISERROR(VLOOKUP($U85,[1]BN2_1!$A:$AC,15,0)),0,VLOOKUP($U85,[1]BN2_1!$A:$AC,15,0))</f>
        <v>0</v>
      </c>
      <c r="N85" s="46">
        <f t="shared" si="10"/>
        <v>0</v>
      </c>
      <c r="O85" s="25">
        <f t="shared" si="6"/>
        <v>475.5829</v>
      </c>
      <c r="P85" s="26">
        <f t="shared" si="6"/>
        <v>0</v>
      </c>
      <c r="Q85" s="26">
        <f t="shared" si="6"/>
        <v>7.1912400000000001E-2</v>
      </c>
      <c r="R85" s="27">
        <f t="shared" si="6"/>
        <v>7.1912400000000001E-2</v>
      </c>
      <c r="S85" s="30">
        <f t="shared" si="6"/>
        <v>51.859486060000002</v>
      </c>
      <c r="T85" s="32">
        <f t="shared" si="11"/>
        <v>10.904405112126614</v>
      </c>
      <c r="U85" s="33" t="s">
        <v>92</v>
      </c>
      <c r="V85" s="33"/>
      <c r="W85" s="22"/>
    </row>
    <row r="86" spans="1:23" ht="21">
      <c r="A86" s="23">
        <v>81</v>
      </c>
      <c r="B86" s="24" t="str">
        <f>VLOOKUP($U86,[1]Name!$A:$B,2,0)</f>
        <v>กรมวิทยาศาสตร์การแพทย์</v>
      </c>
      <c r="C86" s="25">
        <f>IF(ISERROR(VLOOKUP($U86,[1]BN2_1!$A:$AC,3,0)),0,VLOOKUP($U86,[1]BN2_1!$A:$AC,3,0))</f>
        <v>868.4058</v>
      </c>
      <c r="D86" s="26">
        <f>IF(ISERROR(VLOOKUP($U86,[1]BN2_1!$A:$AC,6,0)),0,VLOOKUP($U86,[1]BN2_1!$A:$AC,6,0))</f>
        <v>0</v>
      </c>
      <c r="E86" s="26">
        <f>IF(ISERROR(VLOOKUP($U86,[1]BN2_1!$A:$AC,7,0)),0,VLOOKUP($U86,[1]BN2_1!$A:$AC,7,0))</f>
        <v>21.827564649999999</v>
      </c>
      <c r="F86" s="27">
        <f t="shared" si="7"/>
        <v>21.827564649999999</v>
      </c>
      <c r="G86" s="28">
        <f>IF(ISERROR(VLOOKUP($U86,[1]BN2_1!$A:$AC,8,0)),0,VLOOKUP($U86,[1]BN2_1!$A:$AC,8,0))</f>
        <v>127.50433242</v>
      </c>
      <c r="H86" s="29">
        <f t="shared" si="8"/>
        <v>14.682574945952688</v>
      </c>
      <c r="I86" s="42">
        <f>IF(ISERROR(VLOOKUP($U86,[1]BN2_1!$A:$AC,10,0)),0,VLOOKUP($U86,[1]BN2_1!$A:$AC,10,0))</f>
        <v>370.71510000000001</v>
      </c>
      <c r="J86" s="43">
        <f>IF(ISERROR(VLOOKUP($U86,[1]BN2_1!$A:$AC,13,0)),0,VLOOKUP($U86,[1]BN2_1!$A:$AC,13,0))</f>
        <v>0</v>
      </c>
      <c r="K86" s="43">
        <f>IF(ISERROR(VLOOKUP($U86,[1]BN2_1!$A:$AC,14,0)),0,VLOOKUP($U86,[1]BN2_1!$A:$AC,14,0))</f>
        <v>202.48782169</v>
      </c>
      <c r="L86" s="44">
        <f t="shared" si="9"/>
        <v>202.48782169</v>
      </c>
      <c r="M86" s="45">
        <f>IF(ISERROR(VLOOKUP($U86,[1]BN2_1!$A:$AC,15,0)),0,VLOOKUP($U86,[1]BN2_1!$A:$AC,15,0))</f>
        <v>7.7087363</v>
      </c>
      <c r="N86" s="46">
        <f t="shared" si="10"/>
        <v>2.0794233361414194</v>
      </c>
      <c r="O86" s="25">
        <f t="shared" si="6"/>
        <v>1239.1208999999999</v>
      </c>
      <c r="P86" s="26">
        <f t="shared" si="6"/>
        <v>0</v>
      </c>
      <c r="Q86" s="26">
        <f t="shared" si="6"/>
        <v>224.31538634</v>
      </c>
      <c r="R86" s="27">
        <f t="shared" si="6"/>
        <v>224.31538634</v>
      </c>
      <c r="S86" s="30">
        <f t="shared" si="6"/>
        <v>135.21306872</v>
      </c>
      <c r="T86" s="32">
        <f t="shared" si="11"/>
        <v>10.91201582670424</v>
      </c>
      <c r="U86" s="33" t="s">
        <v>93</v>
      </c>
      <c r="V86" s="33"/>
      <c r="W86" s="22"/>
    </row>
    <row r="87" spans="1:23" ht="21">
      <c r="A87" s="23">
        <v>82</v>
      </c>
      <c r="B87" s="24" t="str">
        <f>VLOOKUP($U87,[1]Name!$A:$B,2,0)</f>
        <v>มหาวิทยาลัยราชภัฏเพชรบุรี</v>
      </c>
      <c r="C87" s="25">
        <f>IF(ISERROR(VLOOKUP($U87,[1]BN2_1!$A:$AC,3,0)),0,VLOOKUP($U87,[1]BN2_1!$A:$AC,3,0))</f>
        <v>340.43200000000002</v>
      </c>
      <c r="D87" s="26">
        <f>IF(ISERROR(VLOOKUP($U87,[1]BN2_1!$A:$AC,6,0)),0,VLOOKUP($U87,[1]BN2_1!$A:$AC,6,0))</f>
        <v>0</v>
      </c>
      <c r="E87" s="26">
        <f>IF(ISERROR(VLOOKUP($U87,[1]BN2_1!$A:$AC,7,0)),0,VLOOKUP($U87,[1]BN2_1!$A:$AC,7,0))</f>
        <v>5.7450000000000001E-2</v>
      </c>
      <c r="F87" s="27">
        <f t="shared" si="7"/>
        <v>5.7450000000000001E-2</v>
      </c>
      <c r="G87" s="28">
        <f>IF(ISERROR(VLOOKUP($U87,[1]BN2_1!$A:$AC,8,0)),0,VLOOKUP($U87,[1]BN2_1!$A:$AC,8,0))</f>
        <v>50.05898346</v>
      </c>
      <c r="H87" s="29">
        <f t="shared" si="8"/>
        <v>14.704547004981904</v>
      </c>
      <c r="I87" s="42">
        <f>IF(ISERROR(VLOOKUP($U87,[1]BN2_1!$A:$AC,10,0)),0,VLOOKUP($U87,[1]BN2_1!$A:$AC,10,0))</f>
        <v>281.7681</v>
      </c>
      <c r="J87" s="43">
        <f>IF(ISERROR(VLOOKUP($U87,[1]BN2_1!$A:$AC,13,0)),0,VLOOKUP($U87,[1]BN2_1!$A:$AC,13,0))</f>
        <v>0</v>
      </c>
      <c r="K87" s="43">
        <f>IF(ISERROR(VLOOKUP($U87,[1]BN2_1!$A:$AC,14,0)),0,VLOOKUP($U87,[1]BN2_1!$A:$AC,14,0))</f>
        <v>176.54785999999999</v>
      </c>
      <c r="L87" s="44">
        <f t="shared" si="9"/>
        <v>176.54785999999999</v>
      </c>
      <c r="M87" s="45">
        <f>IF(ISERROR(VLOOKUP($U87,[1]BN2_1!$A:$AC,15,0)),0,VLOOKUP($U87,[1]BN2_1!$A:$AC,15,0))</f>
        <v>18.327300000000001</v>
      </c>
      <c r="N87" s="46">
        <f t="shared" si="10"/>
        <v>6.5043913771644135</v>
      </c>
      <c r="O87" s="25">
        <f t="shared" si="6"/>
        <v>622.20010000000002</v>
      </c>
      <c r="P87" s="26">
        <f t="shared" si="6"/>
        <v>0</v>
      </c>
      <c r="Q87" s="26">
        <f t="shared" si="6"/>
        <v>176.60530999999997</v>
      </c>
      <c r="R87" s="27">
        <f t="shared" si="6"/>
        <v>176.60530999999997</v>
      </c>
      <c r="S87" s="30">
        <f t="shared" si="6"/>
        <v>68.386283460000001</v>
      </c>
      <c r="T87" s="32">
        <f t="shared" si="11"/>
        <v>10.991043469777649</v>
      </c>
      <c r="U87" s="33" t="s">
        <v>94</v>
      </c>
      <c r="V87" s="33"/>
      <c r="W87" s="22"/>
    </row>
    <row r="88" spans="1:23" ht="21">
      <c r="A88" s="23">
        <v>83</v>
      </c>
      <c r="B88" s="24" t="str">
        <f>VLOOKUP($U88,[1]Name!$A:$B,2,0)</f>
        <v>สำนักงานราชบัณฑิตยสภา</v>
      </c>
      <c r="C88" s="25">
        <f>IF(ISERROR(VLOOKUP($U88,[1]BN2_1!$A:$AC,3,0)),0,VLOOKUP($U88,[1]BN2_1!$A:$AC,3,0))</f>
        <v>136.9418</v>
      </c>
      <c r="D88" s="26">
        <f>IF(ISERROR(VLOOKUP($U88,[1]BN2_1!$A:$AC,6,0)),0,VLOOKUP($U88,[1]BN2_1!$A:$AC,6,0))</f>
        <v>0</v>
      </c>
      <c r="E88" s="26">
        <f>IF(ISERROR(VLOOKUP($U88,[1]BN2_1!$A:$AC,7,0)),0,VLOOKUP($U88,[1]BN2_1!$A:$AC,7,0))</f>
        <v>2.46045392</v>
      </c>
      <c r="F88" s="27">
        <f t="shared" si="7"/>
        <v>2.46045392</v>
      </c>
      <c r="G88" s="28">
        <f>IF(ISERROR(VLOOKUP($U88,[1]BN2_1!$A:$AC,8,0)),0,VLOOKUP($U88,[1]BN2_1!$A:$AC,8,0))</f>
        <v>18.55030842</v>
      </c>
      <c r="H88" s="29">
        <f t="shared" si="8"/>
        <v>13.546125741008225</v>
      </c>
      <c r="I88" s="42">
        <f>IF(ISERROR(VLOOKUP($U88,[1]BN2_1!$A:$AC,10,0)),0,VLOOKUP($U88,[1]BN2_1!$A:$AC,10,0))</f>
        <v>31.643799999999999</v>
      </c>
      <c r="J88" s="43">
        <f>IF(ISERROR(VLOOKUP($U88,[1]BN2_1!$A:$AC,13,0)),0,VLOOKUP($U88,[1]BN2_1!$A:$AC,13,0))</f>
        <v>0</v>
      </c>
      <c r="K88" s="43">
        <f>IF(ISERROR(VLOOKUP($U88,[1]BN2_1!$A:$AC,14,0)),0,VLOOKUP($U88,[1]BN2_1!$A:$AC,14,0))</f>
        <v>12.049099999999999</v>
      </c>
      <c r="L88" s="44">
        <f t="shared" si="9"/>
        <v>12.049099999999999</v>
      </c>
      <c r="M88" s="45">
        <f>IF(ISERROR(VLOOKUP($U88,[1]BN2_1!$A:$AC,15,0)),0,VLOOKUP($U88,[1]BN2_1!$A:$AC,15,0))</f>
        <v>0</v>
      </c>
      <c r="N88" s="46">
        <f t="shared" si="10"/>
        <v>0</v>
      </c>
      <c r="O88" s="25">
        <f t="shared" si="6"/>
        <v>168.5856</v>
      </c>
      <c r="P88" s="26">
        <f t="shared" si="6"/>
        <v>0</v>
      </c>
      <c r="Q88" s="26">
        <f t="shared" si="6"/>
        <v>14.509553919999998</v>
      </c>
      <c r="R88" s="27">
        <f t="shared" si="6"/>
        <v>14.509553919999998</v>
      </c>
      <c r="S88" s="30">
        <f t="shared" si="6"/>
        <v>18.55030842</v>
      </c>
      <c r="T88" s="32">
        <f t="shared" si="11"/>
        <v>11.003495209555265</v>
      </c>
      <c r="U88" s="33" t="s">
        <v>95</v>
      </c>
      <c r="V88" s="33"/>
      <c r="W88" s="22"/>
    </row>
    <row r="89" spans="1:23" ht="21">
      <c r="A89" s="23">
        <v>84</v>
      </c>
      <c r="B89" s="24" t="str">
        <f>VLOOKUP($U89,[1]Name!$A:$B,2,0)</f>
        <v>กรมบัญชีกลาง</v>
      </c>
      <c r="C89" s="25">
        <f>IF(ISERROR(VLOOKUP($U89,[1]BN2_1!$A:$AC,3,0)),0,VLOOKUP($U89,[1]BN2_1!$A:$AC,3,0))</f>
        <v>1286.5996</v>
      </c>
      <c r="D89" s="26">
        <f>IF(ISERROR(VLOOKUP($U89,[1]BN2_1!$A:$AC,6,0)),0,VLOOKUP($U89,[1]BN2_1!$A:$AC,6,0))</f>
        <v>0</v>
      </c>
      <c r="E89" s="26">
        <f>IF(ISERROR(VLOOKUP($U89,[1]BN2_1!$A:$AC,7,0)),0,VLOOKUP($U89,[1]BN2_1!$A:$AC,7,0))</f>
        <v>85.055187279999998</v>
      </c>
      <c r="F89" s="27">
        <f t="shared" si="7"/>
        <v>85.055187279999998</v>
      </c>
      <c r="G89" s="28">
        <f>IF(ISERROR(VLOOKUP($U89,[1]BN2_1!$A:$AC,8,0)),0,VLOOKUP($U89,[1]BN2_1!$A:$AC,8,0))</f>
        <v>163.07708022</v>
      </c>
      <c r="H89" s="29">
        <f t="shared" si="8"/>
        <v>12.675045151576295</v>
      </c>
      <c r="I89" s="42">
        <f>IF(ISERROR(VLOOKUP($U89,[1]BN2_1!$A:$AC,10,0)),0,VLOOKUP($U89,[1]BN2_1!$A:$AC,10,0))</f>
        <v>196.64529999999999</v>
      </c>
      <c r="J89" s="43">
        <f>IF(ISERROR(VLOOKUP($U89,[1]BN2_1!$A:$AC,13,0)),0,VLOOKUP($U89,[1]BN2_1!$A:$AC,13,0))</f>
        <v>0</v>
      </c>
      <c r="K89" s="43">
        <f>IF(ISERROR(VLOOKUP($U89,[1]BN2_1!$A:$AC,14,0)),0,VLOOKUP($U89,[1]BN2_1!$A:$AC,14,0))</f>
        <v>3.6745800000000002</v>
      </c>
      <c r="L89" s="44">
        <f t="shared" si="9"/>
        <v>3.6745800000000002</v>
      </c>
      <c r="M89" s="45">
        <f>IF(ISERROR(VLOOKUP($U89,[1]BN2_1!$A:$AC,15,0)),0,VLOOKUP($U89,[1]BN2_1!$A:$AC,15,0))</f>
        <v>0.192</v>
      </c>
      <c r="N89" s="46">
        <f t="shared" si="10"/>
        <v>9.7637726403834724E-2</v>
      </c>
      <c r="O89" s="25">
        <f t="shared" si="6"/>
        <v>1483.2448999999999</v>
      </c>
      <c r="P89" s="26">
        <f t="shared" si="6"/>
        <v>0</v>
      </c>
      <c r="Q89" s="26">
        <f t="shared" si="6"/>
        <v>88.729767280000004</v>
      </c>
      <c r="R89" s="27">
        <f t="shared" si="6"/>
        <v>88.729767280000004</v>
      </c>
      <c r="S89" s="30">
        <f t="shared" si="6"/>
        <v>163.26908022000001</v>
      </c>
      <c r="T89" s="32">
        <f t="shared" si="11"/>
        <v>11.007560532990878</v>
      </c>
      <c r="U89" s="33" t="s">
        <v>96</v>
      </c>
      <c r="V89" s="33"/>
      <c r="W89" s="22"/>
    </row>
    <row r="90" spans="1:23" ht="21">
      <c r="A90" s="23">
        <v>85</v>
      </c>
      <c r="B90" s="24" t="str">
        <f>VLOOKUP($U90,[1]Name!$A:$B,2,0)</f>
        <v>มหาวิทยาลัยราชภัฏนครปฐม</v>
      </c>
      <c r="C90" s="25">
        <f>IF(ISERROR(VLOOKUP($U90,[1]BN2_1!$A:$AC,3,0)),0,VLOOKUP($U90,[1]BN2_1!$A:$AC,3,0))</f>
        <v>411.98200000000003</v>
      </c>
      <c r="D90" s="26">
        <f>IF(ISERROR(VLOOKUP($U90,[1]BN2_1!$A:$AC,6,0)),0,VLOOKUP($U90,[1]BN2_1!$A:$AC,6,0))</f>
        <v>0</v>
      </c>
      <c r="E90" s="26">
        <f>IF(ISERROR(VLOOKUP($U90,[1]BN2_1!$A:$AC,7,0)),0,VLOOKUP($U90,[1]BN2_1!$A:$AC,7,0))</f>
        <v>3.210261</v>
      </c>
      <c r="F90" s="27">
        <f t="shared" si="7"/>
        <v>3.210261</v>
      </c>
      <c r="G90" s="28">
        <f>IF(ISERROR(VLOOKUP($U90,[1]BN2_1!$A:$AC,8,0)),0,VLOOKUP($U90,[1]BN2_1!$A:$AC,8,0))</f>
        <v>58.852900259999998</v>
      </c>
      <c r="H90" s="29">
        <f t="shared" si="8"/>
        <v>14.28530864455243</v>
      </c>
      <c r="I90" s="42">
        <f>IF(ISERROR(VLOOKUP($U90,[1]BN2_1!$A:$AC,10,0)),0,VLOOKUP($U90,[1]BN2_1!$A:$AC,10,0))</f>
        <v>122.07250000000001</v>
      </c>
      <c r="J90" s="43">
        <f>IF(ISERROR(VLOOKUP($U90,[1]BN2_1!$A:$AC,13,0)),0,VLOOKUP($U90,[1]BN2_1!$A:$AC,13,0))</f>
        <v>0</v>
      </c>
      <c r="K90" s="43">
        <f>IF(ISERROR(VLOOKUP($U90,[1]BN2_1!$A:$AC,14,0)),0,VLOOKUP($U90,[1]BN2_1!$A:$AC,14,0))</f>
        <v>0</v>
      </c>
      <c r="L90" s="44">
        <f t="shared" si="9"/>
        <v>0</v>
      </c>
      <c r="M90" s="45">
        <f>IF(ISERROR(VLOOKUP($U90,[1]BN2_1!$A:$AC,15,0)),0,VLOOKUP($U90,[1]BN2_1!$A:$AC,15,0))</f>
        <v>0</v>
      </c>
      <c r="N90" s="46">
        <f t="shared" si="10"/>
        <v>0</v>
      </c>
      <c r="O90" s="25">
        <f t="shared" si="6"/>
        <v>534.05450000000008</v>
      </c>
      <c r="P90" s="26">
        <f t="shared" si="6"/>
        <v>0</v>
      </c>
      <c r="Q90" s="26">
        <f t="shared" si="6"/>
        <v>3.210261</v>
      </c>
      <c r="R90" s="27">
        <f t="shared" si="6"/>
        <v>3.210261</v>
      </c>
      <c r="S90" s="30">
        <f t="shared" si="6"/>
        <v>58.852900259999998</v>
      </c>
      <c r="T90" s="32">
        <f t="shared" si="11"/>
        <v>11.020017668608727</v>
      </c>
      <c r="U90" s="33" t="s">
        <v>97</v>
      </c>
      <c r="V90" s="33"/>
      <c r="W90" s="22"/>
    </row>
    <row r="91" spans="1:23" ht="21">
      <c r="A91" s="23">
        <v>86</v>
      </c>
      <c r="B91" s="24" t="str">
        <f>VLOOKUP($U91,[1]Name!$A:$B,2,0)</f>
        <v>กรมทางหลวง</v>
      </c>
      <c r="C91" s="25">
        <f>IF(ISERROR(VLOOKUP($U91,[1]BN2_1!$A:$AC,3,0)),0,VLOOKUP($U91,[1]BN2_1!$A:$AC,3,0))</f>
        <v>5343.2188999999998</v>
      </c>
      <c r="D91" s="26">
        <f>IF(ISERROR(VLOOKUP($U91,[1]BN2_1!$A:$AC,6,0)),0,VLOOKUP($U91,[1]BN2_1!$A:$AC,6,0))</f>
        <v>0</v>
      </c>
      <c r="E91" s="26">
        <f>IF(ISERROR(VLOOKUP($U91,[1]BN2_1!$A:$AC,7,0)),0,VLOOKUP($U91,[1]BN2_1!$A:$AC,7,0))</f>
        <v>91.635228609999999</v>
      </c>
      <c r="F91" s="27">
        <f t="shared" si="7"/>
        <v>91.635228609999999</v>
      </c>
      <c r="G91" s="28">
        <f>IF(ISERROR(VLOOKUP($U91,[1]BN2_1!$A:$AC,8,0)),0,VLOOKUP($U91,[1]BN2_1!$A:$AC,8,0))</f>
        <v>923.13655913000002</v>
      </c>
      <c r="H91" s="29">
        <f t="shared" si="8"/>
        <v>17.276787202747769</v>
      </c>
      <c r="I91" s="42">
        <f>IF(ISERROR(VLOOKUP($U91,[1]BN2_1!$A:$AC,10,0)),0,VLOOKUP($U91,[1]BN2_1!$A:$AC,10,0))</f>
        <v>108004.8297</v>
      </c>
      <c r="J91" s="43">
        <f>IF(ISERROR(VLOOKUP($U91,[1]BN2_1!$A:$AC,13,0)),0,VLOOKUP($U91,[1]BN2_1!$A:$AC,13,0))</f>
        <v>0</v>
      </c>
      <c r="K91" s="43">
        <f>IF(ISERROR(VLOOKUP($U91,[1]BN2_1!$A:$AC,14,0)),0,VLOOKUP($U91,[1]BN2_1!$A:$AC,14,0))</f>
        <v>36475.196278880001</v>
      </c>
      <c r="L91" s="44">
        <f t="shared" si="9"/>
        <v>36475.196278880001</v>
      </c>
      <c r="M91" s="45">
        <f>IF(ISERROR(VLOOKUP($U91,[1]BN2_1!$A:$AC,15,0)),0,VLOOKUP($U91,[1]BN2_1!$A:$AC,15,0))</f>
        <v>11581.62691406</v>
      </c>
      <c r="N91" s="46">
        <f t="shared" si="10"/>
        <v>10.723249086387847</v>
      </c>
      <c r="O91" s="25">
        <f t="shared" si="6"/>
        <v>113348.04860000001</v>
      </c>
      <c r="P91" s="26">
        <f t="shared" si="6"/>
        <v>0</v>
      </c>
      <c r="Q91" s="26">
        <f t="shared" si="6"/>
        <v>36566.831507490002</v>
      </c>
      <c r="R91" s="27">
        <f t="shared" si="6"/>
        <v>36566.831507490002</v>
      </c>
      <c r="S91" s="30">
        <f t="shared" si="6"/>
        <v>12504.76347319</v>
      </c>
      <c r="T91" s="32">
        <f t="shared" si="11"/>
        <v>11.032182404232408</v>
      </c>
      <c r="U91" s="33" t="s">
        <v>98</v>
      </c>
      <c r="V91" s="33"/>
      <c r="W91" s="22"/>
    </row>
    <row r="92" spans="1:23" ht="21">
      <c r="A92" s="23">
        <v>87</v>
      </c>
      <c r="B92" s="24" t="str">
        <f>VLOOKUP($U92,[1]Name!$A:$B,2,0)</f>
        <v>มหาวิทยาลัยราชภัฏพิบูลสงคราม</v>
      </c>
      <c r="C92" s="25">
        <f>IF(ISERROR(VLOOKUP($U92,[1]BN2_1!$A:$AC,3,0)),0,VLOOKUP($U92,[1]BN2_1!$A:$AC,3,0))</f>
        <v>417.41079999999999</v>
      </c>
      <c r="D92" s="26">
        <f>IF(ISERROR(VLOOKUP($U92,[1]BN2_1!$A:$AC,6,0)),0,VLOOKUP($U92,[1]BN2_1!$A:$AC,6,0))</f>
        <v>0</v>
      </c>
      <c r="E92" s="26">
        <f>IF(ISERROR(VLOOKUP($U92,[1]BN2_1!$A:$AC,7,0)),0,VLOOKUP($U92,[1]BN2_1!$A:$AC,7,0))</f>
        <v>0</v>
      </c>
      <c r="F92" s="27">
        <f t="shared" si="7"/>
        <v>0</v>
      </c>
      <c r="G92" s="28">
        <f>IF(ISERROR(VLOOKUP($U92,[1]BN2_1!$A:$AC,8,0)),0,VLOOKUP($U92,[1]BN2_1!$A:$AC,8,0))</f>
        <v>59.084993220000001</v>
      </c>
      <c r="H92" s="29">
        <f t="shared" si="8"/>
        <v>14.155118463633428</v>
      </c>
      <c r="I92" s="42">
        <f>IF(ISERROR(VLOOKUP($U92,[1]BN2_1!$A:$AC,10,0)),0,VLOOKUP($U92,[1]BN2_1!$A:$AC,10,0))</f>
        <v>116.1378</v>
      </c>
      <c r="J92" s="43">
        <f>IF(ISERROR(VLOOKUP($U92,[1]BN2_1!$A:$AC,13,0)),0,VLOOKUP($U92,[1]BN2_1!$A:$AC,13,0))</f>
        <v>0</v>
      </c>
      <c r="K92" s="43">
        <f>IF(ISERROR(VLOOKUP($U92,[1]BN2_1!$A:$AC,14,0)),0,VLOOKUP($U92,[1]BN2_1!$A:$AC,14,0))</f>
        <v>2.0911</v>
      </c>
      <c r="L92" s="44">
        <f t="shared" si="9"/>
        <v>2.0911</v>
      </c>
      <c r="M92" s="45">
        <f>IF(ISERROR(VLOOKUP($U92,[1]BN2_1!$A:$AC,15,0)),0,VLOOKUP($U92,[1]BN2_1!$A:$AC,15,0))</f>
        <v>0.11799999999999999</v>
      </c>
      <c r="N92" s="46">
        <f t="shared" si="10"/>
        <v>0.10160344005138723</v>
      </c>
      <c r="O92" s="25">
        <f t="shared" si="6"/>
        <v>533.54859999999996</v>
      </c>
      <c r="P92" s="26">
        <f t="shared" si="6"/>
        <v>0</v>
      </c>
      <c r="Q92" s="26">
        <f t="shared" si="6"/>
        <v>2.0911</v>
      </c>
      <c r="R92" s="27">
        <f t="shared" si="6"/>
        <v>2.0911</v>
      </c>
      <c r="S92" s="30">
        <f t="shared" si="6"/>
        <v>59.202993220000003</v>
      </c>
      <c r="T92" s="32">
        <f t="shared" si="11"/>
        <v>11.096082572421707</v>
      </c>
      <c r="U92" s="33" t="s">
        <v>99</v>
      </c>
      <c r="V92" s="33"/>
      <c r="W92" s="22"/>
    </row>
    <row r="93" spans="1:23" ht="21">
      <c r="A93" s="23">
        <v>88</v>
      </c>
      <c r="B93" s="24" t="str">
        <f>VLOOKUP($U93,[1]Name!$A:$B,2,0)</f>
        <v>สำนักงานปลัดกระทรวงการท่องเที่ยวและกีฬา</v>
      </c>
      <c r="C93" s="25">
        <f>IF(ISERROR(VLOOKUP($U93,[1]BN2_1!$A:$AC,3,0)),0,VLOOKUP($U93,[1]BN2_1!$A:$AC,3,0))</f>
        <v>564.59469999999999</v>
      </c>
      <c r="D93" s="26">
        <f>IF(ISERROR(VLOOKUP($U93,[1]BN2_1!$A:$AC,6,0)),0,VLOOKUP($U93,[1]BN2_1!$A:$AC,6,0))</f>
        <v>0</v>
      </c>
      <c r="E93" s="26">
        <f>IF(ISERROR(VLOOKUP($U93,[1]BN2_1!$A:$AC,7,0)),0,VLOOKUP($U93,[1]BN2_1!$A:$AC,7,0))</f>
        <v>31.89728582</v>
      </c>
      <c r="F93" s="27">
        <f t="shared" si="7"/>
        <v>31.89728582</v>
      </c>
      <c r="G93" s="28">
        <f>IF(ISERROR(VLOOKUP($U93,[1]BN2_1!$A:$AC,8,0)),0,VLOOKUP($U93,[1]BN2_1!$A:$AC,8,0))</f>
        <v>64.801952080000007</v>
      </c>
      <c r="H93" s="29">
        <f t="shared" si="8"/>
        <v>11.477605453965474</v>
      </c>
      <c r="I93" s="42">
        <f>IF(ISERROR(VLOOKUP($U93,[1]BN2_1!$A:$AC,10,0)),0,VLOOKUP($U93,[1]BN2_1!$A:$AC,10,0))</f>
        <v>27.467700000000001</v>
      </c>
      <c r="J93" s="43">
        <f>IF(ISERROR(VLOOKUP($U93,[1]BN2_1!$A:$AC,13,0)),0,VLOOKUP($U93,[1]BN2_1!$A:$AC,13,0))</f>
        <v>0</v>
      </c>
      <c r="K93" s="43">
        <f>IF(ISERROR(VLOOKUP($U93,[1]BN2_1!$A:$AC,14,0)),0,VLOOKUP($U93,[1]BN2_1!$A:$AC,14,0))</f>
        <v>5.2429999999999997E-2</v>
      </c>
      <c r="L93" s="44">
        <f t="shared" si="9"/>
        <v>5.2429999999999997E-2</v>
      </c>
      <c r="M93" s="45">
        <f>IF(ISERROR(VLOOKUP($U93,[1]BN2_1!$A:$AC,15,0)),0,VLOOKUP($U93,[1]BN2_1!$A:$AC,15,0))</f>
        <v>1.3488</v>
      </c>
      <c r="N93" s="46">
        <f t="shared" si="10"/>
        <v>4.9104948721589352</v>
      </c>
      <c r="O93" s="25">
        <f t="shared" si="6"/>
        <v>592.06240000000003</v>
      </c>
      <c r="P93" s="26">
        <f t="shared" si="6"/>
        <v>0</v>
      </c>
      <c r="Q93" s="26">
        <f t="shared" si="6"/>
        <v>31.949715820000002</v>
      </c>
      <c r="R93" s="27">
        <f t="shared" si="6"/>
        <v>31.949715820000002</v>
      </c>
      <c r="S93" s="30">
        <f t="shared" si="6"/>
        <v>66.150752080000004</v>
      </c>
      <c r="T93" s="32">
        <f t="shared" si="11"/>
        <v>11.172935839195327</v>
      </c>
      <c r="U93" s="33" t="s">
        <v>100</v>
      </c>
      <c r="V93" s="33"/>
      <c r="W93" s="22"/>
    </row>
    <row r="94" spans="1:23" ht="21">
      <c r="A94" s="23">
        <v>89</v>
      </c>
      <c r="B94" s="24" t="str">
        <f>VLOOKUP($U94,[1]Name!$A:$B,2,0)</f>
        <v>กองทัพอากาศ</v>
      </c>
      <c r="C94" s="25">
        <f>IF(ISERROR(VLOOKUP($U94,[1]BN2_1!$A:$AC,3,0)),0,VLOOKUP($U94,[1]BN2_1!$A:$AC,3,0))</f>
        <v>23776.227699999999</v>
      </c>
      <c r="D94" s="26">
        <f>IF(ISERROR(VLOOKUP($U94,[1]BN2_1!$A:$AC,6,0)),0,VLOOKUP($U94,[1]BN2_1!$A:$AC,6,0))</f>
        <v>0</v>
      </c>
      <c r="E94" s="26">
        <f>IF(ISERROR(VLOOKUP($U94,[1]BN2_1!$A:$AC,7,0)),0,VLOOKUP($U94,[1]BN2_1!$A:$AC,7,0))</f>
        <v>489.97253176999999</v>
      </c>
      <c r="F94" s="27">
        <f t="shared" si="7"/>
        <v>489.97253176999999</v>
      </c>
      <c r="G94" s="28">
        <f>IF(ISERROR(VLOOKUP($U94,[1]BN2_1!$A:$AC,8,0)),0,VLOOKUP($U94,[1]BN2_1!$A:$AC,8,0))</f>
        <v>2715.6687200800002</v>
      </c>
      <c r="H94" s="29">
        <f t="shared" si="8"/>
        <v>11.421781261288981</v>
      </c>
      <c r="I94" s="42">
        <f>IF(ISERROR(VLOOKUP($U94,[1]BN2_1!$A:$AC,10,0)),0,VLOOKUP($U94,[1]BN2_1!$A:$AC,10,0))</f>
        <v>14018.316999999999</v>
      </c>
      <c r="J94" s="43">
        <f>IF(ISERROR(VLOOKUP($U94,[1]BN2_1!$A:$AC,13,0)),0,VLOOKUP($U94,[1]BN2_1!$A:$AC,13,0))</f>
        <v>0</v>
      </c>
      <c r="K94" s="43">
        <f>IF(ISERROR(VLOOKUP($U94,[1]BN2_1!$A:$AC,14,0)),0,VLOOKUP($U94,[1]BN2_1!$A:$AC,14,0))</f>
        <v>2845.3862574999998</v>
      </c>
      <c r="L94" s="44">
        <f t="shared" si="9"/>
        <v>2845.3862574999998</v>
      </c>
      <c r="M94" s="45">
        <f>IF(ISERROR(VLOOKUP($U94,[1]BN2_1!$A:$AC,15,0)),0,VLOOKUP($U94,[1]BN2_1!$A:$AC,15,0))</f>
        <v>1508.82292966</v>
      </c>
      <c r="N94" s="46">
        <f t="shared" si="10"/>
        <v>10.763224498775424</v>
      </c>
      <c r="O94" s="25">
        <f t="shared" si="6"/>
        <v>37794.544699999999</v>
      </c>
      <c r="P94" s="26">
        <f t="shared" si="6"/>
        <v>0</v>
      </c>
      <c r="Q94" s="26">
        <f t="shared" si="6"/>
        <v>3335.3587892699998</v>
      </c>
      <c r="R94" s="27">
        <f t="shared" si="6"/>
        <v>3335.3587892699998</v>
      </c>
      <c r="S94" s="30">
        <f t="shared" si="6"/>
        <v>4224.49164974</v>
      </c>
      <c r="T94" s="32">
        <f t="shared" si="11"/>
        <v>11.177516975723748</v>
      </c>
      <c r="U94" s="33" t="s">
        <v>101</v>
      </c>
      <c r="V94" s="33"/>
      <c r="W94" s="22"/>
    </row>
    <row r="95" spans="1:23" ht="21">
      <c r="A95" s="23">
        <v>90</v>
      </c>
      <c r="B95" s="24" t="str">
        <f>VLOOKUP($U95,[1]Name!$A:$B,2,0)</f>
        <v>สำนักงานเศรษฐกิจการเกษตร</v>
      </c>
      <c r="C95" s="25">
        <f>IF(ISERROR(VLOOKUP($U95,[1]BN2_1!$A:$AC,3,0)),0,VLOOKUP($U95,[1]BN2_1!$A:$AC,3,0))</f>
        <v>500.93650000000002</v>
      </c>
      <c r="D95" s="26">
        <f>IF(ISERROR(VLOOKUP($U95,[1]BN2_1!$A:$AC,6,0)),0,VLOOKUP($U95,[1]BN2_1!$A:$AC,6,0))</f>
        <v>0</v>
      </c>
      <c r="E95" s="26">
        <f>IF(ISERROR(VLOOKUP($U95,[1]BN2_1!$A:$AC,7,0)),0,VLOOKUP($U95,[1]BN2_1!$A:$AC,7,0))</f>
        <v>12.912657340000001</v>
      </c>
      <c r="F95" s="27">
        <f t="shared" si="7"/>
        <v>12.912657340000001</v>
      </c>
      <c r="G95" s="28">
        <f>IF(ISERROR(VLOOKUP($U95,[1]BN2_1!$A:$AC,8,0)),0,VLOOKUP($U95,[1]BN2_1!$A:$AC,8,0))</f>
        <v>67.504982630000001</v>
      </c>
      <c r="H95" s="29">
        <f t="shared" si="8"/>
        <v>13.475756434198747</v>
      </c>
      <c r="I95" s="42">
        <f>IF(ISERROR(VLOOKUP($U95,[1]BN2_1!$A:$AC,10,0)),0,VLOOKUP($U95,[1]BN2_1!$A:$AC,10,0))</f>
        <v>100.9522</v>
      </c>
      <c r="J95" s="43">
        <f>IF(ISERROR(VLOOKUP($U95,[1]BN2_1!$A:$AC,13,0)),0,VLOOKUP($U95,[1]BN2_1!$A:$AC,13,0))</f>
        <v>0</v>
      </c>
      <c r="K95" s="43">
        <f>IF(ISERROR(VLOOKUP($U95,[1]BN2_1!$A:$AC,14,0)),0,VLOOKUP($U95,[1]BN2_1!$A:$AC,14,0))</f>
        <v>0.68620000000000003</v>
      </c>
      <c r="L95" s="44">
        <f t="shared" si="9"/>
        <v>0.68620000000000003</v>
      </c>
      <c r="M95" s="45">
        <f>IF(ISERROR(VLOOKUP($U95,[1]BN2_1!$A:$AC,15,0)),0,VLOOKUP($U95,[1]BN2_1!$A:$AC,15,0))</f>
        <v>0</v>
      </c>
      <c r="N95" s="46">
        <f t="shared" si="10"/>
        <v>0</v>
      </c>
      <c r="O95" s="25">
        <f t="shared" si="6"/>
        <v>601.88869999999997</v>
      </c>
      <c r="P95" s="26">
        <f t="shared" si="6"/>
        <v>0</v>
      </c>
      <c r="Q95" s="26">
        <f t="shared" si="6"/>
        <v>13.59885734</v>
      </c>
      <c r="R95" s="27">
        <f t="shared" si="6"/>
        <v>13.59885734</v>
      </c>
      <c r="S95" s="30">
        <f t="shared" si="6"/>
        <v>67.504982630000001</v>
      </c>
      <c r="T95" s="32">
        <f t="shared" si="11"/>
        <v>11.215525832267661</v>
      </c>
      <c r="U95" s="33" t="s">
        <v>102</v>
      </c>
      <c r="V95" s="33"/>
      <c r="W95" s="22"/>
    </row>
    <row r="96" spans="1:23" ht="21">
      <c r="A96" s="23">
        <v>91</v>
      </c>
      <c r="B96" s="24" t="str">
        <f>VLOOKUP($U96,[1]Name!$A:$B,2,0)</f>
        <v>มหาวิทยาลัยราชภัฏเทพสตรี</v>
      </c>
      <c r="C96" s="25">
        <f>IF(ISERROR(VLOOKUP($U96,[1]BN2_1!$A:$AC,3,0)),0,VLOOKUP($U96,[1]BN2_1!$A:$AC,3,0))</f>
        <v>310.87310000000002</v>
      </c>
      <c r="D96" s="26">
        <f>IF(ISERROR(VLOOKUP($U96,[1]BN2_1!$A:$AC,6,0)),0,VLOOKUP($U96,[1]BN2_1!$A:$AC,6,0))</f>
        <v>0</v>
      </c>
      <c r="E96" s="26">
        <f>IF(ISERROR(VLOOKUP($U96,[1]BN2_1!$A:$AC,7,0)),0,VLOOKUP($U96,[1]BN2_1!$A:$AC,7,0))</f>
        <v>0.42064170000000001</v>
      </c>
      <c r="F96" s="27">
        <f t="shared" si="7"/>
        <v>0.42064170000000001</v>
      </c>
      <c r="G96" s="28">
        <f>IF(ISERROR(VLOOKUP($U96,[1]BN2_1!$A:$AC,8,0)),0,VLOOKUP($U96,[1]BN2_1!$A:$AC,8,0))</f>
        <v>43.179341110000003</v>
      </c>
      <c r="H96" s="29">
        <f t="shared" si="8"/>
        <v>13.889700044809281</v>
      </c>
      <c r="I96" s="42">
        <f>IF(ISERROR(VLOOKUP($U96,[1]BN2_1!$A:$AC,10,0)),0,VLOOKUP($U96,[1]BN2_1!$A:$AC,10,0))</f>
        <v>98.909099999999995</v>
      </c>
      <c r="J96" s="43">
        <f>IF(ISERROR(VLOOKUP($U96,[1]BN2_1!$A:$AC,13,0)),0,VLOOKUP($U96,[1]BN2_1!$A:$AC,13,0))</f>
        <v>0</v>
      </c>
      <c r="K96" s="43">
        <f>IF(ISERROR(VLOOKUP($U96,[1]BN2_1!$A:$AC,14,0)),0,VLOOKUP($U96,[1]BN2_1!$A:$AC,14,0))</f>
        <v>1.4225099999999999</v>
      </c>
      <c r="L96" s="44">
        <f t="shared" si="9"/>
        <v>1.4225099999999999</v>
      </c>
      <c r="M96" s="45">
        <f>IF(ISERROR(VLOOKUP($U96,[1]BN2_1!$A:$AC,15,0)),0,VLOOKUP($U96,[1]BN2_1!$A:$AC,15,0))</f>
        <v>2.8626999999999998</v>
      </c>
      <c r="N96" s="46">
        <f t="shared" si="10"/>
        <v>2.8942736310410262</v>
      </c>
      <c r="O96" s="25">
        <f t="shared" si="6"/>
        <v>409.78219999999999</v>
      </c>
      <c r="P96" s="26">
        <f t="shared" si="6"/>
        <v>0</v>
      </c>
      <c r="Q96" s="26">
        <f t="shared" si="6"/>
        <v>1.8431516999999999</v>
      </c>
      <c r="R96" s="27">
        <f t="shared" si="6"/>
        <v>1.8431516999999999</v>
      </c>
      <c r="S96" s="30">
        <f t="shared" si="6"/>
        <v>46.04204111</v>
      </c>
      <c r="T96" s="32">
        <f t="shared" si="11"/>
        <v>11.235734765931756</v>
      </c>
      <c r="U96" s="33" t="s">
        <v>103</v>
      </c>
      <c r="V96" s="33"/>
      <c r="W96" s="22"/>
    </row>
    <row r="97" spans="1:23" ht="21">
      <c r="A97" s="23">
        <v>92</v>
      </c>
      <c r="B97" s="24" t="str">
        <f>VLOOKUP($U97,[1]Name!$A:$B,2,0)</f>
        <v>มหาวิทยาลัยราชภัฏหมู่บ้านจอมบึง</v>
      </c>
      <c r="C97" s="25">
        <f>IF(ISERROR(VLOOKUP($U97,[1]BN2_1!$A:$AC,3,0)),0,VLOOKUP($U97,[1]BN2_1!$A:$AC,3,0))</f>
        <v>233.37970000000001</v>
      </c>
      <c r="D97" s="26">
        <f>IF(ISERROR(VLOOKUP($U97,[1]BN2_1!$A:$AC,6,0)),0,VLOOKUP($U97,[1]BN2_1!$A:$AC,6,0))</f>
        <v>0</v>
      </c>
      <c r="E97" s="26">
        <f>IF(ISERROR(VLOOKUP($U97,[1]BN2_1!$A:$AC,7,0)),0,VLOOKUP($U97,[1]BN2_1!$A:$AC,7,0))</f>
        <v>0</v>
      </c>
      <c r="F97" s="27">
        <f t="shared" si="7"/>
        <v>0</v>
      </c>
      <c r="G97" s="28">
        <f>IF(ISERROR(VLOOKUP($U97,[1]BN2_1!$A:$AC,8,0)),0,VLOOKUP($U97,[1]BN2_1!$A:$AC,8,0))</f>
        <v>35.787297709999997</v>
      </c>
      <c r="H97" s="29">
        <f t="shared" si="8"/>
        <v>15.334366146669995</v>
      </c>
      <c r="I97" s="42">
        <f>IF(ISERROR(VLOOKUP($U97,[1]BN2_1!$A:$AC,10,0)),0,VLOOKUP($U97,[1]BN2_1!$A:$AC,10,0))</f>
        <v>83.495199999999997</v>
      </c>
      <c r="J97" s="43">
        <f>IF(ISERROR(VLOOKUP($U97,[1]BN2_1!$A:$AC,13,0)),0,VLOOKUP($U97,[1]BN2_1!$A:$AC,13,0))</f>
        <v>0</v>
      </c>
      <c r="K97" s="43">
        <f>IF(ISERROR(VLOOKUP($U97,[1]BN2_1!$A:$AC,14,0)),0,VLOOKUP($U97,[1]BN2_1!$A:$AC,14,0))</f>
        <v>0</v>
      </c>
      <c r="L97" s="44">
        <f t="shared" si="9"/>
        <v>0</v>
      </c>
      <c r="M97" s="45">
        <f>IF(ISERROR(VLOOKUP($U97,[1]BN2_1!$A:$AC,15,0)),0,VLOOKUP($U97,[1]BN2_1!$A:$AC,15,0))</f>
        <v>0</v>
      </c>
      <c r="N97" s="46">
        <f t="shared" si="10"/>
        <v>0</v>
      </c>
      <c r="O97" s="25">
        <f t="shared" si="6"/>
        <v>316.87490000000003</v>
      </c>
      <c r="P97" s="26">
        <f t="shared" si="6"/>
        <v>0</v>
      </c>
      <c r="Q97" s="26">
        <f t="shared" si="6"/>
        <v>0</v>
      </c>
      <c r="R97" s="27">
        <f t="shared" si="6"/>
        <v>0</v>
      </c>
      <c r="S97" s="30">
        <f t="shared" si="6"/>
        <v>35.787297709999997</v>
      </c>
      <c r="T97" s="32">
        <f t="shared" si="11"/>
        <v>11.293825326650989</v>
      </c>
      <c r="U97" s="33" t="s">
        <v>104</v>
      </c>
      <c r="V97" s="33"/>
      <c r="W97" s="22"/>
    </row>
    <row r="98" spans="1:23" ht="21">
      <c r="A98" s="23">
        <v>93</v>
      </c>
      <c r="B98" s="24" t="str">
        <f>VLOOKUP($U98,[1]Name!$A:$B,2,0)</f>
        <v>มหาวิทยาลัยราชภัฏลำปาง</v>
      </c>
      <c r="C98" s="25">
        <f>IF(ISERROR(VLOOKUP($U98,[1]BN2_1!$A:$AC,3,0)),0,VLOOKUP($U98,[1]BN2_1!$A:$AC,3,0))</f>
        <v>340.72289999999998</v>
      </c>
      <c r="D98" s="26">
        <f>IF(ISERROR(VLOOKUP($U98,[1]BN2_1!$A:$AC,6,0)),0,VLOOKUP($U98,[1]BN2_1!$A:$AC,6,0))</f>
        <v>0</v>
      </c>
      <c r="E98" s="26">
        <f>IF(ISERROR(VLOOKUP($U98,[1]BN2_1!$A:$AC,7,0)),0,VLOOKUP($U98,[1]BN2_1!$A:$AC,7,0))</f>
        <v>0.26003310000000002</v>
      </c>
      <c r="F98" s="27">
        <f t="shared" si="7"/>
        <v>0.26003310000000002</v>
      </c>
      <c r="G98" s="28">
        <f>IF(ISERROR(VLOOKUP($U98,[1]BN2_1!$A:$AC,8,0)),0,VLOOKUP($U98,[1]BN2_1!$A:$AC,8,0))</f>
        <v>49.144222370000001</v>
      </c>
      <c r="H98" s="29">
        <f t="shared" si="8"/>
        <v>14.423516109424991</v>
      </c>
      <c r="I98" s="42">
        <f>IF(ISERROR(VLOOKUP($U98,[1]BN2_1!$A:$AC,10,0)),0,VLOOKUP($U98,[1]BN2_1!$A:$AC,10,0))</f>
        <v>95.131</v>
      </c>
      <c r="J98" s="43">
        <f>IF(ISERROR(VLOOKUP($U98,[1]BN2_1!$A:$AC,13,0)),0,VLOOKUP($U98,[1]BN2_1!$A:$AC,13,0))</f>
        <v>0</v>
      </c>
      <c r="K98" s="43">
        <f>IF(ISERROR(VLOOKUP($U98,[1]BN2_1!$A:$AC,14,0)),0,VLOOKUP($U98,[1]BN2_1!$A:$AC,14,0))</f>
        <v>1.96</v>
      </c>
      <c r="L98" s="44">
        <f t="shared" si="9"/>
        <v>1.96</v>
      </c>
      <c r="M98" s="45">
        <f>IF(ISERROR(VLOOKUP($U98,[1]BN2_1!$A:$AC,15,0)),0,VLOOKUP($U98,[1]BN2_1!$A:$AC,15,0))</f>
        <v>0.18426999999999999</v>
      </c>
      <c r="N98" s="46">
        <f t="shared" si="10"/>
        <v>0.19370131713111394</v>
      </c>
      <c r="O98" s="25">
        <f t="shared" si="6"/>
        <v>435.85389999999995</v>
      </c>
      <c r="P98" s="26">
        <f t="shared" si="6"/>
        <v>0</v>
      </c>
      <c r="Q98" s="26">
        <f t="shared" si="6"/>
        <v>2.2200331000000002</v>
      </c>
      <c r="R98" s="27">
        <f t="shared" si="6"/>
        <v>2.2200331000000002</v>
      </c>
      <c r="S98" s="30">
        <f t="shared" si="6"/>
        <v>49.328492369999999</v>
      </c>
      <c r="T98" s="32">
        <f t="shared" si="11"/>
        <v>11.317666853502976</v>
      </c>
      <c r="U98" s="33" t="s">
        <v>105</v>
      </c>
      <c r="V98" s="33"/>
      <c r="W98" s="22"/>
    </row>
    <row r="99" spans="1:23" ht="21">
      <c r="A99" s="23">
        <v>94</v>
      </c>
      <c r="B99" s="24" t="str">
        <f>VLOOKUP($U99,[1]Name!$A:$B,2,0)</f>
        <v>สถาบันพระบรมราชชนก</v>
      </c>
      <c r="C99" s="25">
        <f>IF(ISERROR(VLOOKUP($U99,[1]BN2_1!$A:$AC,3,0)),0,VLOOKUP($U99,[1]BN2_1!$A:$AC,3,0))</f>
        <v>1936.2428</v>
      </c>
      <c r="D99" s="26">
        <f>IF(ISERROR(VLOOKUP($U99,[1]BN2_1!$A:$AC,6,0)),0,VLOOKUP($U99,[1]BN2_1!$A:$AC,6,0))</f>
        <v>0</v>
      </c>
      <c r="E99" s="26">
        <f>IF(ISERROR(VLOOKUP($U99,[1]BN2_1!$A:$AC,7,0)),0,VLOOKUP($U99,[1]BN2_1!$A:$AC,7,0))</f>
        <v>2.5658143600000001</v>
      </c>
      <c r="F99" s="27">
        <f t="shared" si="7"/>
        <v>2.5658143600000001</v>
      </c>
      <c r="G99" s="28">
        <f>IF(ISERROR(VLOOKUP($U99,[1]BN2_1!$A:$AC,8,0)),0,VLOOKUP($U99,[1]BN2_1!$A:$AC,8,0))</f>
        <v>228.41008364999999</v>
      </c>
      <c r="H99" s="29">
        <f t="shared" si="8"/>
        <v>11.796562065976437</v>
      </c>
      <c r="I99" s="42">
        <f>IF(ISERROR(VLOOKUP($U99,[1]BN2_1!$A:$AC,10,0)),0,VLOOKUP($U99,[1]BN2_1!$A:$AC,10,0))</f>
        <v>398.84059999999999</v>
      </c>
      <c r="J99" s="43">
        <f>IF(ISERROR(VLOOKUP($U99,[1]BN2_1!$A:$AC,13,0)),0,VLOOKUP($U99,[1]BN2_1!$A:$AC,13,0))</f>
        <v>0</v>
      </c>
      <c r="K99" s="43">
        <f>IF(ISERROR(VLOOKUP($U99,[1]BN2_1!$A:$AC,14,0)),0,VLOOKUP($U99,[1]BN2_1!$A:$AC,14,0))</f>
        <v>209.578655</v>
      </c>
      <c r="L99" s="44">
        <f t="shared" si="9"/>
        <v>209.578655</v>
      </c>
      <c r="M99" s="45">
        <f>IF(ISERROR(VLOOKUP($U99,[1]BN2_1!$A:$AC,15,0)),0,VLOOKUP($U99,[1]BN2_1!$A:$AC,15,0))</f>
        <v>36.507044999999998</v>
      </c>
      <c r="N99" s="46">
        <f t="shared" si="10"/>
        <v>9.1532920670563627</v>
      </c>
      <c r="O99" s="25">
        <f t="shared" si="6"/>
        <v>2335.0834</v>
      </c>
      <c r="P99" s="26">
        <f t="shared" si="6"/>
        <v>0</v>
      </c>
      <c r="Q99" s="26">
        <f t="shared" si="6"/>
        <v>212.14446935999999</v>
      </c>
      <c r="R99" s="27">
        <f t="shared" si="6"/>
        <v>212.14446935999999</v>
      </c>
      <c r="S99" s="30">
        <f t="shared" si="6"/>
        <v>264.91712865</v>
      </c>
      <c r="T99" s="32">
        <f t="shared" si="11"/>
        <v>11.345082092142833</v>
      </c>
      <c r="U99" s="33" t="s">
        <v>106</v>
      </c>
      <c r="V99" s="33"/>
      <c r="W99" s="22"/>
    </row>
    <row r="100" spans="1:23" ht="21">
      <c r="A100" s="23">
        <v>95</v>
      </c>
      <c r="B100" s="24" t="str">
        <f>VLOOKUP($U100,[1]Name!$A:$B,2,0)</f>
        <v xml:space="preserve">มหาวิทยาลัยการกีฬาเเห่งชาติ </v>
      </c>
      <c r="C100" s="25">
        <f>IF(ISERROR(VLOOKUP($U100,[1]BN2_1!$A:$AC,3,0)),0,VLOOKUP($U100,[1]BN2_1!$A:$AC,3,0))</f>
        <v>1167.8327999999999</v>
      </c>
      <c r="D100" s="26">
        <f>IF(ISERROR(VLOOKUP($U100,[1]BN2_1!$A:$AC,6,0)),0,VLOOKUP($U100,[1]BN2_1!$A:$AC,6,0))</f>
        <v>0</v>
      </c>
      <c r="E100" s="26">
        <f>IF(ISERROR(VLOOKUP($U100,[1]BN2_1!$A:$AC,7,0)),0,VLOOKUP($U100,[1]BN2_1!$A:$AC,7,0))</f>
        <v>11.76582273</v>
      </c>
      <c r="F100" s="27">
        <f t="shared" si="7"/>
        <v>11.76582273</v>
      </c>
      <c r="G100" s="28">
        <f>IF(ISERROR(VLOOKUP($U100,[1]BN2_1!$A:$AC,8,0)),0,VLOOKUP($U100,[1]BN2_1!$A:$AC,8,0))</f>
        <v>187.36678204</v>
      </c>
      <c r="H100" s="29">
        <f t="shared" si="8"/>
        <v>16.043973250280349</v>
      </c>
      <c r="I100" s="42">
        <f>IF(ISERROR(VLOOKUP($U100,[1]BN2_1!$A:$AC,10,0)),0,VLOOKUP($U100,[1]BN2_1!$A:$AC,10,0))</f>
        <v>667.57330000000002</v>
      </c>
      <c r="J100" s="43">
        <f>IF(ISERROR(VLOOKUP($U100,[1]BN2_1!$A:$AC,13,0)),0,VLOOKUP($U100,[1]BN2_1!$A:$AC,13,0))</f>
        <v>0</v>
      </c>
      <c r="K100" s="43">
        <f>IF(ISERROR(VLOOKUP($U100,[1]BN2_1!$A:$AC,14,0)),0,VLOOKUP($U100,[1]BN2_1!$A:$AC,14,0))</f>
        <v>76.389953000000006</v>
      </c>
      <c r="L100" s="44">
        <f t="shared" si="9"/>
        <v>76.389953000000006</v>
      </c>
      <c r="M100" s="45">
        <f>IF(ISERROR(VLOOKUP($U100,[1]BN2_1!$A:$AC,15,0)),0,VLOOKUP($U100,[1]BN2_1!$A:$AC,15,0))</f>
        <v>21.838245000000001</v>
      </c>
      <c r="N100" s="46">
        <f t="shared" si="10"/>
        <v>3.2712879619361654</v>
      </c>
      <c r="O100" s="25">
        <f t="shared" si="6"/>
        <v>1835.4060999999999</v>
      </c>
      <c r="P100" s="26">
        <f t="shared" si="6"/>
        <v>0</v>
      </c>
      <c r="Q100" s="26">
        <f t="shared" si="6"/>
        <v>88.155775730000002</v>
      </c>
      <c r="R100" s="27">
        <f t="shared" si="6"/>
        <v>88.155775730000002</v>
      </c>
      <c r="S100" s="30">
        <f t="shared" si="6"/>
        <v>209.20502704</v>
      </c>
      <c r="T100" s="32">
        <f t="shared" si="11"/>
        <v>11.398296379204581</v>
      </c>
      <c r="U100" s="33" t="s">
        <v>107</v>
      </c>
      <c r="V100" s="33"/>
      <c r="W100" s="22"/>
    </row>
    <row r="101" spans="1:23" ht="21">
      <c r="A101" s="23">
        <v>96</v>
      </c>
      <c r="B101" s="24" t="str">
        <f>VLOOKUP($U101,[1]Name!$A:$B,2,0)</f>
        <v>มหาวิทยาลัยราชภัฏธนบุรี</v>
      </c>
      <c r="C101" s="25">
        <f>IF(ISERROR(VLOOKUP($U101,[1]BN2_1!$A:$AC,3,0)),0,VLOOKUP($U101,[1]BN2_1!$A:$AC,3,0))</f>
        <v>266.88549999999998</v>
      </c>
      <c r="D101" s="26">
        <f>IF(ISERROR(VLOOKUP($U101,[1]BN2_1!$A:$AC,6,0)),0,VLOOKUP($U101,[1]BN2_1!$A:$AC,6,0))</f>
        <v>0</v>
      </c>
      <c r="E101" s="26">
        <f>IF(ISERROR(VLOOKUP($U101,[1]BN2_1!$A:$AC,7,0)),0,VLOOKUP($U101,[1]BN2_1!$A:$AC,7,0))</f>
        <v>0.23048250000000001</v>
      </c>
      <c r="F101" s="27">
        <f t="shared" si="7"/>
        <v>0.23048250000000001</v>
      </c>
      <c r="G101" s="28">
        <f>IF(ISERROR(VLOOKUP($U101,[1]BN2_1!$A:$AC,8,0)),0,VLOOKUP($U101,[1]BN2_1!$A:$AC,8,0))</f>
        <v>38.955306720000003</v>
      </c>
      <c r="H101" s="29">
        <f t="shared" si="8"/>
        <v>14.596261962527004</v>
      </c>
      <c r="I101" s="42">
        <f>IF(ISERROR(VLOOKUP($U101,[1]BN2_1!$A:$AC,10,0)),0,VLOOKUP($U101,[1]BN2_1!$A:$AC,10,0))</f>
        <v>79.668099999999995</v>
      </c>
      <c r="J101" s="43">
        <f>IF(ISERROR(VLOOKUP($U101,[1]BN2_1!$A:$AC,13,0)),0,VLOOKUP($U101,[1]BN2_1!$A:$AC,13,0))</f>
        <v>0</v>
      </c>
      <c r="K101" s="43">
        <f>IF(ISERROR(VLOOKUP($U101,[1]BN2_1!$A:$AC,14,0)),0,VLOOKUP($U101,[1]BN2_1!$A:$AC,14,0))</f>
        <v>0.85195100000000001</v>
      </c>
      <c r="L101" s="44">
        <f t="shared" si="9"/>
        <v>0.85195100000000001</v>
      </c>
      <c r="M101" s="45">
        <f>IF(ISERROR(VLOOKUP($U101,[1]BN2_1!$A:$AC,15,0)),0,VLOOKUP($U101,[1]BN2_1!$A:$AC,15,0))</f>
        <v>0.93984493999999996</v>
      </c>
      <c r="N101" s="46">
        <f t="shared" si="10"/>
        <v>1.1797004572721077</v>
      </c>
      <c r="O101" s="25">
        <f t="shared" si="6"/>
        <v>346.55359999999996</v>
      </c>
      <c r="P101" s="26">
        <f t="shared" si="6"/>
        <v>0</v>
      </c>
      <c r="Q101" s="26">
        <f t="shared" si="6"/>
        <v>1.0824335</v>
      </c>
      <c r="R101" s="27">
        <f t="shared" si="6"/>
        <v>1.0824335</v>
      </c>
      <c r="S101" s="30">
        <f t="shared" si="6"/>
        <v>39.895151660000003</v>
      </c>
      <c r="T101" s="32">
        <f t="shared" si="11"/>
        <v>11.511971498781143</v>
      </c>
      <c r="U101" s="33" t="s">
        <v>108</v>
      </c>
      <c r="V101" s="33"/>
      <c r="W101" s="22"/>
    </row>
    <row r="102" spans="1:23" ht="21">
      <c r="A102" s="23">
        <v>97</v>
      </c>
      <c r="B102" s="24" t="str">
        <f>VLOOKUP($U102,[1]Name!$A:$B,2,0)</f>
        <v>มหาวิทยาลัยราชภัฏสกลนคร</v>
      </c>
      <c r="C102" s="25">
        <f>IF(ISERROR(VLOOKUP($U102,[1]BN2_1!$A:$AC,3,0)),0,VLOOKUP($U102,[1]BN2_1!$A:$AC,3,0))</f>
        <v>380.44749999999999</v>
      </c>
      <c r="D102" s="26">
        <f>IF(ISERROR(VLOOKUP($U102,[1]BN2_1!$A:$AC,6,0)),0,VLOOKUP($U102,[1]BN2_1!$A:$AC,6,0))</f>
        <v>0</v>
      </c>
      <c r="E102" s="26">
        <f>IF(ISERROR(VLOOKUP($U102,[1]BN2_1!$A:$AC,7,0)),0,VLOOKUP($U102,[1]BN2_1!$A:$AC,7,0))</f>
        <v>2.9084060300000001</v>
      </c>
      <c r="F102" s="27">
        <f t="shared" si="7"/>
        <v>2.9084060300000001</v>
      </c>
      <c r="G102" s="28">
        <f>IF(ISERROR(VLOOKUP($U102,[1]BN2_1!$A:$AC,8,0)),0,VLOOKUP($U102,[1]BN2_1!$A:$AC,8,0))</f>
        <v>54.264769170000001</v>
      </c>
      <c r="H102" s="29">
        <f t="shared" si="8"/>
        <v>14.263405376563126</v>
      </c>
      <c r="I102" s="42">
        <f>IF(ISERROR(VLOOKUP($U102,[1]BN2_1!$A:$AC,10,0)),0,VLOOKUP($U102,[1]BN2_1!$A:$AC,10,0))</f>
        <v>91.936999999999998</v>
      </c>
      <c r="J102" s="43">
        <f>IF(ISERROR(VLOOKUP($U102,[1]BN2_1!$A:$AC,13,0)),0,VLOOKUP($U102,[1]BN2_1!$A:$AC,13,0))</f>
        <v>0</v>
      </c>
      <c r="K102" s="43">
        <f>IF(ISERROR(VLOOKUP($U102,[1]BN2_1!$A:$AC,14,0)),0,VLOOKUP($U102,[1]BN2_1!$A:$AC,14,0))</f>
        <v>29.443559</v>
      </c>
      <c r="L102" s="44">
        <f t="shared" si="9"/>
        <v>29.443559</v>
      </c>
      <c r="M102" s="45">
        <f>IF(ISERROR(VLOOKUP($U102,[1]BN2_1!$A:$AC,15,0)),0,VLOOKUP($U102,[1]BN2_1!$A:$AC,15,0))</f>
        <v>0.19500000000000001</v>
      </c>
      <c r="N102" s="46">
        <f t="shared" si="10"/>
        <v>0.21210176533930847</v>
      </c>
      <c r="O102" s="25">
        <f t="shared" si="6"/>
        <v>472.3845</v>
      </c>
      <c r="P102" s="26">
        <f t="shared" si="6"/>
        <v>0</v>
      </c>
      <c r="Q102" s="26">
        <f t="shared" si="6"/>
        <v>32.351965030000002</v>
      </c>
      <c r="R102" s="27">
        <f t="shared" si="6"/>
        <v>32.351965030000002</v>
      </c>
      <c r="S102" s="30">
        <f t="shared" si="6"/>
        <v>54.459769170000001</v>
      </c>
      <c r="T102" s="32">
        <f t="shared" si="11"/>
        <v>11.528695198508842</v>
      </c>
      <c r="U102" s="33" t="s">
        <v>109</v>
      </c>
      <c r="V102" s="33"/>
      <c r="W102" s="22"/>
    </row>
    <row r="103" spans="1:23" ht="21">
      <c r="A103" s="23">
        <v>98</v>
      </c>
      <c r="B103" s="24" t="str">
        <f>VLOOKUP($U103,[1]Name!$A:$B,2,0)</f>
        <v>สำนักงานสภาพัฒนาการเศรษฐกิจเเละสังคมเเห่งชาติ</v>
      </c>
      <c r="C103" s="25">
        <f>IF(ISERROR(VLOOKUP($U103,[1]BN2_1!$A:$AC,3,0)),0,VLOOKUP($U103,[1]BN2_1!$A:$AC,3,0))</f>
        <v>489.00360000000001</v>
      </c>
      <c r="D103" s="26">
        <f>IF(ISERROR(VLOOKUP($U103,[1]BN2_1!$A:$AC,6,0)),0,VLOOKUP($U103,[1]BN2_1!$A:$AC,6,0))</f>
        <v>0</v>
      </c>
      <c r="E103" s="26">
        <f>IF(ISERROR(VLOOKUP($U103,[1]BN2_1!$A:$AC,7,0)),0,VLOOKUP($U103,[1]BN2_1!$A:$AC,7,0))</f>
        <v>33.239453189999999</v>
      </c>
      <c r="F103" s="27">
        <f t="shared" si="7"/>
        <v>33.239453189999999</v>
      </c>
      <c r="G103" s="28">
        <f>IF(ISERROR(VLOOKUP($U103,[1]BN2_1!$A:$AC,8,0)),0,VLOOKUP($U103,[1]BN2_1!$A:$AC,8,0))</f>
        <v>62.66589862</v>
      </c>
      <c r="H103" s="29">
        <f t="shared" si="8"/>
        <v>12.815017848539355</v>
      </c>
      <c r="I103" s="42">
        <f>IF(ISERROR(VLOOKUP($U103,[1]BN2_1!$A:$AC,10,0)),0,VLOOKUP($U103,[1]BN2_1!$A:$AC,10,0))</f>
        <v>52.890999999999998</v>
      </c>
      <c r="J103" s="43">
        <f>IF(ISERROR(VLOOKUP($U103,[1]BN2_1!$A:$AC,13,0)),0,VLOOKUP($U103,[1]BN2_1!$A:$AC,13,0))</f>
        <v>0</v>
      </c>
      <c r="K103" s="43">
        <f>IF(ISERROR(VLOOKUP($U103,[1]BN2_1!$A:$AC,14,0)),0,VLOOKUP($U103,[1]BN2_1!$A:$AC,14,0))</f>
        <v>2.4849999999999999</v>
      </c>
      <c r="L103" s="44">
        <f t="shared" si="9"/>
        <v>2.4849999999999999</v>
      </c>
      <c r="M103" s="45">
        <f>IF(ISERROR(VLOOKUP($U103,[1]BN2_1!$A:$AC,15,0)),0,VLOOKUP($U103,[1]BN2_1!$A:$AC,15,0))</f>
        <v>1.8998549999999999E-2</v>
      </c>
      <c r="N103" s="46">
        <f t="shared" si="10"/>
        <v>3.5920194361989753E-2</v>
      </c>
      <c r="O103" s="25">
        <f t="shared" si="6"/>
        <v>541.89459999999997</v>
      </c>
      <c r="P103" s="26">
        <f t="shared" si="6"/>
        <v>0</v>
      </c>
      <c r="Q103" s="26">
        <f t="shared" si="6"/>
        <v>35.724453189999998</v>
      </c>
      <c r="R103" s="27">
        <f t="shared" si="6"/>
        <v>35.724453189999998</v>
      </c>
      <c r="S103" s="30">
        <f t="shared" si="6"/>
        <v>62.684897169999999</v>
      </c>
      <c r="T103" s="32">
        <f t="shared" si="11"/>
        <v>11.567728700378266</v>
      </c>
      <c r="U103" s="33" t="s">
        <v>110</v>
      </c>
      <c r="V103" s="33"/>
      <c r="W103" s="22"/>
    </row>
    <row r="104" spans="1:23" ht="21">
      <c r="A104" s="23">
        <v>99</v>
      </c>
      <c r="B104" s="24" t="str">
        <f>VLOOKUP($U104,[1]Name!$A:$B,2,0)</f>
        <v>กรมการแพทย์</v>
      </c>
      <c r="C104" s="25">
        <f>IF(ISERROR(VLOOKUP($U104,[1]BN2_1!$A:$AC,3,0)),0,VLOOKUP($U104,[1]BN2_1!$A:$AC,3,0))</f>
        <v>5521.4985092999996</v>
      </c>
      <c r="D104" s="26">
        <f>IF(ISERROR(VLOOKUP($U104,[1]BN2_1!$A:$AC,6,0)),0,VLOOKUP($U104,[1]BN2_1!$A:$AC,6,0))</f>
        <v>0</v>
      </c>
      <c r="E104" s="26">
        <f>IF(ISERROR(VLOOKUP($U104,[1]BN2_1!$A:$AC,7,0)),0,VLOOKUP($U104,[1]BN2_1!$A:$AC,7,0))</f>
        <v>45.576343610000002</v>
      </c>
      <c r="F104" s="27">
        <f t="shared" si="7"/>
        <v>45.576343610000002</v>
      </c>
      <c r="G104" s="28">
        <f>IF(ISERROR(VLOOKUP($U104,[1]BN2_1!$A:$AC,8,0)),0,VLOOKUP($U104,[1]BN2_1!$A:$AC,8,0))</f>
        <v>884.09824652999998</v>
      </c>
      <c r="H104" s="29">
        <f t="shared" si="8"/>
        <v>16.011925839351239</v>
      </c>
      <c r="I104" s="42">
        <f>IF(ISERROR(VLOOKUP($U104,[1]BN2_1!$A:$AC,10,0)),0,VLOOKUP($U104,[1]BN2_1!$A:$AC,10,0))</f>
        <v>2287.5169907</v>
      </c>
      <c r="J104" s="43">
        <f>IF(ISERROR(VLOOKUP($U104,[1]BN2_1!$A:$AC,13,0)),0,VLOOKUP($U104,[1]BN2_1!$A:$AC,13,0))</f>
        <v>0</v>
      </c>
      <c r="K104" s="43">
        <f>IF(ISERROR(VLOOKUP($U104,[1]BN2_1!$A:$AC,14,0)),0,VLOOKUP($U104,[1]BN2_1!$A:$AC,14,0))</f>
        <v>542.57150300000001</v>
      </c>
      <c r="L104" s="44">
        <f t="shared" si="9"/>
        <v>542.57150300000001</v>
      </c>
      <c r="M104" s="45">
        <f>IF(ISERROR(VLOOKUP($U104,[1]BN2_1!$A:$AC,15,0)),0,VLOOKUP($U104,[1]BN2_1!$A:$AC,15,0))</f>
        <v>21.151260329999999</v>
      </c>
      <c r="N104" s="46">
        <f t="shared" si="10"/>
        <v>0.92463839245747126</v>
      </c>
      <c r="O104" s="25">
        <f t="shared" si="6"/>
        <v>7809.0154999999995</v>
      </c>
      <c r="P104" s="26">
        <f t="shared" si="6"/>
        <v>0</v>
      </c>
      <c r="Q104" s="26">
        <f t="shared" si="6"/>
        <v>588.14784660999999</v>
      </c>
      <c r="R104" s="27">
        <f t="shared" si="6"/>
        <v>588.14784660999999</v>
      </c>
      <c r="S104" s="30">
        <f t="shared" si="6"/>
        <v>905.24950686</v>
      </c>
      <c r="T104" s="32">
        <f t="shared" si="11"/>
        <v>11.592364067660002</v>
      </c>
      <c r="U104" s="33" t="s">
        <v>111</v>
      </c>
      <c r="V104" s="33"/>
      <c r="W104" s="22"/>
    </row>
    <row r="105" spans="1:23" ht="21">
      <c r="A105" s="23">
        <v>100</v>
      </c>
      <c r="B105" s="24" t="str">
        <f>VLOOKUP($U105,[1]Name!$A:$B,2,0)</f>
        <v>มหาวิทยาลัยราชภัฏยะลา</v>
      </c>
      <c r="C105" s="25">
        <f>IF(ISERROR(VLOOKUP($U105,[1]BN2_1!$A:$AC,3,0)),0,VLOOKUP($U105,[1]BN2_1!$A:$AC,3,0))</f>
        <v>318.1653</v>
      </c>
      <c r="D105" s="26">
        <f>IF(ISERROR(VLOOKUP($U105,[1]BN2_1!$A:$AC,6,0)),0,VLOOKUP($U105,[1]BN2_1!$A:$AC,6,0))</f>
        <v>0</v>
      </c>
      <c r="E105" s="26">
        <f>IF(ISERROR(VLOOKUP($U105,[1]BN2_1!$A:$AC,7,0)),0,VLOOKUP($U105,[1]BN2_1!$A:$AC,7,0))</f>
        <v>0.81691400000000003</v>
      </c>
      <c r="F105" s="27">
        <f t="shared" si="7"/>
        <v>0.81691400000000003</v>
      </c>
      <c r="G105" s="28">
        <f>IF(ISERROR(VLOOKUP($U105,[1]BN2_1!$A:$AC,8,0)),0,VLOOKUP($U105,[1]BN2_1!$A:$AC,8,0))</f>
        <v>52.931862729999999</v>
      </c>
      <c r="H105" s="29">
        <f t="shared" si="8"/>
        <v>16.636591963359926</v>
      </c>
      <c r="I105" s="42">
        <f>IF(ISERROR(VLOOKUP($U105,[1]BN2_1!$A:$AC,10,0)),0,VLOOKUP($U105,[1]BN2_1!$A:$AC,10,0))</f>
        <v>138.28989999999999</v>
      </c>
      <c r="J105" s="43">
        <f>IF(ISERROR(VLOOKUP($U105,[1]BN2_1!$A:$AC,13,0)),0,VLOOKUP($U105,[1]BN2_1!$A:$AC,13,0))</f>
        <v>0</v>
      </c>
      <c r="K105" s="43">
        <f>IF(ISERROR(VLOOKUP($U105,[1]BN2_1!$A:$AC,14,0)),0,VLOOKUP($U105,[1]BN2_1!$A:$AC,14,0))</f>
        <v>6.3661690000000002</v>
      </c>
      <c r="L105" s="44">
        <f t="shared" si="9"/>
        <v>6.3661690000000002</v>
      </c>
      <c r="M105" s="45">
        <f>IF(ISERROR(VLOOKUP($U105,[1]BN2_1!$A:$AC,15,0)),0,VLOOKUP($U105,[1]BN2_1!$A:$AC,15,0))</f>
        <v>0</v>
      </c>
      <c r="N105" s="46">
        <f t="shared" si="10"/>
        <v>0</v>
      </c>
      <c r="O105" s="25">
        <f t="shared" si="6"/>
        <v>456.45519999999999</v>
      </c>
      <c r="P105" s="26">
        <f t="shared" si="6"/>
        <v>0</v>
      </c>
      <c r="Q105" s="26">
        <f t="shared" si="6"/>
        <v>7.1830829999999999</v>
      </c>
      <c r="R105" s="27">
        <f t="shared" si="6"/>
        <v>7.1830829999999999</v>
      </c>
      <c r="S105" s="30">
        <f t="shared" si="6"/>
        <v>52.931862729999999</v>
      </c>
      <c r="T105" s="32">
        <f t="shared" si="11"/>
        <v>11.596288689448603</v>
      </c>
      <c r="U105" s="33" t="s">
        <v>112</v>
      </c>
      <c r="V105" s="33"/>
      <c r="W105" s="22"/>
    </row>
    <row r="106" spans="1:23" ht="21">
      <c r="A106" s="23">
        <v>101</v>
      </c>
      <c r="B106" s="24" t="str">
        <f>VLOOKUP($U106,[1]Name!$A:$B,2,0)</f>
        <v>มหาวิทยาลัยราชภัฏนครศรีธรรมราช</v>
      </c>
      <c r="C106" s="25">
        <f>IF(ISERROR(VLOOKUP($U106,[1]BN2_1!$A:$AC,3,0)),0,VLOOKUP($U106,[1]BN2_1!$A:$AC,3,0))</f>
        <v>334.78440000000001</v>
      </c>
      <c r="D106" s="26">
        <f>IF(ISERROR(VLOOKUP($U106,[1]BN2_1!$A:$AC,6,0)),0,VLOOKUP($U106,[1]BN2_1!$A:$AC,6,0))</f>
        <v>0</v>
      </c>
      <c r="E106" s="26">
        <f>IF(ISERROR(VLOOKUP($U106,[1]BN2_1!$A:$AC,7,0)),0,VLOOKUP($U106,[1]BN2_1!$A:$AC,7,0))</f>
        <v>0.1275821</v>
      </c>
      <c r="F106" s="27">
        <f t="shared" si="7"/>
        <v>0.1275821</v>
      </c>
      <c r="G106" s="28">
        <f>IF(ISERROR(VLOOKUP($U106,[1]BN2_1!$A:$AC,8,0)),0,VLOOKUP($U106,[1]BN2_1!$A:$AC,8,0))</f>
        <v>49.946445240000003</v>
      </c>
      <c r="H106" s="29">
        <f t="shared" si="8"/>
        <v>14.918988232426599</v>
      </c>
      <c r="I106" s="42">
        <f>IF(ISERROR(VLOOKUP($U106,[1]BN2_1!$A:$AC,10,0)),0,VLOOKUP($U106,[1]BN2_1!$A:$AC,10,0))</f>
        <v>95.261200000000002</v>
      </c>
      <c r="J106" s="43">
        <f>IF(ISERROR(VLOOKUP($U106,[1]BN2_1!$A:$AC,13,0)),0,VLOOKUP($U106,[1]BN2_1!$A:$AC,13,0))</f>
        <v>0</v>
      </c>
      <c r="K106" s="43">
        <f>IF(ISERROR(VLOOKUP($U106,[1]BN2_1!$A:$AC,14,0)),0,VLOOKUP($U106,[1]BN2_1!$A:$AC,14,0))</f>
        <v>8.8830000000000006E-2</v>
      </c>
      <c r="L106" s="44">
        <f t="shared" si="9"/>
        <v>8.8830000000000006E-2</v>
      </c>
      <c r="M106" s="45">
        <f>IF(ISERROR(VLOOKUP($U106,[1]BN2_1!$A:$AC,15,0)),0,VLOOKUP($U106,[1]BN2_1!$A:$AC,15,0))</f>
        <v>0.12189999999999999</v>
      </c>
      <c r="N106" s="46">
        <f t="shared" si="10"/>
        <v>0.12796395594428792</v>
      </c>
      <c r="O106" s="25">
        <f t="shared" si="6"/>
        <v>430.04560000000004</v>
      </c>
      <c r="P106" s="26">
        <f t="shared" si="6"/>
        <v>0</v>
      </c>
      <c r="Q106" s="26">
        <f t="shared" si="6"/>
        <v>0.2164121</v>
      </c>
      <c r="R106" s="27">
        <f t="shared" si="6"/>
        <v>0.2164121</v>
      </c>
      <c r="S106" s="30">
        <f t="shared" si="6"/>
        <v>50.068345239999999</v>
      </c>
      <c r="T106" s="32">
        <f t="shared" si="11"/>
        <v>11.642566565034032</v>
      </c>
      <c r="U106" s="33" t="s">
        <v>113</v>
      </c>
      <c r="V106" s="33"/>
      <c r="W106" s="22"/>
    </row>
    <row r="107" spans="1:23" ht="21">
      <c r="A107" s="23">
        <v>102</v>
      </c>
      <c r="B107" s="24" t="str">
        <f>VLOOKUP($U107,[1]Name!$A:$B,2,0)</f>
        <v>กรมควบคุมโรค</v>
      </c>
      <c r="C107" s="25">
        <f>IF(ISERROR(VLOOKUP($U107,[1]BN2_1!$A:$AC,3,0)),0,VLOOKUP($U107,[1]BN2_1!$A:$AC,3,0))</f>
        <v>3036.2015000000001</v>
      </c>
      <c r="D107" s="26">
        <f>IF(ISERROR(VLOOKUP($U107,[1]BN2_1!$A:$AC,6,0)),0,VLOOKUP($U107,[1]BN2_1!$A:$AC,6,0))</f>
        <v>0</v>
      </c>
      <c r="E107" s="26">
        <f>IF(ISERROR(VLOOKUP($U107,[1]BN2_1!$A:$AC,7,0)),0,VLOOKUP($U107,[1]BN2_1!$A:$AC,7,0))</f>
        <v>35.303038309999998</v>
      </c>
      <c r="F107" s="27">
        <f t="shared" si="7"/>
        <v>35.303038309999998</v>
      </c>
      <c r="G107" s="28">
        <f>IF(ISERROR(VLOOKUP($U107,[1]BN2_1!$A:$AC,8,0)),0,VLOOKUP($U107,[1]BN2_1!$A:$AC,8,0))</f>
        <v>409.19872985000001</v>
      </c>
      <c r="H107" s="29">
        <f t="shared" si="8"/>
        <v>13.477324540219085</v>
      </c>
      <c r="I107" s="42">
        <f>IF(ISERROR(VLOOKUP($U107,[1]BN2_1!$A:$AC,10,0)),0,VLOOKUP($U107,[1]BN2_1!$A:$AC,10,0))</f>
        <v>522.74220000000003</v>
      </c>
      <c r="J107" s="43">
        <f>IF(ISERROR(VLOOKUP($U107,[1]BN2_1!$A:$AC,13,0)),0,VLOOKUP($U107,[1]BN2_1!$A:$AC,13,0))</f>
        <v>0</v>
      </c>
      <c r="K107" s="43">
        <f>IF(ISERROR(VLOOKUP($U107,[1]BN2_1!$A:$AC,14,0)),0,VLOOKUP($U107,[1]BN2_1!$A:$AC,14,0))</f>
        <v>166.13506842000001</v>
      </c>
      <c r="L107" s="44">
        <f t="shared" si="9"/>
        <v>166.13506842000001</v>
      </c>
      <c r="M107" s="45">
        <f>IF(ISERROR(VLOOKUP($U107,[1]BN2_1!$A:$AC,15,0)),0,VLOOKUP($U107,[1]BN2_1!$A:$AC,15,0))</f>
        <v>5.7962832100000004</v>
      </c>
      <c r="N107" s="46">
        <f t="shared" si="10"/>
        <v>1.1088225151900879</v>
      </c>
      <c r="O107" s="25">
        <f t="shared" si="6"/>
        <v>3558.9437000000003</v>
      </c>
      <c r="P107" s="26">
        <f t="shared" si="6"/>
        <v>0</v>
      </c>
      <c r="Q107" s="26">
        <f t="shared" si="6"/>
        <v>201.43810673000002</v>
      </c>
      <c r="R107" s="27">
        <f t="shared" si="6"/>
        <v>201.43810673000002</v>
      </c>
      <c r="S107" s="30">
        <f t="shared" si="6"/>
        <v>414.99501306000002</v>
      </c>
      <c r="T107" s="32">
        <f t="shared" si="11"/>
        <v>11.660623152313423</v>
      </c>
      <c r="U107" s="33" t="s">
        <v>114</v>
      </c>
      <c r="V107" s="33"/>
      <c r="W107" s="22"/>
    </row>
    <row r="108" spans="1:23" ht="21">
      <c r="A108" s="23">
        <v>103</v>
      </c>
      <c r="B108" s="24" t="str">
        <f>VLOOKUP($U108,[1]Name!$A:$B,2,0)</f>
        <v>มหาวิทยาลัยราชภัฏพระนครศรีอยุธยา</v>
      </c>
      <c r="C108" s="25">
        <f>IF(ISERROR(VLOOKUP($U108,[1]BN2_1!$A:$AC,3,0)),0,VLOOKUP($U108,[1]BN2_1!$A:$AC,3,0))</f>
        <v>327.64510000000001</v>
      </c>
      <c r="D108" s="26">
        <f>IF(ISERROR(VLOOKUP($U108,[1]BN2_1!$A:$AC,6,0)),0,VLOOKUP($U108,[1]BN2_1!$A:$AC,6,0))</f>
        <v>0</v>
      </c>
      <c r="E108" s="26">
        <f>IF(ISERROR(VLOOKUP($U108,[1]BN2_1!$A:$AC,7,0)),0,VLOOKUP($U108,[1]BN2_1!$A:$AC,7,0))</f>
        <v>0</v>
      </c>
      <c r="F108" s="27">
        <f t="shared" si="7"/>
        <v>0</v>
      </c>
      <c r="G108" s="28">
        <f>IF(ISERROR(VLOOKUP($U108,[1]BN2_1!$A:$AC,8,0)),0,VLOOKUP($U108,[1]BN2_1!$A:$AC,8,0))</f>
        <v>47.105754490000002</v>
      </c>
      <c r="H108" s="29">
        <f t="shared" si="8"/>
        <v>14.377066676718192</v>
      </c>
      <c r="I108" s="42">
        <f>IF(ISERROR(VLOOKUP($U108,[1]BN2_1!$A:$AC,10,0)),0,VLOOKUP($U108,[1]BN2_1!$A:$AC,10,0))</f>
        <v>73.219899999999996</v>
      </c>
      <c r="J108" s="43">
        <f>IF(ISERROR(VLOOKUP($U108,[1]BN2_1!$A:$AC,13,0)),0,VLOOKUP($U108,[1]BN2_1!$A:$AC,13,0))</f>
        <v>0</v>
      </c>
      <c r="K108" s="43">
        <f>IF(ISERROR(VLOOKUP($U108,[1]BN2_1!$A:$AC,14,0)),0,VLOOKUP($U108,[1]BN2_1!$A:$AC,14,0))</f>
        <v>0</v>
      </c>
      <c r="L108" s="44">
        <f t="shared" si="9"/>
        <v>0</v>
      </c>
      <c r="M108" s="45">
        <f>IF(ISERROR(VLOOKUP($U108,[1]BN2_1!$A:$AC,15,0)),0,VLOOKUP($U108,[1]BN2_1!$A:$AC,15,0))</f>
        <v>0</v>
      </c>
      <c r="N108" s="46">
        <f t="shared" si="10"/>
        <v>0</v>
      </c>
      <c r="O108" s="25">
        <f t="shared" ref="O108:S171" si="12">C108+I108</f>
        <v>400.86500000000001</v>
      </c>
      <c r="P108" s="26">
        <f t="shared" si="12"/>
        <v>0</v>
      </c>
      <c r="Q108" s="26">
        <f t="shared" si="12"/>
        <v>0</v>
      </c>
      <c r="R108" s="27">
        <f t="shared" si="12"/>
        <v>0</v>
      </c>
      <c r="S108" s="30">
        <f t="shared" si="12"/>
        <v>47.105754490000002</v>
      </c>
      <c r="T108" s="32">
        <f t="shared" si="11"/>
        <v>11.751027026555075</v>
      </c>
      <c r="U108" s="33" t="s">
        <v>115</v>
      </c>
      <c r="V108" s="33"/>
      <c r="W108" s="22"/>
    </row>
    <row r="109" spans="1:23" ht="21">
      <c r="A109" s="23">
        <v>104</v>
      </c>
      <c r="B109" s="24" t="str">
        <f>VLOOKUP($U109,[1]Name!$A:$B,2,0)</f>
        <v>กรมการพัฒนาชุมชน</v>
      </c>
      <c r="C109" s="25">
        <f>IF(ISERROR(VLOOKUP($U109,[1]BN2_1!$A:$AC,3,0)),0,VLOOKUP($U109,[1]BN2_1!$A:$AC,3,0))</f>
        <v>4594.4522999999999</v>
      </c>
      <c r="D109" s="26">
        <f>IF(ISERROR(VLOOKUP($U109,[1]BN2_1!$A:$AC,6,0)),0,VLOOKUP($U109,[1]BN2_1!$A:$AC,6,0))</f>
        <v>0</v>
      </c>
      <c r="E109" s="26">
        <f>IF(ISERROR(VLOOKUP($U109,[1]BN2_1!$A:$AC,7,0)),0,VLOOKUP($U109,[1]BN2_1!$A:$AC,7,0))</f>
        <v>36.006918800000001</v>
      </c>
      <c r="F109" s="27">
        <f t="shared" si="7"/>
        <v>36.006918800000001</v>
      </c>
      <c r="G109" s="28">
        <f>IF(ISERROR(VLOOKUP($U109,[1]BN2_1!$A:$AC,8,0)),0,VLOOKUP($U109,[1]BN2_1!$A:$AC,8,0))</f>
        <v>593.49739867000005</v>
      </c>
      <c r="H109" s="29">
        <f t="shared" si="8"/>
        <v>12.917696385051164</v>
      </c>
      <c r="I109" s="42">
        <f>IF(ISERROR(VLOOKUP($U109,[1]BN2_1!$A:$AC,10,0)),0,VLOOKUP($U109,[1]BN2_1!$A:$AC,10,0))</f>
        <v>409.21870000000001</v>
      </c>
      <c r="J109" s="43">
        <f>IF(ISERROR(VLOOKUP($U109,[1]BN2_1!$A:$AC,13,0)),0,VLOOKUP($U109,[1]BN2_1!$A:$AC,13,0))</f>
        <v>0</v>
      </c>
      <c r="K109" s="43">
        <f>IF(ISERROR(VLOOKUP($U109,[1]BN2_1!$A:$AC,14,0)),0,VLOOKUP($U109,[1]BN2_1!$A:$AC,14,0))</f>
        <v>5.7743000000000002</v>
      </c>
      <c r="L109" s="44">
        <f t="shared" si="9"/>
        <v>5.7743000000000002</v>
      </c>
      <c r="M109" s="45">
        <f>IF(ISERROR(VLOOKUP($U109,[1]BN2_1!$A:$AC,15,0)),0,VLOOKUP($U109,[1]BN2_1!$A:$AC,15,0))</f>
        <v>0</v>
      </c>
      <c r="N109" s="46">
        <f t="shared" si="10"/>
        <v>0</v>
      </c>
      <c r="O109" s="25">
        <f t="shared" si="12"/>
        <v>5003.6710000000003</v>
      </c>
      <c r="P109" s="26">
        <f t="shared" si="12"/>
        <v>0</v>
      </c>
      <c r="Q109" s="26">
        <f t="shared" si="12"/>
        <v>41.781218800000005</v>
      </c>
      <c r="R109" s="27">
        <f t="shared" si="12"/>
        <v>41.781218800000005</v>
      </c>
      <c r="S109" s="30">
        <f t="shared" si="12"/>
        <v>593.49739867000005</v>
      </c>
      <c r="T109" s="32">
        <f t="shared" si="11"/>
        <v>11.861239451394786</v>
      </c>
      <c r="U109" s="33" t="s">
        <v>116</v>
      </c>
      <c r="V109" s="33"/>
      <c r="W109" s="22"/>
    </row>
    <row r="110" spans="1:23" ht="21">
      <c r="A110" s="23">
        <v>105</v>
      </c>
      <c r="B110" s="24" t="str">
        <f>VLOOKUP($U110,[1]Name!$A:$B,2,0)</f>
        <v>กองทัพเรือ</v>
      </c>
      <c r="C110" s="25">
        <f>IF(ISERROR(VLOOKUP($U110,[1]BN2_1!$A:$AC,3,0)),0,VLOOKUP($U110,[1]BN2_1!$A:$AC,3,0))</f>
        <v>30878.123</v>
      </c>
      <c r="D110" s="26">
        <f>IF(ISERROR(VLOOKUP($U110,[1]BN2_1!$A:$AC,6,0)),0,VLOOKUP($U110,[1]BN2_1!$A:$AC,6,0))</f>
        <v>0</v>
      </c>
      <c r="E110" s="26">
        <f>IF(ISERROR(VLOOKUP($U110,[1]BN2_1!$A:$AC,7,0)),0,VLOOKUP($U110,[1]BN2_1!$A:$AC,7,0))</f>
        <v>351.13142765999999</v>
      </c>
      <c r="F110" s="27">
        <f t="shared" si="7"/>
        <v>351.13142765999999</v>
      </c>
      <c r="G110" s="28">
        <f>IF(ISERROR(VLOOKUP($U110,[1]BN2_1!$A:$AC,8,0)),0,VLOOKUP($U110,[1]BN2_1!$A:$AC,8,0))</f>
        <v>4330.1565857799997</v>
      </c>
      <c r="H110" s="29">
        <f t="shared" si="8"/>
        <v>14.023380196328642</v>
      </c>
      <c r="I110" s="42">
        <f>IF(ISERROR(VLOOKUP($U110,[1]BN2_1!$A:$AC,10,0)),0,VLOOKUP($U110,[1]BN2_1!$A:$AC,10,0))</f>
        <v>9329.0704999999998</v>
      </c>
      <c r="J110" s="43">
        <f>IF(ISERROR(VLOOKUP($U110,[1]BN2_1!$A:$AC,13,0)),0,VLOOKUP($U110,[1]BN2_1!$A:$AC,13,0))</f>
        <v>0</v>
      </c>
      <c r="K110" s="43">
        <f>IF(ISERROR(VLOOKUP($U110,[1]BN2_1!$A:$AC,14,0)),0,VLOOKUP($U110,[1]BN2_1!$A:$AC,14,0))</f>
        <v>323.30336932</v>
      </c>
      <c r="L110" s="44">
        <f t="shared" si="9"/>
        <v>323.30336932</v>
      </c>
      <c r="M110" s="45">
        <f>IF(ISERROR(VLOOKUP($U110,[1]BN2_1!$A:$AC,15,0)),0,VLOOKUP($U110,[1]BN2_1!$A:$AC,15,0))</f>
        <v>472.79429246000001</v>
      </c>
      <c r="N110" s="46">
        <f t="shared" si="10"/>
        <v>5.0679678373102659</v>
      </c>
      <c r="O110" s="25">
        <f t="shared" si="12"/>
        <v>40207.193500000001</v>
      </c>
      <c r="P110" s="26">
        <f t="shared" si="12"/>
        <v>0</v>
      </c>
      <c r="Q110" s="26">
        <f t="shared" si="12"/>
        <v>674.43479697999999</v>
      </c>
      <c r="R110" s="27">
        <f t="shared" si="12"/>
        <v>674.43479697999999</v>
      </c>
      <c r="S110" s="30">
        <f t="shared" si="12"/>
        <v>4802.9508782399998</v>
      </c>
      <c r="T110" s="32">
        <f t="shared" si="11"/>
        <v>11.945501439288469</v>
      </c>
      <c r="U110" s="33" t="s">
        <v>117</v>
      </c>
      <c r="V110" s="33"/>
      <c r="W110" s="22"/>
    </row>
    <row r="111" spans="1:23" ht="21">
      <c r="A111" s="23">
        <v>106</v>
      </c>
      <c r="B111" s="24" t="str">
        <f>VLOOKUP($U111,[1]Name!$A:$B,2,0)</f>
        <v>กรมอุทยานแห่งชาติ สัตว์ป่า และพันธุ์พืช</v>
      </c>
      <c r="C111" s="25">
        <f>IF(ISERROR(VLOOKUP($U111,[1]BN2_1!$A:$AC,3,0)),0,VLOOKUP($U111,[1]BN2_1!$A:$AC,3,0))</f>
        <v>7444.9126999999999</v>
      </c>
      <c r="D111" s="26">
        <f>IF(ISERROR(VLOOKUP($U111,[1]BN2_1!$A:$AC,6,0)),0,VLOOKUP($U111,[1]BN2_1!$A:$AC,6,0))</f>
        <v>0</v>
      </c>
      <c r="E111" s="26">
        <f>IF(ISERROR(VLOOKUP($U111,[1]BN2_1!$A:$AC,7,0)),0,VLOOKUP($U111,[1]BN2_1!$A:$AC,7,0))</f>
        <v>39.687765229999997</v>
      </c>
      <c r="F111" s="27">
        <f t="shared" si="7"/>
        <v>39.687765229999997</v>
      </c>
      <c r="G111" s="28">
        <f>IF(ISERROR(VLOOKUP($U111,[1]BN2_1!$A:$AC,8,0)),0,VLOOKUP($U111,[1]BN2_1!$A:$AC,8,0))</f>
        <v>1148.9638928500001</v>
      </c>
      <c r="H111" s="29">
        <f t="shared" si="8"/>
        <v>15.432872609103935</v>
      </c>
      <c r="I111" s="42">
        <f>IF(ISERROR(VLOOKUP($U111,[1]BN2_1!$A:$AC,10,0)),0,VLOOKUP($U111,[1]BN2_1!$A:$AC,10,0))</f>
        <v>2520.0545000000002</v>
      </c>
      <c r="J111" s="43">
        <f>IF(ISERROR(VLOOKUP($U111,[1]BN2_1!$A:$AC,13,0)),0,VLOOKUP($U111,[1]BN2_1!$A:$AC,13,0))</f>
        <v>0</v>
      </c>
      <c r="K111" s="43">
        <f>IF(ISERROR(VLOOKUP($U111,[1]BN2_1!$A:$AC,14,0)),0,VLOOKUP($U111,[1]BN2_1!$A:$AC,14,0))</f>
        <v>220.91568717999999</v>
      </c>
      <c r="L111" s="44">
        <f t="shared" si="9"/>
        <v>220.91568717999999</v>
      </c>
      <c r="M111" s="45">
        <f>IF(ISERROR(VLOOKUP($U111,[1]BN2_1!$A:$AC,15,0)),0,VLOOKUP($U111,[1]BN2_1!$A:$AC,15,0))</f>
        <v>46.606610189999998</v>
      </c>
      <c r="N111" s="46">
        <f t="shared" si="10"/>
        <v>1.8494286607690429</v>
      </c>
      <c r="O111" s="25">
        <f t="shared" si="12"/>
        <v>9964.9671999999991</v>
      </c>
      <c r="P111" s="26">
        <f t="shared" si="12"/>
        <v>0</v>
      </c>
      <c r="Q111" s="26">
        <f t="shared" si="12"/>
        <v>260.60345240999999</v>
      </c>
      <c r="R111" s="27">
        <f t="shared" si="12"/>
        <v>260.60345240999999</v>
      </c>
      <c r="S111" s="30">
        <f t="shared" si="12"/>
        <v>1195.5705030400002</v>
      </c>
      <c r="T111" s="32">
        <f t="shared" si="11"/>
        <v>11.997736460587651</v>
      </c>
      <c r="U111" s="33" t="s">
        <v>118</v>
      </c>
      <c r="V111" s="33"/>
      <c r="W111" s="22"/>
    </row>
    <row r="112" spans="1:23" ht="21">
      <c r="A112" s="23">
        <v>107</v>
      </c>
      <c r="B112" s="24" t="str">
        <f>VLOOKUP($U112,[1]Name!$A:$B,2,0)</f>
        <v>กรมธุรกิจพลังงาน</v>
      </c>
      <c r="C112" s="25">
        <f>IF(ISERROR(VLOOKUP($U112,[1]BN2_1!$A:$AC,3,0)),0,VLOOKUP($U112,[1]BN2_1!$A:$AC,3,0))</f>
        <v>214.8135</v>
      </c>
      <c r="D112" s="26">
        <f>IF(ISERROR(VLOOKUP($U112,[1]BN2_1!$A:$AC,6,0)),0,VLOOKUP($U112,[1]BN2_1!$A:$AC,6,0))</f>
        <v>0</v>
      </c>
      <c r="E112" s="26">
        <f>IF(ISERROR(VLOOKUP($U112,[1]BN2_1!$A:$AC,7,0)),0,VLOOKUP($U112,[1]BN2_1!$A:$AC,7,0))</f>
        <v>6.5455429399999998</v>
      </c>
      <c r="F112" s="27">
        <f t="shared" si="7"/>
        <v>6.5455429399999998</v>
      </c>
      <c r="G112" s="28">
        <f>IF(ISERROR(VLOOKUP($U112,[1]BN2_1!$A:$AC,8,0)),0,VLOOKUP($U112,[1]BN2_1!$A:$AC,8,0))</f>
        <v>27.140915979999999</v>
      </c>
      <c r="H112" s="29">
        <f t="shared" si="8"/>
        <v>12.634641668237794</v>
      </c>
      <c r="I112" s="42">
        <f>IF(ISERROR(VLOOKUP($U112,[1]BN2_1!$A:$AC,10,0)),0,VLOOKUP($U112,[1]BN2_1!$A:$AC,10,0))</f>
        <v>11.339</v>
      </c>
      <c r="J112" s="43">
        <f>IF(ISERROR(VLOOKUP($U112,[1]BN2_1!$A:$AC,13,0)),0,VLOOKUP($U112,[1]BN2_1!$A:$AC,13,0))</f>
        <v>0</v>
      </c>
      <c r="K112" s="43">
        <f>IF(ISERROR(VLOOKUP($U112,[1]BN2_1!$A:$AC,14,0)),0,VLOOKUP($U112,[1]BN2_1!$A:$AC,14,0))</f>
        <v>9.844E-2</v>
      </c>
      <c r="L112" s="44">
        <f t="shared" si="9"/>
        <v>9.844E-2</v>
      </c>
      <c r="M112" s="45">
        <f>IF(ISERROR(VLOOKUP($U112,[1]BN2_1!$A:$AC,15,0)),0,VLOOKUP($U112,[1]BN2_1!$A:$AC,15,0))</f>
        <v>0.11000028000000001</v>
      </c>
      <c r="N112" s="46">
        <f t="shared" si="10"/>
        <v>0.97010565305582497</v>
      </c>
      <c r="O112" s="25">
        <f t="shared" si="12"/>
        <v>226.1525</v>
      </c>
      <c r="P112" s="26">
        <f t="shared" si="12"/>
        <v>0</v>
      </c>
      <c r="Q112" s="26">
        <f t="shared" si="12"/>
        <v>6.6439829399999999</v>
      </c>
      <c r="R112" s="27">
        <f t="shared" si="12"/>
        <v>6.6439829399999999</v>
      </c>
      <c r="S112" s="30">
        <f t="shared" si="12"/>
        <v>27.25091626</v>
      </c>
      <c r="T112" s="32">
        <f t="shared" si="11"/>
        <v>12.04979660185052</v>
      </c>
      <c r="U112" s="33" t="s">
        <v>119</v>
      </c>
      <c r="V112" s="33"/>
      <c r="W112" s="22"/>
    </row>
    <row r="113" spans="1:23" ht="21">
      <c r="A113" s="23">
        <v>108</v>
      </c>
      <c r="B113" s="24" t="str">
        <f>VLOOKUP($U113,[1]Name!$A:$B,2,0)</f>
        <v>มหาวิทยาลัยราชภัฏเพชรบูรณ์</v>
      </c>
      <c r="C113" s="25">
        <f>IF(ISERROR(VLOOKUP($U113,[1]BN2_1!$A:$AC,3,0)),0,VLOOKUP($U113,[1]BN2_1!$A:$AC,3,0))</f>
        <v>301.93439999999998</v>
      </c>
      <c r="D113" s="26">
        <f>IF(ISERROR(VLOOKUP($U113,[1]BN2_1!$A:$AC,6,0)),0,VLOOKUP($U113,[1]BN2_1!$A:$AC,6,0))</f>
        <v>0</v>
      </c>
      <c r="E113" s="26">
        <f>IF(ISERROR(VLOOKUP($U113,[1]BN2_1!$A:$AC,7,0)),0,VLOOKUP($U113,[1]BN2_1!$A:$AC,7,0))</f>
        <v>7.0661000000000002E-2</v>
      </c>
      <c r="F113" s="27">
        <f t="shared" si="7"/>
        <v>7.0661000000000002E-2</v>
      </c>
      <c r="G113" s="28">
        <f>IF(ISERROR(VLOOKUP($U113,[1]BN2_1!$A:$AC,8,0)),0,VLOOKUP($U113,[1]BN2_1!$A:$AC,8,0))</f>
        <v>45.185294829999997</v>
      </c>
      <c r="H113" s="29">
        <f t="shared" si="8"/>
        <v>14.96526888953362</v>
      </c>
      <c r="I113" s="42">
        <f>IF(ISERROR(VLOOKUP($U113,[1]BN2_1!$A:$AC,10,0)),0,VLOOKUP($U113,[1]BN2_1!$A:$AC,10,0))</f>
        <v>74.578900000000004</v>
      </c>
      <c r="J113" s="43">
        <f>IF(ISERROR(VLOOKUP($U113,[1]BN2_1!$A:$AC,13,0)),0,VLOOKUP($U113,[1]BN2_1!$A:$AC,13,0))</f>
        <v>0</v>
      </c>
      <c r="K113" s="43">
        <f>IF(ISERROR(VLOOKUP($U113,[1]BN2_1!$A:$AC,14,0)),0,VLOOKUP($U113,[1]BN2_1!$A:$AC,14,0))</f>
        <v>6.3861999999999997</v>
      </c>
      <c r="L113" s="44">
        <f t="shared" si="9"/>
        <v>6.3861999999999997</v>
      </c>
      <c r="M113" s="45">
        <f>IF(ISERROR(VLOOKUP($U113,[1]BN2_1!$A:$AC,15,0)),0,VLOOKUP($U113,[1]BN2_1!$A:$AC,15,0))</f>
        <v>0.19808999999999999</v>
      </c>
      <c r="N113" s="46">
        <f t="shared" si="10"/>
        <v>0.26561131901918633</v>
      </c>
      <c r="O113" s="25">
        <f t="shared" si="12"/>
        <v>376.51329999999996</v>
      </c>
      <c r="P113" s="26">
        <f t="shared" si="12"/>
        <v>0</v>
      </c>
      <c r="Q113" s="26">
        <f t="shared" si="12"/>
        <v>6.456861</v>
      </c>
      <c r="R113" s="27">
        <f t="shared" si="12"/>
        <v>6.456861</v>
      </c>
      <c r="S113" s="30">
        <f t="shared" si="12"/>
        <v>45.383384829999997</v>
      </c>
      <c r="T113" s="32">
        <f t="shared" si="11"/>
        <v>12.05359407755317</v>
      </c>
      <c r="U113" s="33" t="s">
        <v>120</v>
      </c>
      <c r="V113" s="33"/>
      <c r="W113" s="22"/>
    </row>
    <row r="114" spans="1:23" ht="21">
      <c r="A114" s="23">
        <v>109</v>
      </c>
      <c r="B114" s="24" t="str">
        <f>VLOOKUP($U114,[1]Name!$A:$B,2,0)</f>
        <v>กรมทรัพยากรน้ำบาดาล</v>
      </c>
      <c r="C114" s="25">
        <f>IF(ISERROR(VLOOKUP($U114,[1]BN2_1!$A:$AC,3,0)),0,VLOOKUP($U114,[1]BN2_1!$A:$AC,3,0))</f>
        <v>460.44369999999998</v>
      </c>
      <c r="D114" s="26">
        <f>IF(ISERROR(VLOOKUP($U114,[1]BN2_1!$A:$AC,6,0)),0,VLOOKUP($U114,[1]BN2_1!$A:$AC,6,0))</f>
        <v>0</v>
      </c>
      <c r="E114" s="26">
        <f>IF(ISERROR(VLOOKUP($U114,[1]BN2_1!$A:$AC,7,0)),0,VLOOKUP($U114,[1]BN2_1!$A:$AC,7,0))</f>
        <v>8.4052968499999992</v>
      </c>
      <c r="F114" s="27">
        <f t="shared" si="7"/>
        <v>8.4052968499999992</v>
      </c>
      <c r="G114" s="28">
        <f>IF(ISERROR(VLOOKUP($U114,[1]BN2_1!$A:$AC,8,0)),0,VLOOKUP($U114,[1]BN2_1!$A:$AC,8,0))</f>
        <v>86.076278439999996</v>
      </c>
      <c r="H114" s="29">
        <f t="shared" si="8"/>
        <v>18.694202665819947</v>
      </c>
      <c r="I114" s="42">
        <f>IF(ISERROR(VLOOKUP($U114,[1]BN2_1!$A:$AC,10,0)),0,VLOOKUP($U114,[1]BN2_1!$A:$AC,10,0))</f>
        <v>2412.9519</v>
      </c>
      <c r="J114" s="43">
        <f>IF(ISERROR(VLOOKUP($U114,[1]BN2_1!$A:$AC,13,0)),0,VLOOKUP($U114,[1]BN2_1!$A:$AC,13,0))</f>
        <v>0</v>
      </c>
      <c r="K114" s="43">
        <f>IF(ISERROR(VLOOKUP($U114,[1]BN2_1!$A:$AC,14,0)),0,VLOOKUP($U114,[1]BN2_1!$A:$AC,14,0))</f>
        <v>1763.3305983800001</v>
      </c>
      <c r="L114" s="44">
        <f t="shared" si="9"/>
        <v>1763.3305983800001</v>
      </c>
      <c r="M114" s="45">
        <f>IF(ISERROR(VLOOKUP($U114,[1]BN2_1!$A:$AC,15,0)),0,VLOOKUP($U114,[1]BN2_1!$A:$AC,15,0))</f>
        <v>260.34088194999998</v>
      </c>
      <c r="N114" s="46">
        <f t="shared" si="10"/>
        <v>10.789310883072305</v>
      </c>
      <c r="O114" s="25">
        <f t="shared" si="12"/>
        <v>2873.3955999999998</v>
      </c>
      <c r="P114" s="26">
        <f t="shared" si="12"/>
        <v>0</v>
      </c>
      <c r="Q114" s="26">
        <f t="shared" si="12"/>
        <v>1771.7358952300001</v>
      </c>
      <c r="R114" s="27">
        <f t="shared" si="12"/>
        <v>1771.7358952300001</v>
      </c>
      <c r="S114" s="30">
        <f t="shared" si="12"/>
        <v>346.41716038999999</v>
      </c>
      <c r="T114" s="32">
        <f t="shared" si="11"/>
        <v>12.056020423710539</v>
      </c>
      <c r="U114" s="33" t="s">
        <v>121</v>
      </c>
      <c r="V114" s="33"/>
      <c r="W114" s="22"/>
    </row>
    <row r="115" spans="1:23" ht="21">
      <c r="A115" s="23">
        <v>110</v>
      </c>
      <c r="B115" s="24" t="str">
        <f>VLOOKUP($U115,[1]Name!$A:$B,2,0)</f>
        <v>มหาวิทยาลัยกาฬสินธุ์</v>
      </c>
      <c r="C115" s="25">
        <f>IF(ISERROR(VLOOKUP($U115,[1]BN2_1!$A:$AC,3,0)),0,VLOOKUP($U115,[1]BN2_1!$A:$AC,3,0))</f>
        <v>281.69209999999998</v>
      </c>
      <c r="D115" s="26">
        <f>IF(ISERROR(VLOOKUP($U115,[1]BN2_1!$A:$AC,6,0)),0,VLOOKUP($U115,[1]BN2_1!$A:$AC,6,0))</f>
        <v>0</v>
      </c>
      <c r="E115" s="26">
        <f>IF(ISERROR(VLOOKUP($U115,[1]BN2_1!$A:$AC,7,0)),0,VLOOKUP($U115,[1]BN2_1!$A:$AC,7,0))</f>
        <v>0</v>
      </c>
      <c r="F115" s="27">
        <f t="shared" si="7"/>
        <v>0</v>
      </c>
      <c r="G115" s="28">
        <f>IF(ISERROR(VLOOKUP($U115,[1]BN2_1!$A:$AC,8,0)),0,VLOOKUP($U115,[1]BN2_1!$A:$AC,8,0))</f>
        <v>42.699651070000002</v>
      </c>
      <c r="H115" s="29">
        <f t="shared" si="8"/>
        <v>15.158270704077253</v>
      </c>
      <c r="I115" s="42">
        <f>IF(ISERROR(VLOOKUP($U115,[1]BN2_1!$A:$AC,10,0)),0,VLOOKUP($U115,[1]BN2_1!$A:$AC,10,0))</f>
        <v>101.45269999999999</v>
      </c>
      <c r="J115" s="43">
        <f>IF(ISERROR(VLOOKUP($U115,[1]BN2_1!$A:$AC,13,0)),0,VLOOKUP($U115,[1]BN2_1!$A:$AC,13,0))</f>
        <v>0</v>
      </c>
      <c r="K115" s="43">
        <f>IF(ISERROR(VLOOKUP($U115,[1]BN2_1!$A:$AC,14,0)),0,VLOOKUP($U115,[1]BN2_1!$A:$AC,14,0))</f>
        <v>33.593209999999999</v>
      </c>
      <c r="L115" s="44">
        <f t="shared" si="9"/>
        <v>33.593209999999999</v>
      </c>
      <c r="M115" s="45">
        <f>IF(ISERROR(VLOOKUP($U115,[1]BN2_1!$A:$AC,15,0)),0,VLOOKUP($U115,[1]BN2_1!$A:$AC,15,0))</f>
        <v>3.5539999999999998</v>
      </c>
      <c r="N115" s="46">
        <f t="shared" si="10"/>
        <v>3.5031103164331752</v>
      </c>
      <c r="O115" s="25">
        <f t="shared" si="12"/>
        <v>383.14479999999998</v>
      </c>
      <c r="P115" s="26">
        <f t="shared" si="12"/>
        <v>0</v>
      </c>
      <c r="Q115" s="26">
        <f t="shared" si="12"/>
        <v>33.593209999999999</v>
      </c>
      <c r="R115" s="27">
        <f t="shared" si="12"/>
        <v>33.593209999999999</v>
      </c>
      <c r="S115" s="30">
        <f t="shared" si="12"/>
        <v>46.253651070000004</v>
      </c>
      <c r="T115" s="32">
        <f t="shared" si="11"/>
        <v>12.072107221603948</v>
      </c>
      <c r="U115" s="33" t="s">
        <v>122</v>
      </c>
      <c r="V115" s="33"/>
      <c r="W115" s="22"/>
    </row>
    <row r="116" spans="1:23" ht="21">
      <c r="A116" s="23">
        <v>111</v>
      </c>
      <c r="B116" s="24" t="str">
        <f>VLOOKUP($U116,[1]Name!$A:$B,2,0)</f>
        <v>มหาวิทยาลัยราชภัฏภูเก็ต</v>
      </c>
      <c r="C116" s="25">
        <f>IF(ISERROR(VLOOKUP($U116,[1]BN2_1!$A:$AC,3,0)),0,VLOOKUP($U116,[1]BN2_1!$A:$AC,3,0))</f>
        <v>293.31360000000001</v>
      </c>
      <c r="D116" s="26">
        <f>IF(ISERROR(VLOOKUP($U116,[1]BN2_1!$A:$AC,6,0)),0,VLOOKUP($U116,[1]BN2_1!$A:$AC,6,0))</f>
        <v>0</v>
      </c>
      <c r="E116" s="26">
        <f>IF(ISERROR(VLOOKUP($U116,[1]BN2_1!$A:$AC,7,0)),0,VLOOKUP($U116,[1]BN2_1!$A:$AC,7,0))</f>
        <v>0.51308120000000002</v>
      </c>
      <c r="F116" s="27">
        <f t="shared" si="7"/>
        <v>0.51308120000000002</v>
      </c>
      <c r="G116" s="28">
        <f>IF(ISERROR(VLOOKUP($U116,[1]BN2_1!$A:$AC,8,0)),0,VLOOKUP($U116,[1]BN2_1!$A:$AC,8,0))</f>
        <v>45.544090560000001</v>
      </c>
      <c r="H116" s="29">
        <f t="shared" si="8"/>
        <v>15.527439082265534</v>
      </c>
      <c r="I116" s="42">
        <f>IF(ISERROR(VLOOKUP($U116,[1]BN2_1!$A:$AC,10,0)),0,VLOOKUP($U116,[1]BN2_1!$A:$AC,10,0))</f>
        <v>97.567599999999999</v>
      </c>
      <c r="J116" s="43">
        <f>IF(ISERROR(VLOOKUP($U116,[1]BN2_1!$A:$AC,13,0)),0,VLOOKUP($U116,[1]BN2_1!$A:$AC,13,0))</f>
        <v>0</v>
      </c>
      <c r="K116" s="43">
        <f>IF(ISERROR(VLOOKUP($U116,[1]BN2_1!$A:$AC,14,0)),0,VLOOKUP($U116,[1]BN2_1!$A:$AC,14,0))</f>
        <v>21.728899999999999</v>
      </c>
      <c r="L116" s="44">
        <f t="shared" si="9"/>
        <v>21.728899999999999</v>
      </c>
      <c r="M116" s="45">
        <f>IF(ISERROR(VLOOKUP($U116,[1]BN2_1!$A:$AC,15,0)),0,VLOOKUP($U116,[1]BN2_1!$A:$AC,15,0))</f>
        <v>1.6522278500000001</v>
      </c>
      <c r="N116" s="46">
        <f t="shared" si="10"/>
        <v>1.6934185631295635</v>
      </c>
      <c r="O116" s="25">
        <f t="shared" si="12"/>
        <v>390.88120000000004</v>
      </c>
      <c r="P116" s="26">
        <f t="shared" si="12"/>
        <v>0</v>
      </c>
      <c r="Q116" s="26">
        <f t="shared" si="12"/>
        <v>22.241981199999998</v>
      </c>
      <c r="R116" s="27">
        <f t="shared" si="12"/>
        <v>22.241981199999998</v>
      </c>
      <c r="S116" s="30">
        <f t="shared" si="12"/>
        <v>47.196318410000003</v>
      </c>
      <c r="T116" s="32">
        <f t="shared" si="11"/>
        <v>12.074338292555385</v>
      </c>
      <c r="U116" s="33" t="s">
        <v>123</v>
      </c>
      <c r="V116" s="33"/>
      <c r="W116" s="22"/>
    </row>
    <row r="117" spans="1:23" ht="21">
      <c r="A117" s="23">
        <v>112</v>
      </c>
      <c r="B117" s="24" t="str">
        <f>VLOOKUP($U117,[1]Name!$A:$B,2,0)</f>
        <v>มหาวิทยาลัยนครพนม</v>
      </c>
      <c r="C117" s="25">
        <f>IF(ISERROR(VLOOKUP($U117,[1]BN2_1!$A:$AC,3,0)),0,VLOOKUP($U117,[1]BN2_1!$A:$AC,3,0))</f>
        <v>460.58359999999999</v>
      </c>
      <c r="D117" s="26">
        <f>IF(ISERROR(VLOOKUP($U117,[1]BN2_1!$A:$AC,6,0)),0,VLOOKUP($U117,[1]BN2_1!$A:$AC,6,0))</f>
        <v>0</v>
      </c>
      <c r="E117" s="26">
        <f>IF(ISERROR(VLOOKUP($U117,[1]BN2_1!$A:$AC,7,0)),0,VLOOKUP($U117,[1]BN2_1!$A:$AC,7,0))</f>
        <v>1.3383719000000001</v>
      </c>
      <c r="F117" s="27">
        <f t="shared" si="7"/>
        <v>1.3383719000000001</v>
      </c>
      <c r="G117" s="28">
        <f>IF(ISERROR(VLOOKUP($U117,[1]BN2_1!$A:$AC,8,0)),0,VLOOKUP($U117,[1]BN2_1!$A:$AC,8,0))</f>
        <v>68.932614279999996</v>
      </c>
      <c r="H117" s="29">
        <f t="shared" si="8"/>
        <v>14.966363170551448</v>
      </c>
      <c r="I117" s="42">
        <f>IF(ISERROR(VLOOKUP($U117,[1]BN2_1!$A:$AC,10,0)),0,VLOOKUP($U117,[1]BN2_1!$A:$AC,10,0))</f>
        <v>176.1035</v>
      </c>
      <c r="J117" s="43">
        <f>IF(ISERROR(VLOOKUP($U117,[1]BN2_1!$A:$AC,13,0)),0,VLOOKUP($U117,[1]BN2_1!$A:$AC,13,0))</f>
        <v>0</v>
      </c>
      <c r="K117" s="43">
        <f>IF(ISERROR(VLOOKUP($U117,[1]BN2_1!$A:$AC,14,0)),0,VLOOKUP($U117,[1]BN2_1!$A:$AC,14,0))</f>
        <v>61.159660000000002</v>
      </c>
      <c r="L117" s="44">
        <f t="shared" si="9"/>
        <v>61.159660000000002</v>
      </c>
      <c r="M117" s="45">
        <f>IF(ISERROR(VLOOKUP($U117,[1]BN2_1!$A:$AC,15,0)),0,VLOOKUP($U117,[1]BN2_1!$A:$AC,15,0))</f>
        <v>7.9583399999999997</v>
      </c>
      <c r="N117" s="46">
        <f t="shared" si="10"/>
        <v>4.5191265363834336</v>
      </c>
      <c r="O117" s="25">
        <f t="shared" si="12"/>
        <v>636.68709999999999</v>
      </c>
      <c r="P117" s="26">
        <f t="shared" si="12"/>
        <v>0</v>
      </c>
      <c r="Q117" s="26">
        <f t="shared" si="12"/>
        <v>62.498031900000001</v>
      </c>
      <c r="R117" s="27">
        <f t="shared" si="12"/>
        <v>62.498031900000001</v>
      </c>
      <c r="S117" s="30">
        <f t="shared" si="12"/>
        <v>76.890954279999988</v>
      </c>
      <c r="T117" s="32">
        <f t="shared" si="11"/>
        <v>12.076725644354973</v>
      </c>
      <c r="U117" s="33" t="s">
        <v>124</v>
      </c>
      <c r="V117" s="33"/>
      <c r="W117" s="22"/>
    </row>
    <row r="118" spans="1:23" ht="21">
      <c r="A118" s="23">
        <v>113</v>
      </c>
      <c r="B118" s="24" t="str">
        <f>VLOOKUP($U118,[1]Name!$A:$B,2,0)</f>
        <v>สำนักงานนโยบายและแผนทรัพยากรธรรมชาติและสิ่งแวดล้อม</v>
      </c>
      <c r="C118" s="25">
        <f>IF(ISERROR(VLOOKUP($U118,[1]BN2_1!$A:$AC,3,0)),0,VLOOKUP($U118,[1]BN2_1!$A:$AC,3,0))</f>
        <v>377.69106249999999</v>
      </c>
      <c r="D118" s="26">
        <f>IF(ISERROR(VLOOKUP($U118,[1]BN2_1!$A:$AC,6,0)),0,VLOOKUP($U118,[1]BN2_1!$A:$AC,6,0))</f>
        <v>0</v>
      </c>
      <c r="E118" s="26">
        <f>IF(ISERROR(VLOOKUP($U118,[1]BN2_1!$A:$AC,7,0)),0,VLOOKUP($U118,[1]BN2_1!$A:$AC,7,0))</f>
        <v>26.19794585</v>
      </c>
      <c r="F118" s="27">
        <f t="shared" si="7"/>
        <v>26.19794585</v>
      </c>
      <c r="G118" s="28">
        <f>IF(ISERROR(VLOOKUP($U118,[1]BN2_1!$A:$AC,8,0)),0,VLOOKUP($U118,[1]BN2_1!$A:$AC,8,0))</f>
        <v>75.441565920000002</v>
      </c>
      <c r="H118" s="29">
        <f t="shared" si="8"/>
        <v>19.974411208102126</v>
      </c>
      <c r="I118" s="42">
        <f>IF(ISERROR(VLOOKUP($U118,[1]BN2_1!$A:$AC,10,0)),0,VLOOKUP($U118,[1]BN2_1!$A:$AC,10,0))</f>
        <v>641.71753750000005</v>
      </c>
      <c r="J118" s="43">
        <f>IF(ISERROR(VLOOKUP($U118,[1]BN2_1!$A:$AC,13,0)),0,VLOOKUP($U118,[1]BN2_1!$A:$AC,13,0))</f>
        <v>0</v>
      </c>
      <c r="K118" s="43">
        <f>IF(ISERROR(VLOOKUP($U118,[1]BN2_1!$A:$AC,14,0)),0,VLOOKUP($U118,[1]BN2_1!$A:$AC,14,0))</f>
        <v>130.42846883000001</v>
      </c>
      <c r="L118" s="44">
        <f t="shared" si="9"/>
        <v>130.42846883000001</v>
      </c>
      <c r="M118" s="45">
        <f>IF(ISERROR(VLOOKUP($U118,[1]BN2_1!$A:$AC,15,0)),0,VLOOKUP($U118,[1]BN2_1!$A:$AC,15,0))</f>
        <v>47.964468670000002</v>
      </c>
      <c r="N118" s="46">
        <f t="shared" si="10"/>
        <v>7.474389566608969</v>
      </c>
      <c r="O118" s="25">
        <f t="shared" si="12"/>
        <v>1019.4086</v>
      </c>
      <c r="P118" s="26">
        <f t="shared" si="12"/>
        <v>0</v>
      </c>
      <c r="Q118" s="26">
        <f t="shared" si="12"/>
        <v>156.62641468000001</v>
      </c>
      <c r="R118" s="27">
        <f t="shared" si="12"/>
        <v>156.62641468000001</v>
      </c>
      <c r="S118" s="30">
        <f t="shared" si="12"/>
        <v>123.40603459</v>
      </c>
      <c r="T118" s="32">
        <f t="shared" si="11"/>
        <v>12.105649745352355</v>
      </c>
      <c r="U118" s="33" t="s">
        <v>125</v>
      </c>
      <c r="V118" s="33"/>
      <c r="W118" s="22"/>
    </row>
    <row r="119" spans="1:23" ht="21">
      <c r="A119" s="23">
        <v>114</v>
      </c>
      <c r="B119" s="24" t="str">
        <f>VLOOKUP($U119,[1]Name!$A:$B,2,0)</f>
        <v>สำนักงานนโยบายและแผนพลังงาน</v>
      </c>
      <c r="C119" s="25">
        <f>IF(ISERROR(VLOOKUP($U119,[1]BN2_1!$A:$AC,3,0)),0,VLOOKUP($U119,[1]BN2_1!$A:$AC,3,0))</f>
        <v>97.545299999999997</v>
      </c>
      <c r="D119" s="26">
        <f>IF(ISERROR(VLOOKUP($U119,[1]BN2_1!$A:$AC,6,0)),0,VLOOKUP($U119,[1]BN2_1!$A:$AC,6,0))</f>
        <v>0</v>
      </c>
      <c r="E119" s="26">
        <f>IF(ISERROR(VLOOKUP($U119,[1]BN2_1!$A:$AC,7,0)),0,VLOOKUP($U119,[1]BN2_1!$A:$AC,7,0))</f>
        <v>6.1954773100000002</v>
      </c>
      <c r="F119" s="27">
        <f t="shared" si="7"/>
        <v>6.1954773100000002</v>
      </c>
      <c r="G119" s="28">
        <f>IF(ISERROR(VLOOKUP($U119,[1]BN2_1!$A:$AC,8,0)),0,VLOOKUP($U119,[1]BN2_1!$A:$AC,8,0))</f>
        <v>11.839083609999999</v>
      </c>
      <c r="H119" s="29">
        <f t="shared" si="8"/>
        <v>12.137010814462613</v>
      </c>
      <c r="I119" s="42">
        <f>IF(ISERROR(VLOOKUP($U119,[1]BN2_1!$A:$AC,10,0)),0,VLOOKUP($U119,[1]BN2_1!$A:$AC,10,0))</f>
        <v>0.23400000000000001</v>
      </c>
      <c r="J119" s="43">
        <f>IF(ISERROR(VLOOKUP($U119,[1]BN2_1!$A:$AC,13,0)),0,VLOOKUP($U119,[1]BN2_1!$A:$AC,13,0))</f>
        <v>0</v>
      </c>
      <c r="K119" s="43">
        <f>IF(ISERROR(VLOOKUP($U119,[1]BN2_1!$A:$AC,14,0)),0,VLOOKUP($U119,[1]BN2_1!$A:$AC,14,0))</f>
        <v>0</v>
      </c>
      <c r="L119" s="44">
        <f t="shared" si="9"/>
        <v>0</v>
      </c>
      <c r="M119" s="45">
        <f>IF(ISERROR(VLOOKUP($U119,[1]BN2_1!$A:$AC,15,0)),0,VLOOKUP($U119,[1]BN2_1!$A:$AC,15,0))</f>
        <v>0</v>
      </c>
      <c r="N119" s="46">
        <f t="shared" si="10"/>
        <v>0</v>
      </c>
      <c r="O119" s="25">
        <f t="shared" si="12"/>
        <v>97.779299999999992</v>
      </c>
      <c r="P119" s="26">
        <f t="shared" si="12"/>
        <v>0</v>
      </c>
      <c r="Q119" s="26">
        <f t="shared" si="12"/>
        <v>6.1954773100000002</v>
      </c>
      <c r="R119" s="27">
        <f t="shared" si="12"/>
        <v>6.1954773100000002</v>
      </c>
      <c r="S119" s="30">
        <f t="shared" si="12"/>
        <v>11.839083609999999</v>
      </c>
      <c r="T119" s="32">
        <f t="shared" si="11"/>
        <v>12.107965193041881</v>
      </c>
      <c r="U119" s="33" t="s">
        <v>126</v>
      </c>
      <c r="V119" s="33"/>
      <c r="W119" s="22"/>
    </row>
    <row r="120" spans="1:23" ht="21">
      <c r="A120" s="23">
        <v>115</v>
      </c>
      <c r="B120" s="24" t="str">
        <f>VLOOKUP($U120,[1]Name!$A:$B,2,0)</f>
        <v>มหาวิทยาลัยเทคโนโลยีราชมงคลพระนคร</v>
      </c>
      <c r="C120" s="25">
        <f>IF(ISERROR(VLOOKUP($U120,[1]BN2_1!$A:$AC,3,0)),0,VLOOKUP($U120,[1]BN2_1!$A:$AC,3,0))</f>
        <v>541.5625</v>
      </c>
      <c r="D120" s="26">
        <f>IF(ISERROR(VLOOKUP($U120,[1]BN2_1!$A:$AC,6,0)),0,VLOOKUP($U120,[1]BN2_1!$A:$AC,6,0))</f>
        <v>0</v>
      </c>
      <c r="E120" s="26">
        <f>IF(ISERROR(VLOOKUP($U120,[1]BN2_1!$A:$AC,7,0)),0,VLOOKUP($U120,[1]BN2_1!$A:$AC,7,0))</f>
        <v>0.45755899999999999</v>
      </c>
      <c r="F120" s="27">
        <f t="shared" si="7"/>
        <v>0.45755899999999999</v>
      </c>
      <c r="G120" s="28">
        <f>IF(ISERROR(VLOOKUP($U120,[1]BN2_1!$A:$AC,8,0)),0,VLOOKUP($U120,[1]BN2_1!$A:$AC,8,0))</f>
        <v>80.868805929999994</v>
      </c>
      <c r="H120" s="29">
        <f t="shared" si="8"/>
        <v>14.932497344258511</v>
      </c>
      <c r="I120" s="42">
        <f>IF(ISERROR(VLOOKUP($U120,[1]BN2_1!$A:$AC,10,0)),0,VLOOKUP($U120,[1]BN2_1!$A:$AC,10,0))</f>
        <v>116.4496</v>
      </c>
      <c r="J120" s="43">
        <f>IF(ISERROR(VLOOKUP($U120,[1]BN2_1!$A:$AC,13,0)),0,VLOOKUP($U120,[1]BN2_1!$A:$AC,13,0))</f>
        <v>0</v>
      </c>
      <c r="K120" s="43">
        <f>IF(ISERROR(VLOOKUP($U120,[1]BN2_1!$A:$AC,14,0)),0,VLOOKUP($U120,[1]BN2_1!$A:$AC,14,0))</f>
        <v>0</v>
      </c>
      <c r="L120" s="44">
        <f t="shared" si="9"/>
        <v>0</v>
      </c>
      <c r="M120" s="45">
        <f>IF(ISERROR(VLOOKUP($U120,[1]BN2_1!$A:$AC,15,0)),0,VLOOKUP($U120,[1]BN2_1!$A:$AC,15,0))</f>
        <v>0</v>
      </c>
      <c r="N120" s="46">
        <f t="shared" si="10"/>
        <v>0</v>
      </c>
      <c r="O120" s="25">
        <f t="shared" si="12"/>
        <v>658.01210000000003</v>
      </c>
      <c r="P120" s="26">
        <f t="shared" si="12"/>
        <v>0</v>
      </c>
      <c r="Q120" s="26">
        <f t="shared" si="12"/>
        <v>0.45755899999999999</v>
      </c>
      <c r="R120" s="27">
        <f t="shared" si="12"/>
        <v>0.45755899999999999</v>
      </c>
      <c r="S120" s="30">
        <f t="shared" si="12"/>
        <v>80.868805929999994</v>
      </c>
      <c r="T120" s="32">
        <f t="shared" si="11"/>
        <v>12.289866087568905</v>
      </c>
      <c r="U120" s="33" t="s">
        <v>127</v>
      </c>
      <c r="V120" s="33"/>
      <c r="W120" s="22"/>
    </row>
    <row r="121" spans="1:23" ht="21">
      <c r="A121" s="23">
        <v>116</v>
      </c>
      <c r="B121" s="24" t="str">
        <f>VLOOKUP($U121,[1]Name!$A:$B,2,0)</f>
        <v>สำนักงานคณะกรรมการการอาชีวศึกษา</v>
      </c>
      <c r="C121" s="25">
        <f>IF(ISERROR(VLOOKUP($U121,[1]BN2_1!$A:$AC,3,0)),0,VLOOKUP($U121,[1]BN2_1!$A:$AC,3,0))</f>
        <v>20495.674200000001</v>
      </c>
      <c r="D121" s="26">
        <f>IF(ISERROR(VLOOKUP($U121,[1]BN2_1!$A:$AC,6,0)),0,VLOOKUP($U121,[1]BN2_1!$A:$AC,6,0))</f>
        <v>0</v>
      </c>
      <c r="E121" s="26">
        <f>IF(ISERROR(VLOOKUP($U121,[1]BN2_1!$A:$AC,7,0)),0,VLOOKUP($U121,[1]BN2_1!$A:$AC,7,0))</f>
        <v>60.640969630000001</v>
      </c>
      <c r="F121" s="27">
        <f t="shared" si="7"/>
        <v>60.640969630000001</v>
      </c>
      <c r="G121" s="28">
        <f>IF(ISERROR(VLOOKUP($U121,[1]BN2_1!$A:$AC,8,0)),0,VLOOKUP($U121,[1]BN2_1!$A:$AC,8,0))</f>
        <v>2832.8463450999998</v>
      </c>
      <c r="H121" s="29">
        <f t="shared" si="8"/>
        <v>13.821679235611578</v>
      </c>
      <c r="I121" s="42">
        <f>IF(ISERROR(VLOOKUP($U121,[1]BN2_1!$A:$AC,10,0)),0,VLOOKUP($U121,[1]BN2_1!$A:$AC,10,0))</f>
        <v>2586.7217000000001</v>
      </c>
      <c r="J121" s="43">
        <f>IF(ISERROR(VLOOKUP($U121,[1]BN2_1!$A:$AC,13,0)),0,VLOOKUP($U121,[1]BN2_1!$A:$AC,13,0))</f>
        <v>0</v>
      </c>
      <c r="K121" s="43">
        <f>IF(ISERROR(VLOOKUP($U121,[1]BN2_1!$A:$AC,14,0)),0,VLOOKUP($U121,[1]BN2_1!$A:$AC,14,0))</f>
        <v>171.61790719999999</v>
      </c>
      <c r="L121" s="44">
        <f t="shared" si="9"/>
        <v>171.61790719999999</v>
      </c>
      <c r="M121" s="45">
        <f>IF(ISERROR(VLOOKUP($U121,[1]BN2_1!$A:$AC,15,0)),0,VLOOKUP($U121,[1]BN2_1!$A:$AC,15,0))</f>
        <v>6.2583500000000001</v>
      </c>
      <c r="N121" s="46">
        <f t="shared" si="10"/>
        <v>0.24194137312877531</v>
      </c>
      <c r="O121" s="25">
        <f t="shared" si="12"/>
        <v>23082.395900000003</v>
      </c>
      <c r="P121" s="26">
        <f t="shared" si="12"/>
        <v>0</v>
      </c>
      <c r="Q121" s="26">
        <f t="shared" si="12"/>
        <v>232.25887682999999</v>
      </c>
      <c r="R121" s="27">
        <f t="shared" si="12"/>
        <v>232.25887682999999</v>
      </c>
      <c r="S121" s="30">
        <f t="shared" si="12"/>
        <v>2839.1046950999998</v>
      </c>
      <c r="T121" s="32">
        <f t="shared" si="11"/>
        <v>12.299870028223541</v>
      </c>
      <c r="U121" s="33" t="s">
        <v>128</v>
      </c>
      <c r="V121" s="33"/>
      <c r="W121" s="22"/>
    </row>
    <row r="122" spans="1:23" ht="21">
      <c r="A122" s="23">
        <v>117</v>
      </c>
      <c r="B122" s="24" t="str">
        <f>VLOOKUP($U122,[1]Name!$A:$B,2,0)</f>
        <v>สำนักงานมาตรฐานสินค้าเกษตรและอาหารแห่งชาติ</v>
      </c>
      <c r="C122" s="25">
        <f>IF(ISERROR(VLOOKUP($U122,[1]BN2_1!$A:$AC,3,0)),0,VLOOKUP($U122,[1]BN2_1!$A:$AC,3,0))</f>
        <v>202.8032</v>
      </c>
      <c r="D122" s="26">
        <f>IF(ISERROR(VLOOKUP($U122,[1]BN2_1!$A:$AC,6,0)),0,VLOOKUP($U122,[1]BN2_1!$A:$AC,6,0))</f>
        <v>0</v>
      </c>
      <c r="E122" s="26">
        <f>IF(ISERROR(VLOOKUP($U122,[1]BN2_1!$A:$AC,7,0)),0,VLOOKUP($U122,[1]BN2_1!$A:$AC,7,0))</f>
        <v>15.1664966</v>
      </c>
      <c r="F122" s="27">
        <f t="shared" si="7"/>
        <v>15.1664966</v>
      </c>
      <c r="G122" s="28">
        <f>IF(ISERROR(VLOOKUP($U122,[1]BN2_1!$A:$AC,8,0)),0,VLOOKUP($U122,[1]BN2_1!$A:$AC,8,0))</f>
        <v>27.769533070000001</v>
      </c>
      <c r="H122" s="29">
        <f t="shared" si="8"/>
        <v>13.692847583272849</v>
      </c>
      <c r="I122" s="42">
        <f>IF(ISERROR(VLOOKUP($U122,[1]BN2_1!$A:$AC,10,0)),0,VLOOKUP($U122,[1]BN2_1!$A:$AC,10,0))</f>
        <v>20.666699999999999</v>
      </c>
      <c r="J122" s="43">
        <f>IF(ISERROR(VLOOKUP($U122,[1]BN2_1!$A:$AC,13,0)),0,VLOOKUP($U122,[1]BN2_1!$A:$AC,13,0))</f>
        <v>0</v>
      </c>
      <c r="K122" s="43">
        <f>IF(ISERROR(VLOOKUP($U122,[1]BN2_1!$A:$AC,14,0)),0,VLOOKUP($U122,[1]BN2_1!$A:$AC,14,0))</f>
        <v>9.5969999999999995</v>
      </c>
      <c r="L122" s="44">
        <f t="shared" si="9"/>
        <v>9.5969999999999995</v>
      </c>
      <c r="M122" s="45">
        <f>IF(ISERROR(VLOOKUP($U122,[1]BN2_1!$A:$AC,15,0)),0,VLOOKUP($U122,[1]BN2_1!$A:$AC,15,0))</f>
        <v>0</v>
      </c>
      <c r="N122" s="46">
        <f t="shared" si="10"/>
        <v>0</v>
      </c>
      <c r="O122" s="25">
        <f t="shared" si="12"/>
        <v>223.4699</v>
      </c>
      <c r="P122" s="26">
        <f t="shared" si="12"/>
        <v>0</v>
      </c>
      <c r="Q122" s="26">
        <f t="shared" si="12"/>
        <v>24.7634966</v>
      </c>
      <c r="R122" s="27">
        <f t="shared" si="12"/>
        <v>24.7634966</v>
      </c>
      <c r="S122" s="30">
        <f t="shared" si="12"/>
        <v>27.769533070000001</v>
      </c>
      <c r="T122" s="32">
        <f t="shared" si="11"/>
        <v>12.426520560487118</v>
      </c>
      <c r="U122" s="33" t="s">
        <v>129</v>
      </c>
      <c r="V122" s="33"/>
      <c r="W122" s="22"/>
    </row>
    <row r="123" spans="1:23" ht="21">
      <c r="A123" s="23">
        <v>118</v>
      </c>
      <c r="B123" s="24" t="str">
        <f>VLOOKUP($U123,[1]Name!$A:$B,2,0)</f>
        <v>กรมที่ดิน</v>
      </c>
      <c r="C123" s="25">
        <f>IF(ISERROR(VLOOKUP($U123,[1]BN2_1!$A:$AC,3,0)),0,VLOOKUP($U123,[1]BN2_1!$A:$AC,3,0))</f>
        <v>5170.3689999999997</v>
      </c>
      <c r="D123" s="26">
        <f>IF(ISERROR(VLOOKUP($U123,[1]BN2_1!$A:$AC,6,0)),0,VLOOKUP($U123,[1]BN2_1!$A:$AC,6,0))</f>
        <v>0</v>
      </c>
      <c r="E123" s="26">
        <f>IF(ISERROR(VLOOKUP($U123,[1]BN2_1!$A:$AC,7,0)),0,VLOOKUP($U123,[1]BN2_1!$A:$AC,7,0))</f>
        <v>52.844639950000001</v>
      </c>
      <c r="F123" s="27">
        <f t="shared" si="7"/>
        <v>52.844639950000001</v>
      </c>
      <c r="G123" s="28">
        <f>IF(ISERROR(VLOOKUP($U123,[1]BN2_1!$A:$AC,8,0)),0,VLOOKUP($U123,[1]BN2_1!$A:$AC,8,0))</f>
        <v>806.32581934999996</v>
      </c>
      <c r="H123" s="29">
        <f t="shared" si="8"/>
        <v>15.595131011925842</v>
      </c>
      <c r="I123" s="42">
        <f>IF(ISERROR(VLOOKUP($U123,[1]BN2_1!$A:$AC,10,0)),0,VLOOKUP($U123,[1]BN2_1!$A:$AC,10,0))</f>
        <v>1344.1318000000001</v>
      </c>
      <c r="J123" s="43">
        <f>IF(ISERROR(VLOOKUP($U123,[1]BN2_1!$A:$AC,13,0)),0,VLOOKUP($U123,[1]BN2_1!$A:$AC,13,0))</f>
        <v>0</v>
      </c>
      <c r="K123" s="43">
        <f>IF(ISERROR(VLOOKUP($U123,[1]BN2_1!$A:$AC,14,0)),0,VLOOKUP($U123,[1]BN2_1!$A:$AC,14,0))</f>
        <v>108.584594</v>
      </c>
      <c r="L123" s="44">
        <f t="shared" si="9"/>
        <v>108.584594</v>
      </c>
      <c r="M123" s="45">
        <f>IF(ISERROR(VLOOKUP($U123,[1]BN2_1!$A:$AC,15,0)),0,VLOOKUP($U123,[1]BN2_1!$A:$AC,15,0))</f>
        <v>5.1182590000000001</v>
      </c>
      <c r="N123" s="46">
        <f t="shared" si="10"/>
        <v>0.38078550035048647</v>
      </c>
      <c r="O123" s="25">
        <f t="shared" si="12"/>
        <v>6514.5007999999998</v>
      </c>
      <c r="P123" s="26">
        <f t="shared" si="12"/>
        <v>0</v>
      </c>
      <c r="Q123" s="26">
        <f t="shared" si="12"/>
        <v>161.42923395</v>
      </c>
      <c r="R123" s="27">
        <f t="shared" si="12"/>
        <v>161.42923395</v>
      </c>
      <c r="S123" s="30">
        <f t="shared" si="12"/>
        <v>811.44407834999993</v>
      </c>
      <c r="T123" s="32">
        <f t="shared" si="11"/>
        <v>12.455967130282646</v>
      </c>
      <c r="U123" s="33" t="s">
        <v>130</v>
      </c>
      <c r="V123" s="33"/>
      <c r="W123" s="22"/>
    </row>
    <row r="124" spans="1:23" ht="21">
      <c r="A124" s="23">
        <v>119</v>
      </c>
      <c r="B124" s="24" t="str">
        <f>VLOOKUP($U124,[1]Name!$A:$B,2,0)</f>
        <v>มหาวิทยาลัยราชภัฏนครราชสีมา</v>
      </c>
      <c r="C124" s="25">
        <f>IF(ISERROR(VLOOKUP($U124,[1]BN2_1!$A:$AC,3,0)),0,VLOOKUP($U124,[1]BN2_1!$A:$AC,3,0))</f>
        <v>402.47770000000003</v>
      </c>
      <c r="D124" s="26">
        <f>IF(ISERROR(VLOOKUP($U124,[1]BN2_1!$A:$AC,6,0)),0,VLOOKUP($U124,[1]BN2_1!$A:$AC,6,0))</f>
        <v>0</v>
      </c>
      <c r="E124" s="26">
        <f>IF(ISERROR(VLOOKUP($U124,[1]BN2_1!$A:$AC,7,0)),0,VLOOKUP($U124,[1]BN2_1!$A:$AC,7,0))</f>
        <v>0.66119700000000003</v>
      </c>
      <c r="F124" s="27">
        <f t="shared" si="7"/>
        <v>0.66119700000000003</v>
      </c>
      <c r="G124" s="28">
        <f>IF(ISERROR(VLOOKUP($U124,[1]BN2_1!$A:$AC,8,0)),0,VLOOKUP($U124,[1]BN2_1!$A:$AC,8,0))</f>
        <v>62.150822660000003</v>
      </c>
      <c r="H124" s="29">
        <f t="shared" si="8"/>
        <v>15.442053723721836</v>
      </c>
      <c r="I124" s="42">
        <f>IF(ISERROR(VLOOKUP($U124,[1]BN2_1!$A:$AC,10,0)),0,VLOOKUP($U124,[1]BN2_1!$A:$AC,10,0))</f>
        <v>90.638900000000007</v>
      </c>
      <c r="J124" s="43">
        <f>IF(ISERROR(VLOOKUP($U124,[1]BN2_1!$A:$AC,13,0)),0,VLOOKUP($U124,[1]BN2_1!$A:$AC,13,0))</f>
        <v>0</v>
      </c>
      <c r="K124" s="43">
        <f>IF(ISERROR(VLOOKUP($U124,[1]BN2_1!$A:$AC,14,0)),0,VLOOKUP($U124,[1]BN2_1!$A:$AC,14,0))</f>
        <v>4.7596090000000002</v>
      </c>
      <c r="L124" s="44">
        <f t="shared" si="9"/>
        <v>4.7596090000000002</v>
      </c>
      <c r="M124" s="45">
        <f>IF(ISERROR(VLOOKUP($U124,[1]BN2_1!$A:$AC,15,0)),0,VLOOKUP($U124,[1]BN2_1!$A:$AC,15,0))</f>
        <v>2.2800000000000001E-2</v>
      </c>
      <c r="N124" s="46">
        <f t="shared" si="10"/>
        <v>2.5154762469535706E-2</v>
      </c>
      <c r="O124" s="25">
        <f t="shared" si="12"/>
        <v>493.11660000000006</v>
      </c>
      <c r="P124" s="26">
        <f t="shared" si="12"/>
        <v>0</v>
      </c>
      <c r="Q124" s="26">
        <f t="shared" si="12"/>
        <v>5.4208060000000007</v>
      </c>
      <c r="R124" s="27">
        <f t="shared" si="12"/>
        <v>5.4208060000000007</v>
      </c>
      <c r="S124" s="30">
        <f t="shared" si="12"/>
        <v>62.173622659999999</v>
      </c>
      <c r="T124" s="32">
        <f t="shared" si="11"/>
        <v>12.608300483090609</v>
      </c>
      <c r="U124" s="33" t="s">
        <v>131</v>
      </c>
      <c r="V124" s="33"/>
      <c r="W124" s="22"/>
    </row>
    <row r="125" spans="1:23" ht="21">
      <c r="A125" s="23">
        <v>120</v>
      </c>
      <c r="B125" s="24" t="str">
        <f>VLOOKUP($U125,[1]Name!$A:$B,2,0)</f>
        <v>กรมการค้าต่างประเทศ</v>
      </c>
      <c r="C125" s="25">
        <f>IF(ISERROR(VLOOKUP($U125,[1]BN2_1!$A:$AC,3,0)),0,VLOOKUP($U125,[1]BN2_1!$A:$AC,3,0))</f>
        <v>296.4203</v>
      </c>
      <c r="D125" s="26">
        <f>IF(ISERROR(VLOOKUP($U125,[1]BN2_1!$A:$AC,6,0)),0,VLOOKUP($U125,[1]BN2_1!$A:$AC,6,0))</f>
        <v>0</v>
      </c>
      <c r="E125" s="26">
        <f>IF(ISERROR(VLOOKUP($U125,[1]BN2_1!$A:$AC,7,0)),0,VLOOKUP($U125,[1]BN2_1!$A:$AC,7,0))</f>
        <v>13.789016549999999</v>
      </c>
      <c r="F125" s="27">
        <f t="shared" si="7"/>
        <v>13.789016549999999</v>
      </c>
      <c r="G125" s="28">
        <f>IF(ISERROR(VLOOKUP($U125,[1]BN2_1!$A:$AC,8,0)),0,VLOOKUP($U125,[1]BN2_1!$A:$AC,8,0))</f>
        <v>45.321784510000001</v>
      </c>
      <c r="H125" s="29">
        <f t="shared" si="8"/>
        <v>15.289703340155853</v>
      </c>
      <c r="I125" s="42">
        <f>IF(ISERROR(VLOOKUP($U125,[1]BN2_1!$A:$AC,10,0)),0,VLOOKUP($U125,[1]BN2_1!$A:$AC,10,0))</f>
        <v>63.004800000000003</v>
      </c>
      <c r="J125" s="43">
        <f>IF(ISERROR(VLOOKUP($U125,[1]BN2_1!$A:$AC,13,0)),0,VLOOKUP($U125,[1]BN2_1!$A:$AC,13,0))</f>
        <v>0</v>
      </c>
      <c r="K125" s="43">
        <f>IF(ISERROR(VLOOKUP($U125,[1]BN2_1!$A:$AC,14,0)),0,VLOOKUP($U125,[1]BN2_1!$A:$AC,14,0))</f>
        <v>0.93799999999999994</v>
      </c>
      <c r="L125" s="44">
        <f t="shared" si="9"/>
        <v>0.93799999999999994</v>
      </c>
      <c r="M125" s="45">
        <f>IF(ISERROR(VLOOKUP($U125,[1]BN2_1!$A:$AC,15,0)),0,VLOOKUP($U125,[1]BN2_1!$A:$AC,15,0))</f>
        <v>0.1643</v>
      </c>
      <c r="N125" s="46">
        <f t="shared" si="10"/>
        <v>0.2607737823149982</v>
      </c>
      <c r="O125" s="25">
        <f t="shared" si="12"/>
        <v>359.42509999999999</v>
      </c>
      <c r="P125" s="26">
        <f t="shared" si="12"/>
        <v>0</v>
      </c>
      <c r="Q125" s="26">
        <f t="shared" si="12"/>
        <v>14.72701655</v>
      </c>
      <c r="R125" s="27">
        <f t="shared" si="12"/>
        <v>14.72701655</v>
      </c>
      <c r="S125" s="30">
        <f t="shared" si="12"/>
        <v>45.486084509999998</v>
      </c>
      <c r="T125" s="32">
        <f t="shared" si="11"/>
        <v>12.655233179318861</v>
      </c>
      <c r="U125" s="33" t="s">
        <v>132</v>
      </c>
      <c r="V125" s="33"/>
      <c r="W125" s="22"/>
    </row>
    <row r="126" spans="1:23" ht="21">
      <c r="A126" s="23">
        <v>121</v>
      </c>
      <c r="B126" s="24" t="str">
        <f>VLOOKUP($U126,[1]Name!$A:$B,2,0)</f>
        <v>กรมสรรพสามิต</v>
      </c>
      <c r="C126" s="25">
        <f>IF(ISERROR(VLOOKUP($U126,[1]BN2_1!$A:$AC,3,0)),0,VLOOKUP($U126,[1]BN2_1!$A:$AC,3,0))</f>
        <v>1874.0198</v>
      </c>
      <c r="D126" s="26">
        <f>IF(ISERROR(VLOOKUP($U126,[1]BN2_1!$A:$AC,6,0)),0,VLOOKUP($U126,[1]BN2_1!$A:$AC,6,0))</f>
        <v>0</v>
      </c>
      <c r="E126" s="26">
        <f>IF(ISERROR(VLOOKUP($U126,[1]BN2_1!$A:$AC,7,0)),0,VLOOKUP($U126,[1]BN2_1!$A:$AC,7,0))</f>
        <v>17.238125320000002</v>
      </c>
      <c r="F126" s="27">
        <f t="shared" si="7"/>
        <v>17.238125320000002</v>
      </c>
      <c r="G126" s="28">
        <f>IF(ISERROR(VLOOKUP($U126,[1]BN2_1!$A:$AC,8,0)),0,VLOOKUP($U126,[1]BN2_1!$A:$AC,8,0))</f>
        <v>277.48761876999998</v>
      </c>
      <c r="H126" s="29">
        <f t="shared" si="8"/>
        <v>14.807080414518564</v>
      </c>
      <c r="I126" s="42">
        <f>IF(ISERROR(VLOOKUP($U126,[1]BN2_1!$A:$AC,10,0)),0,VLOOKUP($U126,[1]BN2_1!$A:$AC,10,0))</f>
        <v>315.29719999999998</v>
      </c>
      <c r="J126" s="43">
        <f>IF(ISERROR(VLOOKUP($U126,[1]BN2_1!$A:$AC,13,0)),0,VLOOKUP($U126,[1]BN2_1!$A:$AC,13,0))</f>
        <v>0</v>
      </c>
      <c r="K126" s="43">
        <f>IF(ISERROR(VLOOKUP($U126,[1]BN2_1!$A:$AC,14,0)),0,VLOOKUP($U126,[1]BN2_1!$A:$AC,14,0))</f>
        <v>0</v>
      </c>
      <c r="L126" s="44">
        <f t="shared" si="9"/>
        <v>0</v>
      </c>
      <c r="M126" s="45">
        <f>IF(ISERROR(VLOOKUP($U126,[1]BN2_1!$A:$AC,15,0)),0,VLOOKUP($U126,[1]BN2_1!$A:$AC,15,0))</f>
        <v>0</v>
      </c>
      <c r="N126" s="46">
        <f t="shared" si="10"/>
        <v>0</v>
      </c>
      <c r="O126" s="25">
        <f t="shared" si="12"/>
        <v>2189.317</v>
      </c>
      <c r="P126" s="26">
        <f t="shared" si="12"/>
        <v>0</v>
      </c>
      <c r="Q126" s="26">
        <f t="shared" si="12"/>
        <v>17.238125320000002</v>
      </c>
      <c r="R126" s="27">
        <f t="shared" si="12"/>
        <v>17.238125320000002</v>
      </c>
      <c r="S126" s="30">
        <f t="shared" si="12"/>
        <v>277.48761876999998</v>
      </c>
      <c r="T126" s="32">
        <f t="shared" si="11"/>
        <v>12.674620384804941</v>
      </c>
      <c r="U126" s="33" t="s">
        <v>133</v>
      </c>
      <c r="V126" s="33"/>
      <c r="W126" s="22"/>
    </row>
    <row r="127" spans="1:23" ht="21">
      <c r="A127" s="23">
        <v>122</v>
      </c>
      <c r="B127" s="24" t="str">
        <f>VLOOKUP($U127,[1]Name!$A:$B,2,0)</f>
        <v>กรมพัฒนาฝีมือแรงงาน</v>
      </c>
      <c r="C127" s="25">
        <f>IF(ISERROR(VLOOKUP($U127,[1]BN2_1!$A:$AC,3,0)),0,VLOOKUP($U127,[1]BN2_1!$A:$AC,3,0))</f>
        <v>1386.3051</v>
      </c>
      <c r="D127" s="26">
        <f>IF(ISERROR(VLOOKUP($U127,[1]BN2_1!$A:$AC,6,0)),0,VLOOKUP($U127,[1]BN2_1!$A:$AC,6,0))</f>
        <v>0</v>
      </c>
      <c r="E127" s="26">
        <f>IF(ISERROR(VLOOKUP($U127,[1]BN2_1!$A:$AC,7,0)),0,VLOOKUP($U127,[1]BN2_1!$A:$AC,7,0))</f>
        <v>17.609845029999999</v>
      </c>
      <c r="F127" s="27">
        <f t="shared" si="7"/>
        <v>17.609845029999999</v>
      </c>
      <c r="G127" s="28">
        <f>IF(ISERROR(VLOOKUP($U127,[1]BN2_1!$A:$AC,8,0)),0,VLOOKUP($U127,[1]BN2_1!$A:$AC,8,0))</f>
        <v>200.40291099000001</v>
      </c>
      <c r="H127" s="29">
        <f t="shared" si="8"/>
        <v>14.455902311114633</v>
      </c>
      <c r="I127" s="42">
        <f>IF(ISERROR(VLOOKUP($U127,[1]BN2_1!$A:$AC,10,0)),0,VLOOKUP($U127,[1]BN2_1!$A:$AC,10,0))</f>
        <v>198.4734</v>
      </c>
      <c r="J127" s="43">
        <f>IF(ISERROR(VLOOKUP($U127,[1]BN2_1!$A:$AC,13,0)),0,VLOOKUP($U127,[1]BN2_1!$A:$AC,13,0))</f>
        <v>0</v>
      </c>
      <c r="K127" s="43">
        <f>IF(ISERROR(VLOOKUP($U127,[1]BN2_1!$A:$AC,14,0)),0,VLOOKUP($U127,[1]BN2_1!$A:$AC,14,0))</f>
        <v>11.545987</v>
      </c>
      <c r="L127" s="44">
        <f t="shared" si="9"/>
        <v>11.545987</v>
      </c>
      <c r="M127" s="45">
        <f>IF(ISERROR(VLOOKUP($U127,[1]BN2_1!$A:$AC,15,0)),0,VLOOKUP($U127,[1]BN2_1!$A:$AC,15,0))</f>
        <v>1.012</v>
      </c>
      <c r="N127" s="46">
        <f t="shared" si="10"/>
        <v>0.50989200567935045</v>
      </c>
      <c r="O127" s="25">
        <f t="shared" si="12"/>
        <v>1584.7785000000001</v>
      </c>
      <c r="P127" s="26">
        <f t="shared" si="12"/>
        <v>0</v>
      </c>
      <c r="Q127" s="26">
        <f t="shared" si="12"/>
        <v>29.155832029999999</v>
      </c>
      <c r="R127" s="27">
        <f t="shared" si="12"/>
        <v>29.155832029999999</v>
      </c>
      <c r="S127" s="30">
        <f t="shared" si="12"/>
        <v>201.41491099000001</v>
      </c>
      <c r="T127" s="32">
        <f t="shared" si="11"/>
        <v>12.709341462545082</v>
      </c>
      <c r="U127" s="33" t="s">
        <v>134</v>
      </c>
      <c r="V127" s="33"/>
      <c r="W127" s="22"/>
    </row>
    <row r="128" spans="1:23" ht="21">
      <c r="A128" s="23">
        <v>123</v>
      </c>
      <c r="B128" s="24" t="str">
        <f>VLOOKUP($U128,[1]Name!$A:$B,2,0)</f>
        <v>สำนักงานนโยบายและแผนการขนส่งและจราจร</v>
      </c>
      <c r="C128" s="25">
        <f>IF(ISERROR(VLOOKUP($U128,[1]BN2_1!$A:$AC,3,0)),0,VLOOKUP($U128,[1]BN2_1!$A:$AC,3,0))</f>
        <v>171.5779</v>
      </c>
      <c r="D128" s="26">
        <f>IF(ISERROR(VLOOKUP($U128,[1]BN2_1!$A:$AC,6,0)),0,VLOOKUP($U128,[1]BN2_1!$A:$AC,6,0))</f>
        <v>0</v>
      </c>
      <c r="E128" s="26">
        <f>IF(ISERROR(VLOOKUP($U128,[1]BN2_1!$A:$AC,7,0)),0,VLOOKUP($U128,[1]BN2_1!$A:$AC,7,0))</f>
        <v>15.59290932</v>
      </c>
      <c r="F128" s="27">
        <f t="shared" si="7"/>
        <v>15.59290932</v>
      </c>
      <c r="G128" s="28">
        <f>IF(ISERROR(VLOOKUP($U128,[1]BN2_1!$A:$AC,8,0)),0,VLOOKUP($U128,[1]BN2_1!$A:$AC,8,0))</f>
        <v>26.55228232</v>
      </c>
      <c r="H128" s="29">
        <f t="shared" si="8"/>
        <v>15.47535103297103</v>
      </c>
      <c r="I128" s="42">
        <f>IF(ISERROR(VLOOKUP($U128,[1]BN2_1!$A:$AC,10,0)),0,VLOOKUP($U128,[1]BN2_1!$A:$AC,10,0))</f>
        <v>90.830100000000002</v>
      </c>
      <c r="J128" s="43">
        <f>IF(ISERROR(VLOOKUP($U128,[1]BN2_1!$A:$AC,13,0)),0,VLOOKUP($U128,[1]BN2_1!$A:$AC,13,0))</f>
        <v>0</v>
      </c>
      <c r="K128" s="43">
        <f>IF(ISERROR(VLOOKUP($U128,[1]BN2_1!$A:$AC,14,0)),0,VLOOKUP($U128,[1]BN2_1!$A:$AC,14,0))</f>
        <v>74.178839999999994</v>
      </c>
      <c r="L128" s="44">
        <f t="shared" si="9"/>
        <v>74.178839999999994</v>
      </c>
      <c r="M128" s="45">
        <f>IF(ISERROR(VLOOKUP($U128,[1]BN2_1!$A:$AC,15,0)),0,VLOOKUP($U128,[1]BN2_1!$A:$AC,15,0))</f>
        <v>7.0026599999999997</v>
      </c>
      <c r="N128" s="46">
        <f t="shared" si="10"/>
        <v>7.709624893069587</v>
      </c>
      <c r="O128" s="25">
        <f t="shared" si="12"/>
        <v>262.40800000000002</v>
      </c>
      <c r="P128" s="26">
        <f t="shared" si="12"/>
        <v>0</v>
      </c>
      <c r="Q128" s="26">
        <f t="shared" si="12"/>
        <v>89.771749319999998</v>
      </c>
      <c r="R128" s="27">
        <f t="shared" si="12"/>
        <v>89.771749319999998</v>
      </c>
      <c r="S128" s="30">
        <f t="shared" si="12"/>
        <v>33.554942320000002</v>
      </c>
      <c r="T128" s="32">
        <f t="shared" si="11"/>
        <v>12.78731681960916</v>
      </c>
      <c r="U128" s="33" t="s">
        <v>135</v>
      </c>
      <c r="V128" s="33"/>
      <c r="W128" s="22"/>
    </row>
    <row r="129" spans="1:23" ht="21">
      <c r="A129" s="23">
        <v>124</v>
      </c>
      <c r="B129" s="24" t="str">
        <f>VLOOKUP($U129,[1]Name!$A:$B,2,0)</f>
        <v>สำนักงานป้องกันและปราบปรามการฟอกเงิน</v>
      </c>
      <c r="C129" s="25">
        <f>IF(ISERROR(VLOOKUP($U129,[1]BN2_1!$A:$AC,3,0)),0,VLOOKUP($U129,[1]BN2_1!$A:$AC,3,0))</f>
        <v>398.52449999999999</v>
      </c>
      <c r="D129" s="26">
        <f>IF(ISERROR(VLOOKUP($U129,[1]BN2_1!$A:$AC,6,0)),0,VLOOKUP($U129,[1]BN2_1!$A:$AC,6,0))</f>
        <v>0</v>
      </c>
      <c r="E129" s="26">
        <f>IF(ISERROR(VLOOKUP($U129,[1]BN2_1!$A:$AC,7,0)),0,VLOOKUP($U129,[1]BN2_1!$A:$AC,7,0))</f>
        <v>5.5661098400000002</v>
      </c>
      <c r="F129" s="27">
        <f t="shared" si="7"/>
        <v>5.5661098400000002</v>
      </c>
      <c r="G129" s="28">
        <f>IF(ISERROR(VLOOKUP($U129,[1]BN2_1!$A:$AC,8,0)),0,VLOOKUP($U129,[1]BN2_1!$A:$AC,8,0))</f>
        <v>59.740928779999997</v>
      </c>
      <c r="H129" s="29">
        <f t="shared" si="8"/>
        <v>14.990528507030307</v>
      </c>
      <c r="I129" s="42">
        <f>IF(ISERROR(VLOOKUP($U129,[1]BN2_1!$A:$AC,10,0)),0,VLOOKUP($U129,[1]BN2_1!$A:$AC,10,0))</f>
        <v>67.728399999999993</v>
      </c>
      <c r="J129" s="43">
        <f>IF(ISERROR(VLOOKUP($U129,[1]BN2_1!$A:$AC,13,0)),0,VLOOKUP($U129,[1]BN2_1!$A:$AC,13,0))</f>
        <v>0</v>
      </c>
      <c r="K129" s="43">
        <f>IF(ISERROR(VLOOKUP($U129,[1]BN2_1!$A:$AC,14,0)),0,VLOOKUP($U129,[1]BN2_1!$A:$AC,14,0))</f>
        <v>0</v>
      </c>
      <c r="L129" s="44">
        <f t="shared" si="9"/>
        <v>0</v>
      </c>
      <c r="M129" s="45">
        <f>IF(ISERROR(VLOOKUP($U129,[1]BN2_1!$A:$AC,15,0)),0,VLOOKUP($U129,[1]BN2_1!$A:$AC,15,0))</f>
        <v>0</v>
      </c>
      <c r="N129" s="46">
        <f t="shared" si="10"/>
        <v>0</v>
      </c>
      <c r="O129" s="25">
        <f t="shared" si="12"/>
        <v>466.25289999999995</v>
      </c>
      <c r="P129" s="26">
        <f t="shared" si="12"/>
        <v>0</v>
      </c>
      <c r="Q129" s="26">
        <f t="shared" si="12"/>
        <v>5.5661098400000002</v>
      </c>
      <c r="R129" s="27">
        <f t="shared" si="12"/>
        <v>5.5661098400000002</v>
      </c>
      <c r="S129" s="30">
        <f t="shared" si="12"/>
        <v>59.740928779999997</v>
      </c>
      <c r="T129" s="32">
        <f t="shared" si="11"/>
        <v>12.812988140127388</v>
      </c>
      <c r="U129" s="33" t="s">
        <v>136</v>
      </c>
      <c r="V129" s="33"/>
      <c r="W129" s="22"/>
    </row>
    <row r="130" spans="1:23" ht="21">
      <c r="A130" s="23">
        <v>125</v>
      </c>
      <c r="B130" s="24" t="str">
        <f>VLOOKUP($U130,[1]Name!$A:$B,2,0)</f>
        <v>มหาวิทยาลัยราชภัฏบ้านสมเด็จเจ้าพระยา</v>
      </c>
      <c r="C130" s="25">
        <f>IF(ISERROR(VLOOKUP($U130,[1]BN2_1!$A:$AC,3,0)),0,VLOOKUP($U130,[1]BN2_1!$A:$AC,3,0))</f>
        <v>483.38290000000001</v>
      </c>
      <c r="D130" s="26">
        <f>IF(ISERROR(VLOOKUP($U130,[1]BN2_1!$A:$AC,6,0)),0,VLOOKUP($U130,[1]BN2_1!$A:$AC,6,0))</f>
        <v>0</v>
      </c>
      <c r="E130" s="26">
        <f>IF(ISERROR(VLOOKUP($U130,[1]BN2_1!$A:$AC,7,0)),0,VLOOKUP($U130,[1]BN2_1!$A:$AC,7,0))</f>
        <v>0.15843199999999999</v>
      </c>
      <c r="F130" s="27">
        <f t="shared" si="7"/>
        <v>0.15843199999999999</v>
      </c>
      <c r="G130" s="28">
        <f>IF(ISERROR(VLOOKUP($U130,[1]BN2_1!$A:$AC,8,0)),0,VLOOKUP($U130,[1]BN2_1!$A:$AC,8,0))</f>
        <v>73.427243869999998</v>
      </c>
      <c r="H130" s="29">
        <f t="shared" si="8"/>
        <v>15.190285769314555</v>
      </c>
      <c r="I130" s="42">
        <f>IF(ISERROR(VLOOKUP($U130,[1]BN2_1!$A:$AC,10,0)),0,VLOOKUP($U130,[1]BN2_1!$A:$AC,10,0))</f>
        <v>90.024500000000003</v>
      </c>
      <c r="J130" s="43">
        <f>IF(ISERROR(VLOOKUP($U130,[1]BN2_1!$A:$AC,13,0)),0,VLOOKUP($U130,[1]BN2_1!$A:$AC,13,0))</f>
        <v>0</v>
      </c>
      <c r="K130" s="43">
        <f>IF(ISERROR(VLOOKUP($U130,[1]BN2_1!$A:$AC,14,0)),0,VLOOKUP($U130,[1]BN2_1!$A:$AC,14,0))</f>
        <v>5.0296649999999996</v>
      </c>
      <c r="L130" s="44">
        <f t="shared" si="9"/>
        <v>5.0296649999999996</v>
      </c>
      <c r="M130" s="45">
        <f>IF(ISERROR(VLOOKUP($U130,[1]BN2_1!$A:$AC,15,0)),0,VLOOKUP($U130,[1]BN2_1!$A:$AC,15,0))</f>
        <v>1.4535</v>
      </c>
      <c r="N130" s="46">
        <f t="shared" si="10"/>
        <v>1.6145604807580161</v>
      </c>
      <c r="O130" s="25">
        <f t="shared" si="12"/>
        <v>573.40740000000005</v>
      </c>
      <c r="P130" s="26">
        <f t="shared" si="12"/>
        <v>0</v>
      </c>
      <c r="Q130" s="26">
        <f t="shared" si="12"/>
        <v>5.188097</v>
      </c>
      <c r="R130" s="27">
        <f t="shared" si="12"/>
        <v>5.188097</v>
      </c>
      <c r="S130" s="30">
        <f t="shared" si="12"/>
        <v>74.880743870000003</v>
      </c>
      <c r="T130" s="32">
        <f t="shared" si="11"/>
        <v>13.058907832371888</v>
      </c>
      <c r="U130" s="33" t="s">
        <v>137</v>
      </c>
      <c r="V130" s="33"/>
      <c r="W130" s="22"/>
    </row>
    <row r="131" spans="1:23" ht="21">
      <c r="A131" s="23">
        <v>126</v>
      </c>
      <c r="B131" s="24" t="str">
        <f>VLOOKUP($U131,[1]Name!$A:$B,2,0)</f>
        <v>มหาวิทยาลัยราชภัฏอุบลราชธานี</v>
      </c>
      <c r="C131" s="25">
        <f>IF(ISERROR(VLOOKUP($U131,[1]BN2_1!$A:$AC,3,0)),0,VLOOKUP($U131,[1]BN2_1!$A:$AC,3,0))</f>
        <v>446.73939999999999</v>
      </c>
      <c r="D131" s="26">
        <f>IF(ISERROR(VLOOKUP($U131,[1]BN2_1!$A:$AC,6,0)),0,VLOOKUP($U131,[1]BN2_1!$A:$AC,6,0))</f>
        <v>0</v>
      </c>
      <c r="E131" s="26">
        <f>IF(ISERROR(VLOOKUP($U131,[1]BN2_1!$A:$AC,7,0)),0,VLOOKUP($U131,[1]BN2_1!$A:$AC,7,0))</f>
        <v>0.80231300000000005</v>
      </c>
      <c r="F131" s="27">
        <f t="shared" si="7"/>
        <v>0.80231300000000005</v>
      </c>
      <c r="G131" s="28">
        <f>IF(ISERROR(VLOOKUP($U131,[1]BN2_1!$A:$AC,8,0)),0,VLOOKUP($U131,[1]BN2_1!$A:$AC,8,0))</f>
        <v>73.307596180000004</v>
      </c>
      <c r="H131" s="29">
        <f t="shared" si="8"/>
        <v>16.409476347955877</v>
      </c>
      <c r="I131" s="42">
        <f>IF(ISERROR(VLOOKUP($U131,[1]BN2_1!$A:$AC,10,0)),0,VLOOKUP($U131,[1]BN2_1!$A:$AC,10,0))</f>
        <v>111.3287</v>
      </c>
      <c r="J131" s="43">
        <f>IF(ISERROR(VLOOKUP($U131,[1]BN2_1!$A:$AC,13,0)),0,VLOOKUP($U131,[1]BN2_1!$A:$AC,13,0))</f>
        <v>0</v>
      </c>
      <c r="K131" s="43">
        <f>IF(ISERROR(VLOOKUP($U131,[1]BN2_1!$A:$AC,14,0)),0,VLOOKUP($U131,[1]BN2_1!$A:$AC,14,0))</f>
        <v>1.0438000000000001</v>
      </c>
      <c r="L131" s="44">
        <f t="shared" si="9"/>
        <v>1.0438000000000001</v>
      </c>
      <c r="M131" s="45">
        <f>IF(ISERROR(VLOOKUP($U131,[1]BN2_1!$A:$AC,15,0)),0,VLOOKUP($U131,[1]BN2_1!$A:$AC,15,0))</f>
        <v>0</v>
      </c>
      <c r="N131" s="46">
        <f t="shared" si="10"/>
        <v>0</v>
      </c>
      <c r="O131" s="25">
        <f t="shared" si="12"/>
        <v>558.06809999999996</v>
      </c>
      <c r="P131" s="26">
        <f t="shared" si="12"/>
        <v>0</v>
      </c>
      <c r="Q131" s="26">
        <f t="shared" si="12"/>
        <v>1.8461130000000001</v>
      </c>
      <c r="R131" s="27">
        <f t="shared" si="12"/>
        <v>1.8461130000000001</v>
      </c>
      <c r="S131" s="30">
        <f t="shared" si="12"/>
        <v>73.307596180000004</v>
      </c>
      <c r="T131" s="32">
        <f t="shared" si="11"/>
        <v>13.135958887454777</v>
      </c>
      <c r="U131" s="33" t="s">
        <v>138</v>
      </c>
      <c r="V131" s="33"/>
      <c r="W131" s="22"/>
    </row>
    <row r="132" spans="1:23" ht="21">
      <c r="A132" s="23">
        <v>127</v>
      </c>
      <c r="B132" s="24" t="str">
        <f>VLOOKUP($U132,[1]Name!$A:$B,2,0)</f>
        <v>มหาวิทยาลัยเทคโนโลยีราชมงคลศรีวิชัย</v>
      </c>
      <c r="C132" s="25">
        <f>IF(ISERROR(VLOOKUP($U132,[1]BN2_1!$A:$AC,3,0)),0,VLOOKUP($U132,[1]BN2_1!$A:$AC,3,0))</f>
        <v>663.53150000000005</v>
      </c>
      <c r="D132" s="26">
        <f>IF(ISERROR(VLOOKUP($U132,[1]BN2_1!$A:$AC,6,0)),0,VLOOKUP($U132,[1]BN2_1!$A:$AC,6,0))</f>
        <v>0</v>
      </c>
      <c r="E132" s="26">
        <f>IF(ISERROR(VLOOKUP($U132,[1]BN2_1!$A:$AC,7,0)),0,VLOOKUP($U132,[1]BN2_1!$A:$AC,7,0))</f>
        <v>4.5082999999999998E-2</v>
      </c>
      <c r="F132" s="27">
        <f t="shared" si="7"/>
        <v>4.5082999999999998E-2</v>
      </c>
      <c r="G132" s="28">
        <f>IF(ISERROR(VLOOKUP($U132,[1]BN2_1!$A:$AC,8,0)),0,VLOOKUP($U132,[1]BN2_1!$A:$AC,8,0))</f>
        <v>107.72052377</v>
      </c>
      <c r="H132" s="29">
        <f t="shared" si="8"/>
        <v>16.234425007704985</v>
      </c>
      <c r="I132" s="42">
        <f>IF(ISERROR(VLOOKUP($U132,[1]BN2_1!$A:$AC,10,0)),0,VLOOKUP($U132,[1]BN2_1!$A:$AC,10,0))</f>
        <v>168.7901</v>
      </c>
      <c r="J132" s="43">
        <f>IF(ISERROR(VLOOKUP($U132,[1]BN2_1!$A:$AC,13,0)),0,VLOOKUP($U132,[1]BN2_1!$A:$AC,13,0))</f>
        <v>0</v>
      </c>
      <c r="K132" s="43">
        <f>IF(ISERROR(VLOOKUP($U132,[1]BN2_1!$A:$AC,14,0)),0,VLOOKUP($U132,[1]BN2_1!$A:$AC,14,0))</f>
        <v>22.596599999999999</v>
      </c>
      <c r="L132" s="44">
        <f t="shared" si="9"/>
        <v>22.596599999999999</v>
      </c>
      <c r="M132" s="45">
        <f>IF(ISERROR(VLOOKUP($U132,[1]BN2_1!$A:$AC,15,0)),0,VLOOKUP($U132,[1]BN2_1!$A:$AC,15,0))</f>
        <v>2.0884800000000001</v>
      </c>
      <c r="N132" s="46">
        <f t="shared" si="10"/>
        <v>1.2373237529926224</v>
      </c>
      <c r="O132" s="25">
        <f t="shared" si="12"/>
        <v>832.32159999999999</v>
      </c>
      <c r="P132" s="26">
        <f t="shared" si="12"/>
        <v>0</v>
      </c>
      <c r="Q132" s="26">
        <f t="shared" si="12"/>
        <v>22.641683</v>
      </c>
      <c r="R132" s="27">
        <f t="shared" si="12"/>
        <v>22.641683</v>
      </c>
      <c r="S132" s="30">
        <f t="shared" si="12"/>
        <v>109.80900377</v>
      </c>
      <c r="T132" s="32">
        <f t="shared" si="11"/>
        <v>13.193097928733316</v>
      </c>
      <c r="U132" s="33" t="s">
        <v>139</v>
      </c>
      <c r="V132" s="33"/>
      <c r="W132" s="22"/>
    </row>
    <row r="133" spans="1:23" ht="42">
      <c r="A133" s="23">
        <v>128</v>
      </c>
      <c r="B133" s="24" t="str">
        <f>VLOOKUP($U133,[1]Name!$A:$B,2,0)</f>
        <v>สำนักงานปลัดกระทรวงการพัฒนาสังคมและความมั่นคงของมนุษย์</v>
      </c>
      <c r="C133" s="25">
        <f>IF(ISERROR(VLOOKUP($U133,[1]BN2_1!$A:$AC,3,0)),0,VLOOKUP($U133,[1]BN2_1!$A:$AC,3,0))</f>
        <v>1404.6487999999999</v>
      </c>
      <c r="D133" s="26">
        <f>IF(ISERROR(VLOOKUP($U133,[1]BN2_1!$A:$AC,6,0)),0,VLOOKUP($U133,[1]BN2_1!$A:$AC,6,0))</f>
        <v>0</v>
      </c>
      <c r="E133" s="26">
        <f>IF(ISERROR(VLOOKUP($U133,[1]BN2_1!$A:$AC,7,0)),0,VLOOKUP($U133,[1]BN2_1!$A:$AC,7,0))</f>
        <v>13.41633367</v>
      </c>
      <c r="F133" s="27">
        <f t="shared" si="7"/>
        <v>13.41633367</v>
      </c>
      <c r="G133" s="28">
        <f>IF(ISERROR(VLOOKUP($U133,[1]BN2_1!$A:$AC,8,0)),0,VLOOKUP($U133,[1]BN2_1!$A:$AC,8,0))</f>
        <v>195.62717433</v>
      </c>
      <c r="H133" s="29">
        <f t="shared" si="8"/>
        <v>13.927123586337025</v>
      </c>
      <c r="I133" s="42">
        <f>IF(ISERROR(VLOOKUP($U133,[1]BN2_1!$A:$AC,10,0)),0,VLOOKUP($U133,[1]BN2_1!$A:$AC,10,0))</f>
        <v>97.635000000000005</v>
      </c>
      <c r="J133" s="43">
        <f>IF(ISERROR(VLOOKUP($U133,[1]BN2_1!$A:$AC,13,0)),0,VLOOKUP($U133,[1]BN2_1!$A:$AC,13,0))</f>
        <v>0</v>
      </c>
      <c r="K133" s="43">
        <f>IF(ISERROR(VLOOKUP($U133,[1]BN2_1!$A:$AC,14,0)),0,VLOOKUP($U133,[1]BN2_1!$A:$AC,14,0))</f>
        <v>0.60209400000000002</v>
      </c>
      <c r="L133" s="44">
        <f t="shared" si="9"/>
        <v>0.60209400000000002</v>
      </c>
      <c r="M133" s="45">
        <f>IF(ISERROR(VLOOKUP($U133,[1]BN2_1!$A:$AC,15,0)),0,VLOOKUP($U133,[1]BN2_1!$A:$AC,15,0))</f>
        <v>3.181559</v>
      </c>
      <c r="N133" s="46">
        <f t="shared" si="10"/>
        <v>3.2586254929072562</v>
      </c>
      <c r="O133" s="25">
        <f t="shared" si="12"/>
        <v>1502.2837999999999</v>
      </c>
      <c r="P133" s="26">
        <f t="shared" si="12"/>
        <v>0</v>
      </c>
      <c r="Q133" s="26">
        <f t="shared" si="12"/>
        <v>14.018427669999999</v>
      </c>
      <c r="R133" s="27">
        <f t="shared" si="12"/>
        <v>14.018427669999999</v>
      </c>
      <c r="S133" s="30">
        <f t="shared" si="12"/>
        <v>198.80873333</v>
      </c>
      <c r="T133" s="32">
        <f t="shared" si="11"/>
        <v>13.233766704400326</v>
      </c>
      <c r="U133" s="33" t="s">
        <v>140</v>
      </c>
      <c r="V133" s="33"/>
      <c r="W133" s="22"/>
    </row>
    <row r="134" spans="1:23" ht="21">
      <c r="A134" s="23">
        <v>129</v>
      </c>
      <c r="B134" s="24" t="str">
        <f>VLOOKUP($U134,[1]Name!$A:$B,2,0)</f>
        <v>สำนักงานปลัดกระทรวงทรัพยากรธรรมชาติและสิ่งแวดล้อม</v>
      </c>
      <c r="C134" s="25">
        <f>IF(ISERROR(VLOOKUP($U134,[1]BN2_1!$A:$AC,3,0)),0,VLOOKUP($U134,[1]BN2_1!$A:$AC,3,0))</f>
        <v>1169.7311</v>
      </c>
      <c r="D134" s="26">
        <f>IF(ISERROR(VLOOKUP($U134,[1]BN2_1!$A:$AC,6,0)),0,VLOOKUP($U134,[1]BN2_1!$A:$AC,6,0))</f>
        <v>0</v>
      </c>
      <c r="E134" s="26">
        <f>IF(ISERROR(VLOOKUP($U134,[1]BN2_1!$A:$AC,7,0)),0,VLOOKUP($U134,[1]BN2_1!$A:$AC,7,0))</f>
        <v>14.92308388</v>
      </c>
      <c r="F134" s="27">
        <f t="shared" ref="F134:F197" si="13">D134+E134</f>
        <v>14.92308388</v>
      </c>
      <c r="G134" s="28">
        <f>IF(ISERROR(VLOOKUP($U134,[1]BN2_1!$A:$AC,8,0)),0,VLOOKUP($U134,[1]BN2_1!$A:$AC,8,0))</f>
        <v>192.06217566999999</v>
      </c>
      <c r="H134" s="29">
        <f t="shared" ref="H134:H197" si="14">IF(ISERROR(G134/C134*100),0,G134/C134*100)</f>
        <v>16.419344212528845</v>
      </c>
      <c r="I134" s="42">
        <f>IF(ISERROR(VLOOKUP($U134,[1]BN2_1!$A:$AC,10,0)),0,VLOOKUP($U134,[1]BN2_1!$A:$AC,10,0))</f>
        <v>295.85419999999999</v>
      </c>
      <c r="J134" s="43">
        <f>IF(ISERROR(VLOOKUP($U134,[1]BN2_1!$A:$AC,13,0)),0,VLOOKUP($U134,[1]BN2_1!$A:$AC,13,0))</f>
        <v>0</v>
      </c>
      <c r="K134" s="43">
        <f>IF(ISERROR(VLOOKUP($U134,[1]BN2_1!$A:$AC,14,0)),0,VLOOKUP($U134,[1]BN2_1!$A:$AC,14,0))</f>
        <v>5.4211</v>
      </c>
      <c r="L134" s="44">
        <f t="shared" ref="L134:L197" si="15">J134+K134</f>
        <v>5.4211</v>
      </c>
      <c r="M134" s="45">
        <f>IF(ISERROR(VLOOKUP($U134,[1]BN2_1!$A:$AC,15,0)),0,VLOOKUP($U134,[1]BN2_1!$A:$AC,15,0))</f>
        <v>2.4860600000000002</v>
      </c>
      <c r="N134" s="46">
        <f t="shared" ref="N134:N197" si="16">IF(ISERROR(M134/I134*100),0,M134/I134*100)</f>
        <v>0.84029903918889781</v>
      </c>
      <c r="O134" s="25">
        <f t="shared" si="12"/>
        <v>1465.5853</v>
      </c>
      <c r="P134" s="26">
        <f t="shared" si="12"/>
        <v>0</v>
      </c>
      <c r="Q134" s="26">
        <f t="shared" si="12"/>
        <v>20.344183879999999</v>
      </c>
      <c r="R134" s="27">
        <f t="shared" si="12"/>
        <v>20.344183879999999</v>
      </c>
      <c r="S134" s="30">
        <f t="shared" si="12"/>
        <v>194.54823567</v>
      </c>
      <c r="T134" s="32">
        <f t="shared" ref="T134:T197" si="17">IF(ISERROR(S134/O134*100),0,S134/O134*100)</f>
        <v>13.274439616035997</v>
      </c>
      <c r="U134" s="33" t="s">
        <v>141</v>
      </c>
      <c r="V134" s="33"/>
      <c r="W134" s="22"/>
    </row>
    <row r="135" spans="1:23" ht="21">
      <c r="A135" s="23">
        <v>130</v>
      </c>
      <c r="B135" s="24" t="str">
        <f>VLOOKUP($U135,[1]Name!$A:$B,2,0)</f>
        <v>กองทัพบก</v>
      </c>
      <c r="C135" s="25">
        <f>IF(ISERROR(VLOOKUP($U135,[1]BN2_1!$A:$AC,3,0)),0,VLOOKUP($U135,[1]BN2_1!$A:$AC,3,0))</f>
        <v>77534.718599999993</v>
      </c>
      <c r="D135" s="26">
        <f>IF(ISERROR(VLOOKUP($U135,[1]BN2_1!$A:$AC,6,0)),0,VLOOKUP($U135,[1]BN2_1!$A:$AC,6,0))</f>
        <v>0</v>
      </c>
      <c r="E135" s="26">
        <f>IF(ISERROR(VLOOKUP($U135,[1]BN2_1!$A:$AC,7,0)),0,VLOOKUP($U135,[1]BN2_1!$A:$AC,7,0))</f>
        <v>96.900044280000003</v>
      </c>
      <c r="F135" s="27">
        <f t="shared" si="13"/>
        <v>96.900044280000003</v>
      </c>
      <c r="G135" s="28">
        <f>IF(ISERROR(VLOOKUP($U135,[1]BN2_1!$A:$AC,8,0)),0,VLOOKUP($U135,[1]BN2_1!$A:$AC,8,0))</f>
        <v>11108.252364829999</v>
      </c>
      <c r="H135" s="29">
        <f t="shared" si="14"/>
        <v>14.326810705456019</v>
      </c>
      <c r="I135" s="42">
        <f>IF(ISERROR(VLOOKUP($U135,[1]BN2_1!$A:$AC,10,0)),0,VLOOKUP($U135,[1]BN2_1!$A:$AC,10,0))</f>
        <v>20349.055199999999</v>
      </c>
      <c r="J135" s="43">
        <f>IF(ISERROR(VLOOKUP($U135,[1]BN2_1!$A:$AC,13,0)),0,VLOOKUP($U135,[1]BN2_1!$A:$AC,13,0))</f>
        <v>0</v>
      </c>
      <c r="K135" s="43">
        <f>IF(ISERROR(VLOOKUP($U135,[1]BN2_1!$A:$AC,14,0)),0,VLOOKUP($U135,[1]BN2_1!$A:$AC,14,0))</f>
        <v>747.50641700000006</v>
      </c>
      <c r="L135" s="44">
        <f t="shared" si="15"/>
        <v>747.50641700000006</v>
      </c>
      <c r="M135" s="45">
        <f>IF(ISERROR(VLOOKUP($U135,[1]BN2_1!$A:$AC,15,0)),0,VLOOKUP($U135,[1]BN2_1!$A:$AC,15,0))</f>
        <v>1970.7145532100001</v>
      </c>
      <c r="N135" s="46">
        <f t="shared" si="16"/>
        <v>9.6845506282276936</v>
      </c>
      <c r="O135" s="25">
        <f t="shared" si="12"/>
        <v>97883.773799999995</v>
      </c>
      <c r="P135" s="26">
        <f t="shared" si="12"/>
        <v>0</v>
      </c>
      <c r="Q135" s="26">
        <f t="shared" si="12"/>
        <v>844.40646128000003</v>
      </c>
      <c r="R135" s="27">
        <f t="shared" si="12"/>
        <v>844.40646128000003</v>
      </c>
      <c r="S135" s="30">
        <f t="shared" si="12"/>
        <v>13078.96691804</v>
      </c>
      <c r="T135" s="32">
        <f t="shared" si="17"/>
        <v>13.361731378239936</v>
      </c>
      <c r="U135" s="33" t="s">
        <v>142</v>
      </c>
      <c r="V135" s="33"/>
      <c r="W135" s="22"/>
    </row>
    <row r="136" spans="1:23" ht="21">
      <c r="A136" s="23">
        <v>131</v>
      </c>
      <c r="B136" s="24" t="str">
        <f>VLOOKUP($U136,[1]Name!$A:$B,2,0)</f>
        <v>สำนักงานคณะกรรมการคุ้มครองผู้บริโภค</v>
      </c>
      <c r="C136" s="25">
        <f>IF(ISERROR(VLOOKUP($U136,[1]BN2_1!$A:$AC,3,0)),0,VLOOKUP($U136,[1]BN2_1!$A:$AC,3,0))</f>
        <v>185.0438</v>
      </c>
      <c r="D136" s="26">
        <f>IF(ISERROR(VLOOKUP($U136,[1]BN2_1!$A:$AC,6,0)),0,VLOOKUP($U136,[1]BN2_1!$A:$AC,6,0))</f>
        <v>0</v>
      </c>
      <c r="E136" s="26">
        <f>IF(ISERROR(VLOOKUP($U136,[1]BN2_1!$A:$AC,7,0)),0,VLOOKUP($U136,[1]BN2_1!$A:$AC,7,0))</f>
        <v>8.0927546100000001</v>
      </c>
      <c r="F136" s="27">
        <f t="shared" si="13"/>
        <v>8.0927546100000001</v>
      </c>
      <c r="G136" s="28">
        <f>IF(ISERROR(VLOOKUP($U136,[1]BN2_1!$A:$AC,8,0)),0,VLOOKUP($U136,[1]BN2_1!$A:$AC,8,0))</f>
        <v>26.277895099999999</v>
      </c>
      <c r="H136" s="29">
        <f t="shared" si="14"/>
        <v>14.200905461301595</v>
      </c>
      <c r="I136" s="42">
        <f>IF(ISERROR(VLOOKUP($U136,[1]BN2_1!$A:$AC,10,0)),0,VLOOKUP($U136,[1]BN2_1!$A:$AC,10,0))</f>
        <v>9.7913999999999994</v>
      </c>
      <c r="J136" s="43">
        <f>IF(ISERROR(VLOOKUP($U136,[1]BN2_1!$A:$AC,13,0)),0,VLOOKUP($U136,[1]BN2_1!$A:$AC,13,0))</f>
        <v>0</v>
      </c>
      <c r="K136" s="43">
        <f>IF(ISERROR(VLOOKUP($U136,[1]BN2_1!$A:$AC,14,0)),0,VLOOKUP($U136,[1]BN2_1!$A:$AC,14,0))</f>
        <v>0</v>
      </c>
      <c r="L136" s="44">
        <f t="shared" si="15"/>
        <v>0</v>
      </c>
      <c r="M136" s="45">
        <f>IF(ISERROR(VLOOKUP($U136,[1]BN2_1!$A:$AC,15,0)),0,VLOOKUP($U136,[1]BN2_1!$A:$AC,15,0))</f>
        <v>0</v>
      </c>
      <c r="N136" s="46">
        <f t="shared" si="16"/>
        <v>0</v>
      </c>
      <c r="O136" s="25">
        <f t="shared" si="12"/>
        <v>194.83520000000001</v>
      </c>
      <c r="P136" s="26">
        <f t="shared" si="12"/>
        <v>0</v>
      </c>
      <c r="Q136" s="26">
        <f t="shared" si="12"/>
        <v>8.0927546100000001</v>
      </c>
      <c r="R136" s="27">
        <f t="shared" si="12"/>
        <v>8.0927546100000001</v>
      </c>
      <c r="S136" s="30">
        <f t="shared" si="12"/>
        <v>26.277895099999999</v>
      </c>
      <c r="T136" s="32">
        <f t="shared" si="17"/>
        <v>13.487242089725058</v>
      </c>
      <c r="U136" s="33" t="s">
        <v>143</v>
      </c>
      <c r="V136" s="33"/>
      <c r="W136" s="22"/>
    </row>
    <row r="137" spans="1:23" ht="21">
      <c r="A137" s="23">
        <v>132</v>
      </c>
      <c r="B137" s="24" t="str">
        <f>VLOOKUP($U137,[1]Name!$A:$B,2,0)</f>
        <v>สำนักงานปลัดกระทรวงวัฒนธรรม</v>
      </c>
      <c r="C137" s="25">
        <f>IF(ISERROR(VLOOKUP($U137,[1]BN2_1!$A:$AC,3,0)),0,VLOOKUP($U137,[1]BN2_1!$A:$AC,3,0))</f>
        <v>1973.0358000000001</v>
      </c>
      <c r="D137" s="26">
        <f>IF(ISERROR(VLOOKUP($U137,[1]BN2_1!$A:$AC,6,0)),0,VLOOKUP($U137,[1]BN2_1!$A:$AC,6,0))</f>
        <v>0</v>
      </c>
      <c r="E137" s="26">
        <f>IF(ISERROR(VLOOKUP($U137,[1]BN2_1!$A:$AC,7,0)),0,VLOOKUP($U137,[1]BN2_1!$A:$AC,7,0))</f>
        <v>130.88672359</v>
      </c>
      <c r="F137" s="27">
        <f t="shared" si="13"/>
        <v>130.88672359</v>
      </c>
      <c r="G137" s="28">
        <f>IF(ISERROR(VLOOKUP($U137,[1]BN2_1!$A:$AC,8,0)),0,VLOOKUP($U137,[1]BN2_1!$A:$AC,8,0))</f>
        <v>275.29374028000001</v>
      </c>
      <c r="H137" s="29">
        <f t="shared" si="14"/>
        <v>13.952800059684675</v>
      </c>
      <c r="I137" s="42">
        <f>IF(ISERROR(VLOOKUP($U137,[1]BN2_1!$A:$AC,10,0)),0,VLOOKUP($U137,[1]BN2_1!$A:$AC,10,0))</f>
        <v>138.1405</v>
      </c>
      <c r="J137" s="43">
        <f>IF(ISERROR(VLOOKUP($U137,[1]BN2_1!$A:$AC,13,0)),0,VLOOKUP($U137,[1]BN2_1!$A:$AC,13,0))</f>
        <v>0</v>
      </c>
      <c r="K137" s="43">
        <f>IF(ISERROR(VLOOKUP($U137,[1]BN2_1!$A:$AC,14,0)),0,VLOOKUP($U137,[1]BN2_1!$A:$AC,14,0))</f>
        <v>13.38785041</v>
      </c>
      <c r="L137" s="44">
        <f t="shared" si="15"/>
        <v>13.38785041</v>
      </c>
      <c r="M137" s="45">
        <f>IF(ISERROR(VLOOKUP($U137,[1]BN2_1!$A:$AC,15,0)),0,VLOOKUP($U137,[1]BN2_1!$A:$AC,15,0))</f>
        <v>9.7447400000000002</v>
      </c>
      <c r="N137" s="46">
        <f t="shared" si="16"/>
        <v>7.0542237794129896</v>
      </c>
      <c r="O137" s="25">
        <f t="shared" si="12"/>
        <v>2111.1763000000001</v>
      </c>
      <c r="P137" s="26">
        <f t="shared" si="12"/>
        <v>0</v>
      </c>
      <c r="Q137" s="26">
        <f t="shared" si="12"/>
        <v>144.274574</v>
      </c>
      <c r="R137" s="27">
        <f t="shared" si="12"/>
        <v>144.274574</v>
      </c>
      <c r="S137" s="30">
        <f t="shared" si="12"/>
        <v>285.03848027999999</v>
      </c>
      <c r="T137" s="32">
        <f t="shared" si="17"/>
        <v>13.501405840904901</v>
      </c>
      <c r="U137" s="33" t="s">
        <v>144</v>
      </c>
      <c r="V137" s="33"/>
      <c r="W137" s="22"/>
    </row>
    <row r="138" spans="1:23" ht="21">
      <c r="A138" s="23">
        <v>133</v>
      </c>
      <c r="B138" s="24" t="str">
        <f>VLOOKUP($U138,[1]Name!$A:$B,2,0)</f>
        <v>กรมปศุสัตว์</v>
      </c>
      <c r="C138" s="25">
        <f>IF(ISERROR(VLOOKUP($U138,[1]BN2_1!$A:$AC,3,0)),0,VLOOKUP($U138,[1]BN2_1!$A:$AC,3,0))</f>
        <v>4681.7214999999997</v>
      </c>
      <c r="D138" s="26">
        <f>IF(ISERROR(VLOOKUP($U138,[1]BN2_1!$A:$AC,6,0)),0,VLOOKUP($U138,[1]BN2_1!$A:$AC,6,0))</f>
        <v>0</v>
      </c>
      <c r="E138" s="26">
        <f>IF(ISERROR(VLOOKUP($U138,[1]BN2_1!$A:$AC,7,0)),0,VLOOKUP($U138,[1]BN2_1!$A:$AC,7,0))</f>
        <v>33.4551953</v>
      </c>
      <c r="F138" s="27">
        <f t="shared" si="13"/>
        <v>33.4551953</v>
      </c>
      <c r="G138" s="28">
        <f>IF(ISERROR(VLOOKUP($U138,[1]BN2_1!$A:$AC,8,0)),0,VLOOKUP($U138,[1]BN2_1!$A:$AC,8,0))</f>
        <v>670.40086120000001</v>
      </c>
      <c r="H138" s="29">
        <f t="shared" si="14"/>
        <v>14.319537400932541</v>
      </c>
      <c r="I138" s="42">
        <f>IF(ISERROR(VLOOKUP($U138,[1]BN2_1!$A:$AC,10,0)),0,VLOOKUP($U138,[1]BN2_1!$A:$AC,10,0))</f>
        <v>497.58859999999999</v>
      </c>
      <c r="J138" s="43">
        <f>IF(ISERROR(VLOOKUP($U138,[1]BN2_1!$A:$AC,13,0)),0,VLOOKUP($U138,[1]BN2_1!$A:$AC,13,0))</f>
        <v>0</v>
      </c>
      <c r="K138" s="43">
        <f>IF(ISERROR(VLOOKUP($U138,[1]BN2_1!$A:$AC,14,0)),0,VLOOKUP($U138,[1]BN2_1!$A:$AC,14,0))</f>
        <v>77.111563250000003</v>
      </c>
      <c r="L138" s="44">
        <f t="shared" si="15"/>
        <v>77.111563250000003</v>
      </c>
      <c r="M138" s="45">
        <f>IF(ISERROR(VLOOKUP($U138,[1]BN2_1!$A:$AC,15,0)),0,VLOOKUP($U138,[1]BN2_1!$A:$AC,15,0))</f>
        <v>30.26101405</v>
      </c>
      <c r="N138" s="46">
        <f t="shared" si="16"/>
        <v>6.08153282651572</v>
      </c>
      <c r="O138" s="25">
        <f t="shared" si="12"/>
        <v>5179.3100999999997</v>
      </c>
      <c r="P138" s="26">
        <f t="shared" si="12"/>
        <v>0</v>
      </c>
      <c r="Q138" s="26">
        <f t="shared" si="12"/>
        <v>110.56675855</v>
      </c>
      <c r="R138" s="27">
        <f t="shared" si="12"/>
        <v>110.56675855</v>
      </c>
      <c r="S138" s="30">
        <f t="shared" si="12"/>
        <v>700.66187524999998</v>
      </c>
      <c r="T138" s="32">
        <f t="shared" si="17"/>
        <v>13.528092771467767</v>
      </c>
      <c r="U138" s="33" t="s">
        <v>145</v>
      </c>
      <c r="V138" s="33"/>
      <c r="W138" s="22"/>
    </row>
    <row r="139" spans="1:23" ht="21">
      <c r="A139" s="23">
        <v>134</v>
      </c>
      <c r="B139" s="24" t="str">
        <f>VLOOKUP($U139,[1]Name!$A:$B,2,0)</f>
        <v>สำนักงานสถิติแห่งชาติ</v>
      </c>
      <c r="C139" s="25">
        <f>IF(ISERROR(VLOOKUP($U139,[1]BN2_1!$A:$AC,3,0)),0,VLOOKUP($U139,[1]BN2_1!$A:$AC,3,0))</f>
        <v>1117.7282</v>
      </c>
      <c r="D139" s="26">
        <f>IF(ISERROR(VLOOKUP($U139,[1]BN2_1!$A:$AC,6,0)),0,VLOOKUP($U139,[1]BN2_1!$A:$AC,6,0))</f>
        <v>0</v>
      </c>
      <c r="E139" s="26">
        <f>IF(ISERROR(VLOOKUP($U139,[1]BN2_1!$A:$AC,7,0)),0,VLOOKUP($U139,[1]BN2_1!$A:$AC,7,0))</f>
        <v>29.622901450000001</v>
      </c>
      <c r="F139" s="27">
        <f t="shared" si="13"/>
        <v>29.622901450000001</v>
      </c>
      <c r="G139" s="28">
        <f>IF(ISERROR(VLOOKUP($U139,[1]BN2_1!$A:$AC,8,0)),0,VLOOKUP($U139,[1]BN2_1!$A:$AC,8,0))</f>
        <v>153.57457348</v>
      </c>
      <c r="H139" s="29">
        <f t="shared" si="14"/>
        <v>13.73988537463759</v>
      </c>
      <c r="I139" s="42">
        <f>IF(ISERROR(VLOOKUP($U139,[1]BN2_1!$A:$AC,10,0)),0,VLOOKUP($U139,[1]BN2_1!$A:$AC,10,0))</f>
        <v>20.204000000000001</v>
      </c>
      <c r="J139" s="43">
        <f>IF(ISERROR(VLOOKUP($U139,[1]BN2_1!$A:$AC,13,0)),0,VLOOKUP($U139,[1]BN2_1!$A:$AC,13,0))</f>
        <v>0</v>
      </c>
      <c r="K139" s="43">
        <f>IF(ISERROR(VLOOKUP($U139,[1]BN2_1!$A:$AC,14,0)),0,VLOOKUP($U139,[1]BN2_1!$A:$AC,14,0))</f>
        <v>0</v>
      </c>
      <c r="L139" s="44">
        <f t="shared" si="15"/>
        <v>0</v>
      </c>
      <c r="M139" s="45">
        <f>IF(ISERROR(VLOOKUP($U139,[1]BN2_1!$A:$AC,15,0)),0,VLOOKUP($U139,[1]BN2_1!$A:$AC,15,0))</f>
        <v>0.59440199999999999</v>
      </c>
      <c r="N139" s="46">
        <f t="shared" si="16"/>
        <v>2.9420015838447831</v>
      </c>
      <c r="O139" s="25">
        <f t="shared" si="12"/>
        <v>1137.9322</v>
      </c>
      <c r="P139" s="26">
        <f t="shared" si="12"/>
        <v>0</v>
      </c>
      <c r="Q139" s="26">
        <f t="shared" si="12"/>
        <v>29.622901450000001</v>
      </c>
      <c r="R139" s="27">
        <f t="shared" si="12"/>
        <v>29.622901450000001</v>
      </c>
      <c r="S139" s="30">
        <f t="shared" si="12"/>
        <v>154.16897548</v>
      </c>
      <c r="T139" s="32">
        <f t="shared" si="17"/>
        <v>13.548168817087697</v>
      </c>
      <c r="U139" s="33" t="s">
        <v>146</v>
      </c>
      <c r="V139" s="33"/>
      <c r="W139" s="22"/>
    </row>
    <row r="140" spans="1:23" ht="21">
      <c r="A140" s="23">
        <v>135</v>
      </c>
      <c r="B140" s="24" t="str">
        <f>VLOOKUP($U140,[1]Name!$A:$B,2,0)</f>
        <v>สำนักงานตำรวจแห่งชาติ</v>
      </c>
      <c r="C140" s="25">
        <f>IF(ISERROR(VLOOKUP($U140,[1]BN2_1!$A:$AC,3,0)),0,VLOOKUP($U140,[1]BN2_1!$A:$AC,3,0))</f>
        <v>98019.965924040007</v>
      </c>
      <c r="D140" s="26">
        <f>IF(ISERROR(VLOOKUP($U140,[1]BN2_1!$A:$AC,6,0)),0,VLOOKUP($U140,[1]BN2_1!$A:$AC,6,0))</f>
        <v>0</v>
      </c>
      <c r="E140" s="26">
        <f>IF(ISERROR(VLOOKUP($U140,[1]BN2_1!$A:$AC,7,0)),0,VLOOKUP($U140,[1]BN2_1!$A:$AC,7,0))</f>
        <v>2089.1717697099998</v>
      </c>
      <c r="F140" s="27">
        <f t="shared" si="13"/>
        <v>2089.1717697099998</v>
      </c>
      <c r="G140" s="28">
        <f>IF(ISERROR(VLOOKUP($U140,[1]BN2_1!$A:$AC,8,0)),0,VLOOKUP($U140,[1]BN2_1!$A:$AC,8,0))</f>
        <v>15122.156528060001</v>
      </c>
      <c r="H140" s="29">
        <f t="shared" si="14"/>
        <v>15.427628836127965</v>
      </c>
      <c r="I140" s="42">
        <f>IF(ISERROR(VLOOKUP($U140,[1]BN2_1!$A:$AC,10,0)),0,VLOOKUP($U140,[1]BN2_1!$A:$AC,10,0))</f>
        <v>16803.066275960002</v>
      </c>
      <c r="J140" s="43">
        <f>IF(ISERROR(VLOOKUP($U140,[1]BN2_1!$A:$AC,13,0)),0,VLOOKUP($U140,[1]BN2_1!$A:$AC,13,0))</f>
        <v>0</v>
      </c>
      <c r="K140" s="43">
        <f>IF(ISERROR(VLOOKUP($U140,[1]BN2_1!$A:$AC,14,0)),0,VLOOKUP($U140,[1]BN2_1!$A:$AC,14,0))</f>
        <v>2773.9259053999999</v>
      </c>
      <c r="L140" s="44">
        <f t="shared" si="15"/>
        <v>2773.9259053999999</v>
      </c>
      <c r="M140" s="45">
        <f>IF(ISERROR(VLOOKUP($U140,[1]BN2_1!$A:$AC,15,0)),0,VLOOKUP($U140,[1]BN2_1!$A:$AC,15,0))</f>
        <v>442.52496222000002</v>
      </c>
      <c r="N140" s="46">
        <f t="shared" si="16"/>
        <v>2.6335964814536057</v>
      </c>
      <c r="O140" s="25">
        <f t="shared" si="12"/>
        <v>114823.03220000002</v>
      </c>
      <c r="P140" s="26">
        <f t="shared" si="12"/>
        <v>0</v>
      </c>
      <c r="Q140" s="26">
        <f t="shared" si="12"/>
        <v>4863.0976751099997</v>
      </c>
      <c r="R140" s="27">
        <f t="shared" si="12"/>
        <v>4863.0976751099997</v>
      </c>
      <c r="S140" s="30">
        <f t="shared" si="12"/>
        <v>15564.681490280002</v>
      </c>
      <c r="T140" s="32">
        <f t="shared" si="17"/>
        <v>13.555365323543512</v>
      </c>
      <c r="U140" s="33" t="s">
        <v>147</v>
      </c>
      <c r="V140" s="33"/>
      <c r="W140" s="22"/>
    </row>
    <row r="141" spans="1:23" ht="21">
      <c r="A141" s="23">
        <v>136</v>
      </c>
      <c r="B141" s="24" t="str">
        <f>VLOOKUP($U141,[1]Name!$A:$B,2,0)</f>
        <v>กรมวิชาการเกษตร</v>
      </c>
      <c r="C141" s="25">
        <f>IF(ISERROR(VLOOKUP($U141,[1]BN2_1!$A:$AC,3,0)),0,VLOOKUP($U141,[1]BN2_1!$A:$AC,3,0))</f>
        <v>2814.9735000000001</v>
      </c>
      <c r="D141" s="26">
        <f>IF(ISERROR(VLOOKUP($U141,[1]BN2_1!$A:$AC,6,0)),0,VLOOKUP($U141,[1]BN2_1!$A:$AC,6,0))</f>
        <v>0</v>
      </c>
      <c r="E141" s="26">
        <f>IF(ISERROR(VLOOKUP($U141,[1]BN2_1!$A:$AC,7,0)),0,VLOOKUP($U141,[1]BN2_1!$A:$AC,7,0))</f>
        <v>27.328413990000001</v>
      </c>
      <c r="F141" s="27">
        <f t="shared" si="13"/>
        <v>27.328413990000001</v>
      </c>
      <c r="G141" s="28">
        <f>IF(ISERROR(VLOOKUP($U141,[1]BN2_1!$A:$AC,8,0)),0,VLOOKUP($U141,[1]BN2_1!$A:$AC,8,0))</f>
        <v>411.54653241</v>
      </c>
      <c r="H141" s="29">
        <f t="shared" si="14"/>
        <v>14.619907875154064</v>
      </c>
      <c r="I141" s="42">
        <f>IF(ISERROR(VLOOKUP($U141,[1]BN2_1!$A:$AC,10,0)),0,VLOOKUP($U141,[1]BN2_1!$A:$AC,10,0))</f>
        <v>257.1234</v>
      </c>
      <c r="J141" s="43">
        <f>IF(ISERROR(VLOOKUP($U141,[1]BN2_1!$A:$AC,13,0)),0,VLOOKUP($U141,[1]BN2_1!$A:$AC,13,0))</f>
        <v>0</v>
      </c>
      <c r="K141" s="43">
        <f>IF(ISERROR(VLOOKUP($U141,[1]BN2_1!$A:$AC,14,0)),0,VLOOKUP($U141,[1]BN2_1!$A:$AC,14,0))</f>
        <v>24.714110890000001</v>
      </c>
      <c r="L141" s="44">
        <f t="shared" si="15"/>
        <v>24.714110890000001</v>
      </c>
      <c r="M141" s="45">
        <f>IF(ISERROR(VLOOKUP($U141,[1]BN2_1!$A:$AC,15,0)),0,VLOOKUP($U141,[1]BN2_1!$A:$AC,15,0))</f>
        <v>6.1937714399999999</v>
      </c>
      <c r="N141" s="46">
        <f t="shared" si="16"/>
        <v>2.4088711645847867</v>
      </c>
      <c r="O141" s="25">
        <f t="shared" si="12"/>
        <v>3072.0969</v>
      </c>
      <c r="P141" s="26">
        <f t="shared" si="12"/>
        <v>0</v>
      </c>
      <c r="Q141" s="26">
        <f t="shared" si="12"/>
        <v>52.042524880000002</v>
      </c>
      <c r="R141" s="27">
        <f t="shared" si="12"/>
        <v>52.042524880000002</v>
      </c>
      <c r="S141" s="30">
        <f t="shared" si="12"/>
        <v>417.74030384999998</v>
      </c>
      <c r="T141" s="32">
        <f t="shared" si="17"/>
        <v>13.597888264852582</v>
      </c>
      <c r="U141" s="33" t="s">
        <v>148</v>
      </c>
      <c r="V141" s="33"/>
      <c r="W141" s="22"/>
    </row>
    <row r="142" spans="1:23" ht="21">
      <c r="A142" s="23">
        <v>137</v>
      </c>
      <c r="B142" s="24" t="str">
        <f>VLOOKUP($U142,[1]Name!$A:$B,2,0)</f>
        <v>สำนักงานการปฏิรูปที่ดินเพื่อเกษตรกรรม</v>
      </c>
      <c r="C142" s="25">
        <f>IF(ISERROR(VLOOKUP($U142,[1]BN2_1!$A:$AC,3,0)),0,VLOOKUP($U142,[1]BN2_1!$A:$AC,3,0))</f>
        <v>1161.3507999999999</v>
      </c>
      <c r="D142" s="26">
        <f>IF(ISERROR(VLOOKUP($U142,[1]BN2_1!$A:$AC,6,0)),0,VLOOKUP($U142,[1]BN2_1!$A:$AC,6,0))</f>
        <v>0</v>
      </c>
      <c r="E142" s="26">
        <f>IF(ISERROR(VLOOKUP($U142,[1]BN2_1!$A:$AC,7,0)),0,VLOOKUP($U142,[1]BN2_1!$A:$AC,7,0))</f>
        <v>16.901099479999999</v>
      </c>
      <c r="F142" s="27">
        <f t="shared" si="13"/>
        <v>16.901099479999999</v>
      </c>
      <c r="G142" s="28">
        <f>IF(ISERROR(VLOOKUP($U142,[1]BN2_1!$A:$AC,8,0)),0,VLOOKUP($U142,[1]BN2_1!$A:$AC,8,0))</f>
        <v>176.95449044</v>
      </c>
      <c r="H142" s="29">
        <f t="shared" si="14"/>
        <v>15.236954281169826</v>
      </c>
      <c r="I142" s="42">
        <f>IF(ISERROR(VLOOKUP($U142,[1]BN2_1!$A:$AC,10,0)),0,VLOOKUP($U142,[1]BN2_1!$A:$AC,10,0))</f>
        <v>173.81970000000001</v>
      </c>
      <c r="J142" s="43">
        <f>IF(ISERROR(VLOOKUP($U142,[1]BN2_1!$A:$AC,13,0)),0,VLOOKUP($U142,[1]BN2_1!$A:$AC,13,0))</f>
        <v>0</v>
      </c>
      <c r="K142" s="43">
        <f>IF(ISERROR(VLOOKUP($U142,[1]BN2_1!$A:$AC,14,0)),0,VLOOKUP($U142,[1]BN2_1!$A:$AC,14,0))</f>
        <v>6.224056</v>
      </c>
      <c r="L142" s="44">
        <f t="shared" si="15"/>
        <v>6.224056</v>
      </c>
      <c r="M142" s="45">
        <f>IF(ISERROR(VLOOKUP($U142,[1]BN2_1!$A:$AC,15,0)),0,VLOOKUP($U142,[1]BN2_1!$A:$AC,15,0))</f>
        <v>4.9650800000000004</v>
      </c>
      <c r="N142" s="46">
        <f t="shared" si="16"/>
        <v>2.8564541303431086</v>
      </c>
      <c r="O142" s="25">
        <f t="shared" si="12"/>
        <v>1335.1704999999999</v>
      </c>
      <c r="P142" s="26">
        <f t="shared" si="12"/>
        <v>0</v>
      </c>
      <c r="Q142" s="26">
        <f t="shared" si="12"/>
        <v>23.12515548</v>
      </c>
      <c r="R142" s="27">
        <f t="shared" si="12"/>
        <v>23.12515548</v>
      </c>
      <c r="S142" s="30">
        <f t="shared" si="12"/>
        <v>181.91957044</v>
      </c>
      <c r="T142" s="32">
        <f t="shared" si="17"/>
        <v>13.625193968860158</v>
      </c>
      <c r="U142" s="33" t="s">
        <v>149</v>
      </c>
      <c r="V142" s="33"/>
      <c r="W142" s="22"/>
    </row>
    <row r="143" spans="1:23" ht="21">
      <c r="A143" s="23">
        <v>138</v>
      </c>
      <c r="B143" s="24" t="str">
        <f>VLOOKUP($U143,[1]Name!$A:$B,2,0)</f>
        <v>กรมส่งเสริมการเกษตร</v>
      </c>
      <c r="C143" s="25">
        <f>IF(ISERROR(VLOOKUP($U143,[1]BN2_1!$A:$AC,3,0)),0,VLOOKUP($U143,[1]BN2_1!$A:$AC,3,0))</f>
        <v>4733.2115999999996</v>
      </c>
      <c r="D143" s="26">
        <f>IF(ISERROR(VLOOKUP($U143,[1]BN2_1!$A:$AC,6,0)),0,VLOOKUP($U143,[1]BN2_1!$A:$AC,6,0))</f>
        <v>0</v>
      </c>
      <c r="E143" s="26">
        <f>IF(ISERROR(VLOOKUP($U143,[1]BN2_1!$A:$AC,7,0)),0,VLOOKUP($U143,[1]BN2_1!$A:$AC,7,0))</f>
        <v>50.411809529999999</v>
      </c>
      <c r="F143" s="27">
        <f t="shared" si="13"/>
        <v>50.411809529999999</v>
      </c>
      <c r="G143" s="28">
        <f>IF(ISERROR(VLOOKUP($U143,[1]BN2_1!$A:$AC,8,0)),0,VLOOKUP($U143,[1]BN2_1!$A:$AC,8,0))</f>
        <v>678.40922526999998</v>
      </c>
      <c r="H143" s="29">
        <f t="shared" si="14"/>
        <v>14.332957885719711</v>
      </c>
      <c r="I143" s="42">
        <f>IF(ISERROR(VLOOKUP($U143,[1]BN2_1!$A:$AC,10,0)),0,VLOOKUP($U143,[1]BN2_1!$A:$AC,10,0))</f>
        <v>246.1249</v>
      </c>
      <c r="J143" s="43">
        <f>IF(ISERROR(VLOOKUP($U143,[1]BN2_1!$A:$AC,13,0)),0,VLOOKUP($U143,[1]BN2_1!$A:$AC,13,0))</f>
        <v>0</v>
      </c>
      <c r="K143" s="43">
        <f>IF(ISERROR(VLOOKUP($U143,[1]BN2_1!$A:$AC,14,0)),0,VLOOKUP($U143,[1]BN2_1!$A:$AC,14,0))</f>
        <v>16.469031399999999</v>
      </c>
      <c r="L143" s="44">
        <f t="shared" si="15"/>
        <v>16.469031399999999</v>
      </c>
      <c r="M143" s="45">
        <f>IF(ISERROR(VLOOKUP($U143,[1]BN2_1!$A:$AC,15,0)),0,VLOOKUP($U143,[1]BN2_1!$A:$AC,15,0))</f>
        <v>0.61219000000000001</v>
      </c>
      <c r="N143" s="46">
        <f t="shared" si="16"/>
        <v>0.24873143676239179</v>
      </c>
      <c r="O143" s="25">
        <f t="shared" si="12"/>
        <v>4979.3364999999994</v>
      </c>
      <c r="P143" s="26">
        <f t="shared" si="12"/>
        <v>0</v>
      </c>
      <c r="Q143" s="26">
        <f t="shared" si="12"/>
        <v>66.880840930000005</v>
      </c>
      <c r="R143" s="27">
        <f t="shared" si="12"/>
        <v>66.880840930000005</v>
      </c>
      <c r="S143" s="30">
        <f t="shared" si="12"/>
        <v>679.02141527000003</v>
      </c>
      <c r="T143" s="32">
        <f t="shared" si="17"/>
        <v>13.63678504696359</v>
      </c>
      <c r="U143" s="33" t="s">
        <v>150</v>
      </c>
      <c r="V143" s="33"/>
      <c r="W143" s="22"/>
    </row>
    <row r="144" spans="1:23" ht="21">
      <c r="A144" s="23">
        <v>139</v>
      </c>
      <c r="B144" s="24" t="str">
        <f>VLOOKUP($U144,[1]Name!$A:$B,2,0)</f>
        <v>สำนักงานคณะกรรมการอาหารและยา</v>
      </c>
      <c r="C144" s="25">
        <f>IF(ISERROR(VLOOKUP($U144,[1]BN2_1!$A:$AC,3,0)),0,VLOOKUP($U144,[1]BN2_1!$A:$AC,3,0))</f>
        <v>618.57780000000002</v>
      </c>
      <c r="D144" s="26">
        <f>IF(ISERROR(VLOOKUP($U144,[1]BN2_1!$A:$AC,6,0)),0,VLOOKUP($U144,[1]BN2_1!$A:$AC,6,0))</f>
        <v>0</v>
      </c>
      <c r="E144" s="26">
        <f>IF(ISERROR(VLOOKUP($U144,[1]BN2_1!$A:$AC,7,0)),0,VLOOKUP($U144,[1]BN2_1!$A:$AC,7,0))</f>
        <v>22.1653612</v>
      </c>
      <c r="F144" s="27">
        <f t="shared" si="13"/>
        <v>22.1653612</v>
      </c>
      <c r="G144" s="28">
        <f>IF(ISERROR(VLOOKUP($U144,[1]BN2_1!$A:$AC,8,0)),0,VLOOKUP($U144,[1]BN2_1!$A:$AC,8,0))</f>
        <v>86.065032869999996</v>
      </c>
      <c r="H144" s="29">
        <f t="shared" si="14"/>
        <v>13.913372395517587</v>
      </c>
      <c r="I144" s="42">
        <f>IF(ISERROR(VLOOKUP($U144,[1]BN2_1!$A:$AC,10,0)),0,VLOOKUP($U144,[1]BN2_1!$A:$AC,10,0))</f>
        <v>289.45530000000002</v>
      </c>
      <c r="J144" s="43">
        <f>IF(ISERROR(VLOOKUP($U144,[1]BN2_1!$A:$AC,13,0)),0,VLOOKUP($U144,[1]BN2_1!$A:$AC,13,0))</f>
        <v>0</v>
      </c>
      <c r="K144" s="43">
        <f>IF(ISERROR(VLOOKUP($U144,[1]BN2_1!$A:$AC,14,0)),0,VLOOKUP($U144,[1]BN2_1!$A:$AC,14,0))</f>
        <v>123.98359391</v>
      </c>
      <c r="L144" s="44">
        <f t="shared" si="15"/>
        <v>123.98359391</v>
      </c>
      <c r="M144" s="45">
        <f>IF(ISERROR(VLOOKUP($U144,[1]BN2_1!$A:$AC,15,0)),0,VLOOKUP($U144,[1]BN2_1!$A:$AC,15,0))</f>
        <v>38.681610360000001</v>
      </c>
      <c r="N144" s="46">
        <f t="shared" si="16"/>
        <v>13.363586833614724</v>
      </c>
      <c r="O144" s="25">
        <f t="shared" si="12"/>
        <v>908.0331000000001</v>
      </c>
      <c r="P144" s="26">
        <f t="shared" si="12"/>
        <v>0</v>
      </c>
      <c r="Q144" s="26">
        <f t="shared" si="12"/>
        <v>146.14895511</v>
      </c>
      <c r="R144" s="27">
        <f t="shared" si="12"/>
        <v>146.14895511</v>
      </c>
      <c r="S144" s="30">
        <f t="shared" si="12"/>
        <v>124.74664322999999</v>
      </c>
      <c r="T144" s="32">
        <f t="shared" si="17"/>
        <v>13.738116290033917</v>
      </c>
      <c r="U144" s="33" t="s">
        <v>151</v>
      </c>
      <c r="V144" s="33"/>
      <c r="W144" s="22"/>
    </row>
    <row r="145" spans="1:23" ht="21">
      <c r="A145" s="23">
        <v>140</v>
      </c>
      <c r="B145" s="24" t="str">
        <f>VLOOKUP($U145,[1]Name!$A:$B,2,0)</f>
        <v>กองบัญชาการกองทัพไทย</v>
      </c>
      <c r="C145" s="25">
        <f>IF(ISERROR(VLOOKUP($U145,[1]BN2_1!$A:$AC,3,0)),0,VLOOKUP($U145,[1]BN2_1!$A:$AC,3,0))</f>
        <v>11133.678599999999</v>
      </c>
      <c r="D145" s="26">
        <f>IF(ISERROR(VLOOKUP($U145,[1]BN2_1!$A:$AC,6,0)),0,VLOOKUP($U145,[1]BN2_1!$A:$AC,6,0))</f>
        <v>0</v>
      </c>
      <c r="E145" s="26">
        <f>IF(ISERROR(VLOOKUP($U145,[1]BN2_1!$A:$AC,7,0)),0,VLOOKUP($U145,[1]BN2_1!$A:$AC,7,0))</f>
        <v>163.76400950999999</v>
      </c>
      <c r="F145" s="27">
        <f t="shared" si="13"/>
        <v>163.76400950999999</v>
      </c>
      <c r="G145" s="28">
        <f>IF(ISERROR(VLOOKUP($U145,[1]BN2_1!$A:$AC,8,0)),0,VLOOKUP($U145,[1]BN2_1!$A:$AC,8,0))</f>
        <v>1529.48512607</v>
      </c>
      <c r="H145" s="29">
        <f t="shared" si="14"/>
        <v>13.737464328007457</v>
      </c>
      <c r="I145" s="42">
        <f>IF(ISERROR(VLOOKUP($U145,[1]BN2_1!$A:$AC,10,0)),0,VLOOKUP($U145,[1]BN2_1!$A:$AC,10,0))</f>
        <v>3350.1174000000001</v>
      </c>
      <c r="J145" s="43">
        <f>IF(ISERROR(VLOOKUP($U145,[1]BN2_1!$A:$AC,13,0)),0,VLOOKUP($U145,[1]BN2_1!$A:$AC,13,0))</f>
        <v>0</v>
      </c>
      <c r="K145" s="43">
        <f>IF(ISERROR(VLOOKUP($U145,[1]BN2_1!$A:$AC,14,0)),0,VLOOKUP($U145,[1]BN2_1!$A:$AC,14,0))</f>
        <v>882.33256960000006</v>
      </c>
      <c r="L145" s="44">
        <f t="shared" si="15"/>
        <v>882.33256960000006</v>
      </c>
      <c r="M145" s="45">
        <f>IF(ISERROR(VLOOKUP($U145,[1]BN2_1!$A:$AC,15,0)),0,VLOOKUP($U145,[1]BN2_1!$A:$AC,15,0))</f>
        <v>469.88432460000001</v>
      </c>
      <c r="N145" s="46">
        <f t="shared" si="16"/>
        <v>14.025906214510572</v>
      </c>
      <c r="O145" s="25">
        <f t="shared" si="12"/>
        <v>14483.795999999998</v>
      </c>
      <c r="P145" s="26">
        <f t="shared" si="12"/>
        <v>0</v>
      </c>
      <c r="Q145" s="26">
        <f t="shared" si="12"/>
        <v>1046.09657911</v>
      </c>
      <c r="R145" s="27">
        <f t="shared" si="12"/>
        <v>1046.09657911</v>
      </c>
      <c r="S145" s="30">
        <f t="shared" si="12"/>
        <v>1999.3694506699999</v>
      </c>
      <c r="T145" s="32">
        <f t="shared" si="17"/>
        <v>13.804181242748795</v>
      </c>
      <c r="U145" s="33" t="s">
        <v>152</v>
      </c>
      <c r="V145" s="33"/>
      <c r="W145" s="22"/>
    </row>
    <row r="146" spans="1:23" ht="21">
      <c r="A146" s="23">
        <v>141</v>
      </c>
      <c r="B146" s="24" t="str">
        <f>VLOOKUP($U146,[1]Name!$A:$B,2,0)</f>
        <v>สำนักงานคณะกรรมการกฤษฎีกา</v>
      </c>
      <c r="C146" s="25">
        <f>IF(ISERROR(VLOOKUP($U146,[1]BN2_1!$A:$AC,3,0)),0,VLOOKUP($U146,[1]BN2_1!$A:$AC,3,0))</f>
        <v>429.1671</v>
      </c>
      <c r="D146" s="26">
        <f>IF(ISERROR(VLOOKUP($U146,[1]BN2_1!$A:$AC,6,0)),0,VLOOKUP($U146,[1]BN2_1!$A:$AC,6,0))</f>
        <v>0</v>
      </c>
      <c r="E146" s="26">
        <f>IF(ISERROR(VLOOKUP($U146,[1]BN2_1!$A:$AC,7,0)),0,VLOOKUP($U146,[1]BN2_1!$A:$AC,7,0))</f>
        <v>18.061547699999998</v>
      </c>
      <c r="F146" s="27">
        <f t="shared" si="13"/>
        <v>18.061547699999998</v>
      </c>
      <c r="G146" s="28">
        <f>IF(ISERROR(VLOOKUP($U146,[1]BN2_1!$A:$AC,8,0)),0,VLOOKUP($U146,[1]BN2_1!$A:$AC,8,0))</f>
        <v>61.999724669999999</v>
      </c>
      <c r="H146" s="29">
        <f t="shared" si="14"/>
        <v>14.446523200403757</v>
      </c>
      <c r="I146" s="42">
        <f>IF(ISERROR(VLOOKUP($U146,[1]BN2_1!$A:$AC,10,0)),0,VLOOKUP($U146,[1]BN2_1!$A:$AC,10,0))</f>
        <v>17.222300000000001</v>
      </c>
      <c r="J146" s="43">
        <f>IF(ISERROR(VLOOKUP($U146,[1]BN2_1!$A:$AC,13,0)),0,VLOOKUP($U146,[1]BN2_1!$A:$AC,13,0))</f>
        <v>0</v>
      </c>
      <c r="K146" s="43">
        <f>IF(ISERROR(VLOOKUP($U146,[1]BN2_1!$A:$AC,14,0)),0,VLOOKUP($U146,[1]BN2_1!$A:$AC,14,0))</f>
        <v>4.28E-3</v>
      </c>
      <c r="L146" s="44">
        <f t="shared" si="15"/>
        <v>4.28E-3</v>
      </c>
      <c r="M146" s="45">
        <f>IF(ISERROR(VLOOKUP($U146,[1]BN2_1!$A:$AC,15,0)),0,VLOOKUP($U146,[1]BN2_1!$A:$AC,15,0))</f>
        <v>0</v>
      </c>
      <c r="N146" s="46">
        <f t="shared" si="16"/>
        <v>0</v>
      </c>
      <c r="O146" s="25">
        <f t="shared" si="12"/>
        <v>446.38940000000002</v>
      </c>
      <c r="P146" s="26">
        <f t="shared" si="12"/>
        <v>0</v>
      </c>
      <c r="Q146" s="26">
        <f t="shared" si="12"/>
        <v>18.0658277</v>
      </c>
      <c r="R146" s="27">
        <f t="shared" si="12"/>
        <v>18.0658277</v>
      </c>
      <c r="S146" s="30">
        <f t="shared" si="12"/>
        <v>61.999724669999999</v>
      </c>
      <c r="T146" s="32">
        <f t="shared" si="17"/>
        <v>13.889157016273234</v>
      </c>
      <c r="U146" s="33" t="s">
        <v>153</v>
      </c>
      <c r="V146" s="33"/>
      <c r="W146" s="22"/>
    </row>
    <row r="147" spans="1:23" ht="21">
      <c r="A147" s="23">
        <v>142</v>
      </c>
      <c r="B147" s="24" t="str">
        <f>VLOOKUP($U147,[1]Name!$A:$B,2,0)</f>
        <v>มหาวิทยาลัยราชภัฏอุดรธานี</v>
      </c>
      <c r="C147" s="25">
        <f>IF(ISERROR(VLOOKUP($U147,[1]BN2_1!$A:$AC,3,0)),0,VLOOKUP($U147,[1]BN2_1!$A:$AC,3,0))</f>
        <v>458.02249999999998</v>
      </c>
      <c r="D147" s="26">
        <f>IF(ISERROR(VLOOKUP($U147,[1]BN2_1!$A:$AC,6,0)),0,VLOOKUP($U147,[1]BN2_1!$A:$AC,6,0))</f>
        <v>0</v>
      </c>
      <c r="E147" s="26">
        <f>IF(ISERROR(VLOOKUP($U147,[1]BN2_1!$A:$AC,7,0)),0,VLOOKUP($U147,[1]BN2_1!$A:$AC,7,0))</f>
        <v>0.44951764999999999</v>
      </c>
      <c r="F147" s="27">
        <f t="shared" si="13"/>
        <v>0.44951764999999999</v>
      </c>
      <c r="G147" s="28">
        <f>IF(ISERROR(VLOOKUP($U147,[1]BN2_1!$A:$AC,8,0)),0,VLOOKUP($U147,[1]BN2_1!$A:$AC,8,0))</f>
        <v>78.44229962</v>
      </c>
      <c r="H147" s="29">
        <f t="shared" si="14"/>
        <v>17.126298297572717</v>
      </c>
      <c r="I147" s="42">
        <f>IF(ISERROR(VLOOKUP($U147,[1]BN2_1!$A:$AC,10,0)),0,VLOOKUP($U147,[1]BN2_1!$A:$AC,10,0))</f>
        <v>105.4684</v>
      </c>
      <c r="J147" s="43">
        <f>IF(ISERROR(VLOOKUP($U147,[1]BN2_1!$A:$AC,13,0)),0,VLOOKUP($U147,[1]BN2_1!$A:$AC,13,0))</f>
        <v>0</v>
      </c>
      <c r="K147" s="43">
        <f>IF(ISERROR(VLOOKUP($U147,[1]BN2_1!$A:$AC,14,0)),0,VLOOKUP($U147,[1]BN2_1!$A:$AC,14,0))</f>
        <v>2.3050000000000002</v>
      </c>
      <c r="L147" s="44">
        <f t="shared" si="15"/>
        <v>2.3050000000000002</v>
      </c>
      <c r="M147" s="45">
        <f>IF(ISERROR(VLOOKUP($U147,[1]BN2_1!$A:$AC,15,0)),0,VLOOKUP($U147,[1]BN2_1!$A:$AC,15,0))</f>
        <v>0</v>
      </c>
      <c r="N147" s="46">
        <f t="shared" si="16"/>
        <v>0</v>
      </c>
      <c r="O147" s="25">
        <f t="shared" si="12"/>
        <v>563.49090000000001</v>
      </c>
      <c r="P147" s="26">
        <f t="shared" si="12"/>
        <v>0</v>
      </c>
      <c r="Q147" s="26">
        <f t="shared" si="12"/>
        <v>2.7545176500000004</v>
      </c>
      <c r="R147" s="27">
        <f t="shared" si="12"/>
        <v>2.7545176500000004</v>
      </c>
      <c r="S147" s="30">
        <f t="shared" si="12"/>
        <v>78.44229962</v>
      </c>
      <c r="T147" s="32">
        <f t="shared" si="17"/>
        <v>13.920774873205582</v>
      </c>
      <c r="U147" s="33" t="s">
        <v>154</v>
      </c>
      <c r="V147" s="33"/>
      <c r="W147" s="22"/>
    </row>
    <row r="148" spans="1:23" ht="21">
      <c r="A148" s="23">
        <v>143</v>
      </c>
      <c r="B148" s="24" t="str">
        <f>VLOOKUP($U148,[1]Name!$A:$B,2,0)</f>
        <v>มหาวิทยาลัยเทคโนโลยีราชมงคลอีสาน</v>
      </c>
      <c r="C148" s="25">
        <f>IF(ISERROR(VLOOKUP($U148,[1]BN2_1!$A:$AC,3,0)),0,VLOOKUP($U148,[1]BN2_1!$A:$AC,3,0))</f>
        <v>917.20950000000005</v>
      </c>
      <c r="D148" s="26">
        <f>IF(ISERROR(VLOOKUP($U148,[1]BN2_1!$A:$AC,6,0)),0,VLOOKUP($U148,[1]BN2_1!$A:$AC,6,0))</f>
        <v>0</v>
      </c>
      <c r="E148" s="26">
        <f>IF(ISERROR(VLOOKUP($U148,[1]BN2_1!$A:$AC,7,0)),0,VLOOKUP($U148,[1]BN2_1!$A:$AC,7,0))</f>
        <v>1.7849832999999999</v>
      </c>
      <c r="F148" s="27">
        <f t="shared" si="13"/>
        <v>1.7849832999999999</v>
      </c>
      <c r="G148" s="28">
        <f>IF(ISERROR(VLOOKUP($U148,[1]BN2_1!$A:$AC,8,0)),0,VLOOKUP($U148,[1]BN2_1!$A:$AC,8,0))</f>
        <v>186.26210829999999</v>
      </c>
      <c r="H148" s="29">
        <f t="shared" si="14"/>
        <v>20.307477004980868</v>
      </c>
      <c r="I148" s="42">
        <f>IF(ISERROR(VLOOKUP($U148,[1]BN2_1!$A:$AC,10,0)),0,VLOOKUP($U148,[1]BN2_1!$A:$AC,10,0))</f>
        <v>422.09030000000001</v>
      </c>
      <c r="J148" s="43">
        <f>IF(ISERROR(VLOOKUP($U148,[1]BN2_1!$A:$AC,13,0)),0,VLOOKUP($U148,[1]BN2_1!$A:$AC,13,0))</f>
        <v>0</v>
      </c>
      <c r="K148" s="43">
        <f>IF(ISERROR(VLOOKUP($U148,[1]BN2_1!$A:$AC,14,0)),0,VLOOKUP($U148,[1]BN2_1!$A:$AC,14,0))</f>
        <v>49.306100000000001</v>
      </c>
      <c r="L148" s="44">
        <f t="shared" si="15"/>
        <v>49.306100000000001</v>
      </c>
      <c r="M148" s="45">
        <f>IF(ISERROR(VLOOKUP($U148,[1]BN2_1!$A:$AC,15,0)),0,VLOOKUP($U148,[1]BN2_1!$A:$AC,15,0))</f>
        <v>0.60460000000000003</v>
      </c>
      <c r="N148" s="46">
        <f t="shared" si="16"/>
        <v>0.14323949164432351</v>
      </c>
      <c r="O148" s="25">
        <f t="shared" si="12"/>
        <v>1339.2998</v>
      </c>
      <c r="P148" s="26">
        <f t="shared" si="12"/>
        <v>0</v>
      </c>
      <c r="Q148" s="26">
        <f t="shared" si="12"/>
        <v>51.091083300000001</v>
      </c>
      <c r="R148" s="27">
        <f t="shared" si="12"/>
        <v>51.091083300000001</v>
      </c>
      <c r="S148" s="30">
        <f t="shared" si="12"/>
        <v>186.8667083</v>
      </c>
      <c r="T148" s="32">
        <f t="shared" si="17"/>
        <v>13.952567475930334</v>
      </c>
      <c r="U148" s="33" t="s">
        <v>155</v>
      </c>
      <c r="V148" s="33"/>
      <c r="W148" s="22"/>
    </row>
    <row r="149" spans="1:23" ht="21">
      <c r="A149" s="23">
        <v>144</v>
      </c>
      <c r="B149" s="24" t="str">
        <f>VLOOKUP($U149,[1]Name!$A:$B,2,0)</f>
        <v>สำนักข่าวกรองแห่งชาติ</v>
      </c>
      <c r="C149" s="25">
        <f>IF(ISERROR(VLOOKUP($U149,[1]BN2_1!$A:$AC,3,0)),0,VLOOKUP($U149,[1]BN2_1!$A:$AC,3,0))</f>
        <v>491.21409999999997</v>
      </c>
      <c r="D149" s="26">
        <f>IF(ISERROR(VLOOKUP($U149,[1]BN2_1!$A:$AC,6,0)),0,VLOOKUP($U149,[1]BN2_1!$A:$AC,6,0))</f>
        <v>0</v>
      </c>
      <c r="E149" s="26">
        <f>IF(ISERROR(VLOOKUP($U149,[1]BN2_1!$A:$AC,7,0)),0,VLOOKUP($U149,[1]BN2_1!$A:$AC,7,0))</f>
        <v>1.0570493999999999</v>
      </c>
      <c r="F149" s="27">
        <f t="shared" si="13"/>
        <v>1.0570493999999999</v>
      </c>
      <c r="G149" s="28">
        <f>IF(ISERROR(VLOOKUP($U149,[1]BN2_1!$A:$AC,8,0)),0,VLOOKUP($U149,[1]BN2_1!$A:$AC,8,0))</f>
        <v>83.899513769999999</v>
      </c>
      <c r="H149" s="29">
        <f t="shared" si="14"/>
        <v>17.080029618449473</v>
      </c>
      <c r="I149" s="42">
        <f>IF(ISERROR(VLOOKUP($U149,[1]BN2_1!$A:$AC,10,0)),0,VLOOKUP($U149,[1]BN2_1!$A:$AC,10,0))</f>
        <v>269.87860000000001</v>
      </c>
      <c r="J149" s="43">
        <f>IF(ISERROR(VLOOKUP($U149,[1]BN2_1!$A:$AC,13,0)),0,VLOOKUP($U149,[1]BN2_1!$A:$AC,13,0))</f>
        <v>0</v>
      </c>
      <c r="K149" s="43">
        <f>IF(ISERROR(VLOOKUP($U149,[1]BN2_1!$A:$AC,14,0)),0,VLOOKUP($U149,[1]BN2_1!$A:$AC,14,0))</f>
        <v>108.39568577999999</v>
      </c>
      <c r="L149" s="44">
        <f t="shared" si="15"/>
        <v>108.39568577999999</v>
      </c>
      <c r="M149" s="45">
        <f>IF(ISERROR(VLOOKUP($U149,[1]BN2_1!$A:$AC,15,0)),0,VLOOKUP($U149,[1]BN2_1!$A:$AC,15,0))</f>
        <v>22.791280860000001</v>
      </c>
      <c r="N149" s="46">
        <f t="shared" si="16"/>
        <v>8.445012261068495</v>
      </c>
      <c r="O149" s="25">
        <f t="shared" si="12"/>
        <v>761.09269999999992</v>
      </c>
      <c r="P149" s="26">
        <f t="shared" si="12"/>
        <v>0</v>
      </c>
      <c r="Q149" s="26">
        <f t="shared" si="12"/>
        <v>109.45273517999999</v>
      </c>
      <c r="R149" s="27">
        <f t="shared" si="12"/>
        <v>109.45273517999999</v>
      </c>
      <c r="S149" s="30">
        <f t="shared" si="12"/>
        <v>106.69079463</v>
      </c>
      <c r="T149" s="32">
        <f t="shared" si="17"/>
        <v>14.018107732474638</v>
      </c>
      <c r="U149" s="33" t="s">
        <v>156</v>
      </c>
      <c r="V149" s="33"/>
      <c r="W149" s="22"/>
    </row>
    <row r="150" spans="1:23" ht="21">
      <c r="A150" s="23">
        <v>145</v>
      </c>
      <c r="B150" s="24" t="str">
        <f>VLOOKUP($U150,[1]Name!$A:$B,2,0)</f>
        <v>สถาบันบัณฑิตพัฒนศิลป์</v>
      </c>
      <c r="C150" s="25">
        <f>IF(ISERROR(VLOOKUP($U150,[1]BN2_1!$A:$AC,3,0)),0,VLOOKUP($U150,[1]BN2_1!$A:$AC,3,0))</f>
        <v>747.61699999999996</v>
      </c>
      <c r="D150" s="26">
        <f>IF(ISERROR(VLOOKUP($U150,[1]BN2_1!$A:$AC,6,0)),0,VLOOKUP($U150,[1]BN2_1!$A:$AC,6,0))</f>
        <v>0</v>
      </c>
      <c r="E150" s="26">
        <f>IF(ISERROR(VLOOKUP($U150,[1]BN2_1!$A:$AC,7,0)),0,VLOOKUP($U150,[1]BN2_1!$A:$AC,7,0))</f>
        <v>5.7794972099999997</v>
      </c>
      <c r="F150" s="27">
        <f t="shared" si="13"/>
        <v>5.7794972099999997</v>
      </c>
      <c r="G150" s="28">
        <f>IF(ISERROR(VLOOKUP($U150,[1]BN2_1!$A:$AC,8,0)),0,VLOOKUP($U150,[1]BN2_1!$A:$AC,8,0))</f>
        <v>112.12810829</v>
      </c>
      <c r="H150" s="29">
        <f t="shared" si="14"/>
        <v>14.998068301015094</v>
      </c>
      <c r="I150" s="42">
        <f>IF(ISERROR(VLOOKUP($U150,[1]BN2_1!$A:$AC,10,0)),0,VLOOKUP($U150,[1]BN2_1!$A:$AC,10,0))</f>
        <v>267.7364</v>
      </c>
      <c r="J150" s="43">
        <f>IF(ISERROR(VLOOKUP($U150,[1]BN2_1!$A:$AC,13,0)),0,VLOOKUP($U150,[1]BN2_1!$A:$AC,13,0))</f>
        <v>0</v>
      </c>
      <c r="K150" s="43">
        <f>IF(ISERROR(VLOOKUP($U150,[1]BN2_1!$A:$AC,14,0)),0,VLOOKUP($U150,[1]BN2_1!$A:$AC,14,0))</f>
        <v>186.42662763000001</v>
      </c>
      <c r="L150" s="44">
        <f t="shared" si="15"/>
        <v>186.42662763000001</v>
      </c>
      <c r="M150" s="45">
        <f>IF(ISERROR(VLOOKUP($U150,[1]BN2_1!$A:$AC,15,0)),0,VLOOKUP($U150,[1]BN2_1!$A:$AC,15,0))</f>
        <v>30.258569999999999</v>
      </c>
      <c r="N150" s="46">
        <f t="shared" si="16"/>
        <v>11.301627272197578</v>
      </c>
      <c r="O150" s="25">
        <f t="shared" si="12"/>
        <v>1015.3534</v>
      </c>
      <c r="P150" s="26">
        <f t="shared" si="12"/>
        <v>0</v>
      </c>
      <c r="Q150" s="26">
        <f t="shared" si="12"/>
        <v>192.20612484</v>
      </c>
      <c r="R150" s="27">
        <f t="shared" si="12"/>
        <v>192.20612484</v>
      </c>
      <c r="S150" s="30">
        <f t="shared" si="12"/>
        <v>142.38667828999999</v>
      </c>
      <c r="T150" s="32">
        <f t="shared" si="17"/>
        <v>14.023361549781582</v>
      </c>
      <c r="U150" s="33" t="s">
        <v>157</v>
      </c>
      <c r="V150" s="33"/>
      <c r="W150" s="22"/>
    </row>
    <row r="151" spans="1:23" ht="21">
      <c r="A151" s="23">
        <v>146</v>
      </c>
      <c r="B151" s="24" t="str">
        <f>VLOOKUP($U151,[1]Name!$A:$B,2,0)</f>
        <v>กรมคุมประพฤติ</v>
      </c>
      <c r="C151" s="25">
        <f>IF(ISERROR(VLOOKUP($U151,[1]BN2_1!$A:$AC,3,0)),0,VLOOKUP($U151,[1]BN2_1!$A:$AC,3,0))</f>
        <v>2083.5029</v>
      </c>
      <c r="D151" s="26">
        <f>IF(ISERROR(VLOOKUP($U151,[1]BN2_1!$A:$AC,6,0)),0,VLOOKUP($U151,[1]BN2_1!$A:$AC,6,0))</f>
        <v>0</v>
      </c>
      <c r="E151" s="26">
        <f>IF(ISERROR(VLOOKUP($U151,[1]BN2_1!$A:$AC,7,0)),0,VLOOKUP($U151,[1]BN2_1!$A:$AC,7,0))</f>
        <v>115.12497086</v>
      </c>
      <c r="F151" s="27">
        <f t="shared" si="13"/>
        <v>115.12497086</v>
      </c>
      <c r="G151" s="28">
        <f>IF(ISERROR(VLOOKUP($U151,[1]BN2_1!$A:$AC,8,0)),0,VLOOKUP($U151,[1]BN2_1!$A:$AC,8,0))</f>
        <v>293.09738386999999</v>
      </c>
      <c r="H151" s="29">
        <f t="shared" si="14"/>
        <v>14.067529441403707</v>
      </c>
      <c r="I151" s="42">
        <f>IF(ISERROR(VLOOKUP($U151,[1]BN2_1!$A:$AC,10,0)),0,VLOOKUP($U151,[1]BN2_1!$A:$AC,10,0))</f>
        <v>14.396599999999999</v>
      </c>
      <c r="J151" s="43">
        <f>IF(ISERROR(VLOOKUP($U151,[1]BN2_1!$A:$AC,13,0)),0,VLOOKUP($U151,[1]BN2_1!$A:$AC,13,0))</f>
        <v>0</v>
      </c>
      <c r="K151" s="43">
        <f>IF(ISERROR(VLOOKUP($U151,[1]BN2_1!$A:$AC,14,0)),0,VLOOKUP($U151,[1]BN2_1!$A:$AC,14,0))</f>
        <v>0.29703000000000002</v>
      </c>
      <c r="L151" s="44">
        <f t="shared" si="15"/>
        <v>0.29703000000000002</v>
      </c>
      <c r="M151" s="45">
        <f>IF(ISERROR(VLOOKUP($U151,[1]BN2_1!$A:$AC,15,0)),0,VLOOKUP($U151,[1]BN2_1!$A:$AC,15,0))</f>
        <v>1.7902686999999999</v>
      </c>
      <c r="N151" s="46">
        <f t="shared" si="16"/>
        <v>12.435357653890502</v>
      </c>
      <c r="O151" s="25">
        <f t="shared" si="12"/>
        <v>2097.8995</v>
      </c>
      <c r="P151" s="26">
        <f t="shared" si="12"/>
        <v>0</v>
      </c>
      <c r="Q151" s="26">
        <f t="shared" si="12"/>
        <v>115.42200086000001</v>
      </c>
      <c r="R151" s="27">
        <f t="shared" si="12"/>
        <v>115.42200086000001</v>
      </c>
      <c r="S151" s="30">
        <f t="shared" si="12"/>
        <v>294.88765257</v>
      </c>
      <c r="T151" s="32">
        <f t="shared" si="17"/>
        <v>14.056328845590555</v>
      </c>
      <c r="U151" s="33" t="s">
        <v>158</v>
      </c>
      <c r="V151" s="33"/>
      <c r="W151" s="22"/>
    </row>
    <row r="152" spans="1:23" ht="21">
      <c r="A152" s="23">
        <v>147</v>
      </c>
      <c r="B152" s="24" t="str">
        <f>VLOOKUP($U152,[1]Name!$A:$B,2,0)</f>
        <v>กรมพัฒนาสังคมและสวัสดิการ</v>
      </c>
      <c r="C152" s="25">
        <f>IF(ISERROR(VLOOKUP($U152,[1]BN2_1!$A:$AC,3,0)),0,VLOOKUP($U152,[1]BN2_1!$A:$AC,3,0))</f>
        <v>1647.22</v>
      </c>
      <c r="D152" s="26">
        <f>IF(ISERROR(VLOOKUP($U152,[1]BN2_1!$A:$AC,6,0)),0,VLOOKUP($U152,[1]BN2_1!$A:$AC,6,0))</f>
        <v>0</v>
      </c>
      <c r="E152" s="26">
        <f>IF(ISERROR(VLOOKUP($U152,[1]BN2_1!$A:$AC,7,0)),0,VLOOKUP($U152,[1]BN2_1!$A:$AC,7,0))</f>
        <v>18.371115960000001</v>
      </c>
      <c r="F152" s="27">
        <f t="shared" si="13"/>
        <v>18.371115960000001</v>
      </c>
      <c r="G152" s="28">
        <f>IF(ISERROR(VLOOKUP($U152,[1]BN2_1!$A:$AC,8,0)),0,VLOOKUP($U152,[1]BN2_1!$A:$AC,8,0))</f>
        <v>239.30092217999999</v>
      </c>
      <c r="H152" s="29">
        <f t="shared" si="14"/>
        <v>14.527562935127062</v>
      </c>
      <c r="I152" s="42">
        <f>IF(ISERROR(VLOOKUP($U152,[1]BN2_1!$A:$AC,10,0)),0,VLOOKUP($U152,[1]BN2_1!$A:$AC,10,0))</f>
        <v>70.965500000000006</v>
      </c>
      <c r="J152" s="43">
        <f>IF(ISERROR(VLOOKUP($U152,[1]BN2_1!$A:$AC,13,0)),0,VLOOKUP($U152,[1]BN2_1!$A:$AC,13,0))</f>
        <v>0</v>
      </c>
      <c r="K152" s="43">
        <f>IF(ISERROR(VLOOKUP($U152,[1]BN2_1!$A:$AC,14,0)),0,VLOOKUP($U152,[1]BN2_1!$A:$AC,14,0))</f>
        <v>6.3865661500000002</v>
      </c>
      <c r="L152" s="44">
        <f t="shared" si="15"/>
        <v>6.3865661500000002</v>
      </c>
      <c r="M152" s="45">
        <f>IF(ISERROR(VLOOKUP($U152,[1]BN2_1!$A:$AC,15,0)),0,VLOOKUP($U152,[1]BN2_1!$A:$AC,15,0))</f>
        <v>2.8144900000000002</v>
      </c>
      <c r="N152" s="46">
        <f t="shared" si="16"/>
        <v>3.9659975621957146</v>
      </c>
      <c r="O152" s="25">
        <f t="shared" si="12"/>
        <v>1718.1855</v>
      </c>
      <c r="P152" s="26">
        <f t="shared" si="12"/>
        <v>0</v>
      </c>
      <c r="Q152" s="26">
        <f t="shared" si="12"/>
        <v>24.757682110000001</v>
      </c>
      <c r="R152" s="27">
        <f t="shared" si="12"/>
        <v>24.757682110000001</v>
      </c>
      <c r="S152" s="30">
        <f t="shared" si="12"/>
        <v>242.11541217999999</v>
      </c>
      <c r="T152" s="32">
        <f t="shared" si="17"/>
        <v>14.091342999926376</v>
      </c>
      <c r="U152" s="33" t="s">
        <v>159</v>
      </c>
      <c r="V152" s="33"/>
      <c r="W152" s="22"/>
    </row>
    <row r="153" spans="1:23" ht="21">
      <c r="A153" s="23">
        <v>148</v>
      </c>
      <c r="B153" s="24" t="str">
        <f>VLOOKUP($U153,[1]Name!$A:$B,2,0)</f>
        <v>กรมอนามัย</v>
      </c>
      <c r="C153" s="25">
        <f>IF(ISERROR(VLOOKUP($U153,[1]BN2_1!$A:$AC,3,0)),0,VLOOKUP($U153,[1]BN2_1!$A:$AC,3,0))</f>
        <v>1539.2073</v>
      </c>
      <c r="D153" s="26">
        <f>IF(ISERROR(VLOOKUP($U153,[1]BN2_1!$A:$AC,6,0)),0,VLOOKUP($U153,[1]BN2_1!$A:$AC,6,0))</f>
        <v>0</v>
      </c>
      <c r="E153" s="26">
        <f>IF(ISERROR(VLOOKUP($U153,[1]BN2_1!$A:$AC,7,0)),0,VLOOKUP($U153,[1]BN2_1!$A:$AC,7,0))</f>
        <v>29.696787109999999</v>
      </c>
      <c r="F153" s="27">
        <f t="shared" si="13"/>
        <v>29.696787109999999</v>
      </c>
      <c r="G153" s="28">
        <f>IF(ISERROR(VLOOKUP($U153,[1]BN2_1!$A:$AC,8,0)),0,VLOOKUP($U153,[1]BN2_1!$A:$AC,8,0))</f>
        <v>243.63249712999999</v>
      </c>
      <c r="H153" s="29">
        <f t="shared" si="14"/>
        <v>15.828439556517177</v>
      </c>
      <c r="I153" s="42">
        <f>IF(ISERROR(VLOOKUP($U153,[1]BN2_1!$A:$AC,10,0)),0,VLOOKUP($U153,[1]BN2_1!$A:$AC,10,0))</f>
        <v>273.34410000000003</v>
      </c>
      <c r="J153" s="43">
        <f>IF(ISERROR(VLOOKUP($U153,[1]BN2_1!$A:$AC,13,0)),0,VLOOKUP($U153,[1]BN2_1!$A:$AC,13,0))</f>
        <v>0</v>
      </c>
      <c r="K153" s="43">
        <f>IF(ISERROR(VLOOKUP($U153,[1]BN2_1!$A:$AC,14,0)),0,VLOOKUP($U153,[1]BN2_1!$A:$AC,14,0))</f>
        <v>23.891598599999998</v>
      </c>
      <c r="L153" s="44">
        <f t="shared" si="15"/>
        <v>23.891598599999998</v>
      </c>
      <c r="M153" s="45">
        <f>IF(ISERROR(VLOOKUP($U153,[1]BN2_1!$A:$AC,15,0)),0,VLOOKUP($U153,[1]BN2_1!$A:$AC,15,0))</f>
        <v>13.3584043</v>
      </c>
      <c r="N153" s="46">
        <f t="shared" si="16"/>
        <v>4.8870285841179664</v>
      </c>
      <c r="O153" s="25">
        <f t="shared" si="12"/>
        <v>1812.5514000000001</v>
      </c>
      <c r="P153" s="26">
        <f t="shared" si="12"/>
        <v>0</v>
      </c>
      <c r="Q153" s="26">
        <f t="shared" si="12"/>
        <v>53.588385709999997</v>
      </c>
      <c r="R153" s="27">
        <f t="shared" si="12"/>
        <v>53.588385709999997</v>
      </c>
      <c r="S153" s="30">
        <f t="shared" si="12"/>
        <v>256.99090143000001</v>
      </c>
      <c r="T153" s="32">
        <f t="shared" si="17"/>
        <v>14.178406274713092</v>
      </c>
      <c r="U153" s="33" t="s">
        <v>160</v>
      </c>
      <c r="V153" s="33"/>
      <c r="W153" s="22"/>
    </row>
    <row r="154" spans="1:23" ht="21">
      <c r="A154" s="23">
        <v>149</v>
      </c>
      <c r="B154" s="24" t="str">
        <f>VLOOKUP($U154,[1]Name!$A:$B,2,0)</f>
        <v>กรมราชทัณฑ์</v>
      </c>
      <c r="C154" s="25">
        <f>IF(ISERROR(VLOOKUP($U154,[1]BN2_1!$A:$AC,3,0)),0,VLOOKUP($U154,[1]BN2_1!$A:$AC,3,0))</f>
        <v>11646.944</v>
      </c>
      <c r="D154" s="26">
        <f>IF(ISERROR(VLOOKUP($U154,[1]BN2_1!$A:$AC,6,0)),0,VLOOKUP($U154,[1]BN2_1!$A:$AC,6,0))</f>
        <v>0</v>
      </c>
      <c r="E154" s="26">
        <f>IF(ISERROR(VLOOKUP($U154,[1]BN2_1!$A:$AC,7,0)),0,VLOOKUP($U154,[1]BN2_1!$A:$AC,7,0))</f>
        <v>104.48644475</v>
      </c>
      <c r="F154" s="27">
        <f t="shared" si="13"/>
        <v>104.48644475</v>
      </c>
      <c r="G154" s="28">
        <f>IF(ISERROR(VLOOKUP($U154,[1]BN2_1!$A:$AC,8,0)),0,VLOOKUP($U154,[1]BN2_1!$A:$AC,8,0))</f>
        <v>1915.3252006600001</v>
      </c>
      <c r="H154" s="29">
        <f t="shared" si="14"/>
        <v>16.444873441994741</v>
      </c>
      <c r="I154" s="42">
        <f>IF(ISERROR(VLOOKUP($U154,[1]BN2_1!$A:$AC,10,0)),0,VLOOKUP($U154,[1]BN2_1!$A:$AC,10,0))</f>
        <v>1848.4043999999999</v>
      </c>
      <c r="J154" s="43">
        <f>IF(ISERROR(VLOOKUP($U154,[1]BN2_1!$A:$AC,13,0)),0,VLOOKUP($U154,[1]BN2_1!$A:$AC,13,0))</f>
        <v>0</v>
      </c>
      <c r="K154" s="43">
        <f>IF(ISERROR(VLOOKUP($U154,[1]BN2_1!$A:$AC,14,0)),0,VLOOKUP($U154,[1]BN2_1!$A:$AC,14,0))</f>
        <v>589.30064645000004</v>
      </c>
      <c r="L154" s="44">
        <f t="shared" si="15"/>
        <v>589.30064645000004</v>
      </c>
      <c r="M154" s="45">
        <f>IF(ISERROR(VLOOKUP($U154,[1]BN2_1!$A:$AC,15,0)),0,VLOOKUP($U154,[1]BN2_1!$A:$AC,15,0))</f>
        <v>26.061742850000002</v>
      </c>
      <c r="N154" s="46">
        <f t="shared" si="16"/>
        <v>1.4099589272780351</v>
      </c>
      <c r="O154" s="25">
        <f t="shared" si="12"/>
        <v>13495.348399999999</v>
      </c>
      <c r="P154" s="26">
        <f t="shared" si="12"/>
        <v>0</v>
      </c>
      <c r="Q154" s="26">
        <f t="shared" si="12"/>
        <v>693.78709120000008</v>
      </c>
      <c r="R154" s="27">
        <f t="shared" si="12"/>
        <v>693.78709120000008</v>
      </c>
      <c r="S154" s="30">
        <f t="shared" si="12"/>
        <v>1941.38694351</v>
      </c>
      <c r="T154" s="32">
        <f t="shared" si="17"/>
        <v>14.385600771225738</v>
      </c>
      <c r="U154" s="33" t="s">
        <v>161</v>
      </c>
      <c r="V154" s="33"/>
      <c r="W154" s="22"/>
    </row>
    <row r="155" spans="1:23" ht="21">
      <c r="A155" s="23">
        <v>150</v>
      </c>
      <c r="B155" s="24" t="str">
        <f>VLOOKUP($U155,[1]Name!$A:$B,2,0)</f>
        <v>มหาวิทยาลัยเทคโนโลยีราชมงคลรัตนโกสินทร์</v>
      </c>
      <c r="C155" s="25">
        <f>IF(ISERROR(VLOOKUP($U155,[1]BN2_1!$A:$AC,3,0)),0,VLOOKUP($U155,[1]BN2_1!$A:$AC,3,0))</f>
        <v>473.72335224</v>
      </c>
      <c r="D155" s="26">
        <f>IF(ISERROR(VLOOKUP($U155,[1]BN2_1!$A:$AC,6,0)),0,VLOOKUP($U155,[1]BN2_1!$A:$AC,6,0))</f>
        <v>0</v>
      </c>
      <c r="E155" s="26">
        <f>IF(ISERROR(VLOOKUP($U155,[1]BN2_1!$A:$AC,7,0)),0,VLOOKUP($U155,[1]BN2_1!$A:$AC,7,0))</f>
        <v>5.5496499999999997E-2</v>
      </c>
      <c r="F155" s="27">
        <f t="shared" si="13"/>
        <v>5.5496499999999997E-2</v>
      </c>
      <c r="G155" s="28">
        <f>IF(ISERROR(VLOOKUP($U155,[1]BN2_1!$A:$AC,8,0)),0,VLOOKUP($U155,[1]BN2_1!$A:$AC,8,0))</f>
        <v>111.21184337</v>
      </c>
      <c r="H155" s="29">
        <f t="shared" si="14"/>
        <v>23.476115932249275</v>
      </c>
      <c r="I155" s="42">
        <f>IF(ISERROR(VLOOKUP($U155,[1]BN2_1!$A:$AC,10,0)),0,VLOOKUP($U155,[1]BN2_1!$A:$AC,10,0))</f>
        <v>293.20154775999998</v>
      </c>
      <c r="J155" s="43">
        <f>IF(ISERROR(VLOOKUP($U155,[1]BN2_1!$A:$AC,13,0)),0,VLOOKUP($U155,[1]BN2_1!$A:$AC,13,0))</f>
        <v>0</v>
      </c>
      <c r="K155" s="43">
        <f>IF(ISERROR(VLOOKUP($U155,[1]BN2_1!$A:$AC,14,0)),0,VLOOKUP($U155,[1]BN2_1!$A:$AC,14,0))</f>
        <v>208.00305</v>
      </c>
      <c r="L155" s="44">
        <f t="shared" si="15"/>
        <v>208.00305</v>
      </c>
      <c r="M155" s="45">
        <f>IF(ISERROR(VLOOKUP($U155,[1]BN2_1!$A:$AC,15,0)),0,VLOOKUP($U155,[1]BN2_1!$A:$AC,15,0))</f>
        <v>0</v>
      </c>
      <c r="N155" s="46">
        <f t="shared" si="16"/>
        <v>0</v>
      </c>
      <c r="O155" s="25">
        <f t="shared" si="12"/>
        <v>766.92489999999998</v>
      </c>
      <c r="P155" s="26">
        <f t="shared" si="12"/>
        <v>0</v>
      </c>
      <c r="Q155" s="26">
        <f t="shared" si="12"/>
        <v>208.05854650000001</v>
      </c>
      <c r="R155" s="27">
        <f t="shared" si="12"/>
        <v>208.05854650000001</v>
      </c>
      <c r="S155" s="30">
        <f t="shared" si="12"/>
        <v>111.21184337</v>
      </c>
      <c r="T155" s="32">
        <f t="shared" si="17"/>
        <v>14.501008295597131</v>
      </c>
      <c r="U155" s="33" t="s">
        <v>162</v>
      </c>
      <c r="V155" s="33"/>
      <c r="W155" s="22"/>
    </row>
    <row r="156" spans="1:23" ht="21">
      <c r="A156" s="23">
        <v>151</v>
      </c>
      <c r="B156" s="24" t="str">
        <f>VLOOKUP($U156,[1]Name!$A:$B,2,0)</f>
        <v>สำนักงานเลขาธิการวุฒิสภา</v>
      </c>
      <c r="C156" s="25">
        <f>IF(ISERROR(VLOOKUP($U156,[1]BN2_1!$A:$AC,3,0)),0,VLOOKUP($U156,[1]BN2_1!$A:$AC,3,0))</f>
        <v>1785.9435000000001</v>
      </c>
      <c r="D156" s="26">
        <f>IF(ISERROR(VLOOKUP($U156,[1]BN2_1!$A:$AC,6,0)),0,VLOOKUP($U156,[1]BN2_1!$A:$AC,6,0))</f>
        <v>0</v>
      </c>
      <c r="E156" s="26">
        <f>IF(ISERROR(VLOOKUP($U156,[1]BN2_1!$A:$AC,7,0)),0,VLOOKUP($U156,[1]BN2_1!$A:$AC,7,0))</f>
        <v>33.183674410000002</v>
      </c>
      <c r="F156" s="27">
        <f t="shared" si="13"/>
        <v>33.183674410000002</v>
      </c>
      <c r="G156" s="28">
        <f>IF(ISERROR(VLOOKUP($U156,[1]BN2_1!$A:$AC,8,0)),0,VLOOKUP($U156,[1]BN2_1!$A:$AC,8,0))</f>
        <v>265.94692154000001</v>
      </c>
      <c r="H156" s="29">
        <f t="shared" si="14"/>
        <v>14.891116182566805</v>
      </c>
      <c r="I156" s="42">
        <f>IF(ISERROR(VLOOKUP($U156,[1]BN2_1!$A:$AC,10,0)),0,VLOOKUP($U156,[1]BN2_1!$A:$AC,10,0))</f>
        <v>49.5032</v>
      </c>
      <c r="J156" s="43">
        <f>IF(ISERROR(VLOOKUP($U156,[1]BN2_1!$A:$AC,13,0)),0,VLOOKUP($U156,[1]BN2_1!$A:$AC,13,0))</f>
        <v>0</v>
      </c>
      <c r="K156" s="43">
        <f>IF(ISERROR(VLOOKUP($U156,[1]BN2_1!$A:$AC,14,0)),0,VLOOKUP($U156,[1]BN2_1!$A:$AC,14,0))</f>
        <v>0</v>
      </c>
      <c r="L156" s="44">
        <f t="shared" si="15"/>
        <v>0</v>
      </c>
      <c r="M156" s="45">
        <f>IF(ISERROR(VLOOKUP($U156,[1]BN2_1!$A:$AC,15,0)),0,VLOOKUP($U156,[1]BN2_1!$A:$AC,15,0))</f>
        <v>0.38905200000000001</v>
      </c>
      <c r="N156" s="46">
        <f t="shared" si="16"/>
        <v>0.78591282987766453</v>
      </c>
      <c r="O156" s="25">
        <f t="shared" si="12"/>
        <v>1835.4467000000002</v>
      </c>
      <c r="P156" s="26">
        <f t="shared" si="12"/>
        <v>0</v>
      </c>
      <c r="Q156" s="26">
        <f t="shared" si="12"/>
        <v>33.183674410000002</v>
      </c>
      <c r="R156" s="27">
        <f t="shared" si="12"/>
        <v>33.183674410000002</v>
      </c>
      <c r="S156" s="30">
        <f t="shared" si="12"/>
        <v>266.33597354</v>
      </c>
      <c r="T156" s="32">
        <f t="shared" si="17"/>
        <v>14.510689607058596</v>
      </c>
      <c r="U156" s="33" t="s">
        <v>163</v>
      </c>
      <c r="V156" s="33"/>
      <c r="W156" s="22"/>
    </row>
    <row r="157" spans="1:23" ht="21">
      <c r="A157" s="23">
        <v>152</v>
      </c>
      <c r="B157" s="24" t="str">
        <f>VLOOKUP($U157,[1]Name!$A:$B,2,0)</f>
        <v>กรมหม่อนไหม</v>
      </c>
      <c r="C157" s="25">
        <f>IF(ISERROR(VLOOKUP($U157,[1]BN2_1!$A:$AC,3,0)),0,VLOOKUP($U157,[1]BN2_1!$A:$AC,3,0))</f>
        <v>480.5915</v>
      </c>
      <c r="D157" s="26">
        <f>IF(ISERROR(VLOOKUP($U157,[1]BN2_1!$A:$AC,6,0)),0,VLOOKUP($U157,[1]BN2_1!$A:$AC,6,0))</f>
        <v>0</v>
      </c>
      <c r="E157" s="26">
        <f>IF(ISERROR(VLOOKUP($U157,[1]BN2_1!$A:$AC,7,0)),0,VLOOKUP($U157,[1]BN2_1!$A:$AC,7,0))</f>
        <v>3.0302973799999999</v>
      </c>
      <c r="F157" s="27">
        <f t="shared" si="13"/>
        <v>3.0302973799999999</v>
      </c>
      <c r="G157" s="28">
        <f>IF(ISERROR(VLOOKUP($U157,[1]BN2_1!$A:$AC,8,0)),0,VLOOKUP($U157,[1]BN2_1!$A:$AC,8,0))</f>
        <v>71.450568129999994</v>
      </c>
      <c r="H157" s="29">
        <f t="shared" si="14"/>
        <v>14.867214282816072</v>
      </c>
      <c r="I157" s="42">
        <f>IF(ISERROR(VLOOKUP($U157,[1]BN2_1!$A:$AC,10,0)),0,VLOOKUP($U157,[1]BN2_1!$A:$AC,10,0))</f>
        <v>25.191199999999998</v>
      </c>
      <c r="J157" s="43">
        <f>IF(ISERROR(VLOOKUP($U157,[1]BN2_1!$A:$AC,13,0)),0,VLOOKUP($U157,[1]BN2_1!$A:$AC,13,0))</f>
        <v>0</v>
      </c>
      <c r="K157" s="43">
        <f>IF(ISERROR(VLOOKUP($U157,[1]BN2_1!$A:$AC,14,0)),0,VLOOKUP($U157,[1]BN2_1!$A:$AC,14,0))</f>
        <v>6.5897199999999998</v>
      </c>
      <c r="L157" s="44">
        <f t="shared" si="15"/>
        <v>6.5897199999999998</v>
      </c>
      <c r="M157" s="45">
        <f>IF(ISERROR(VLOOKUP($U157,[1]BN2_1!$A:$AC,15,0)),0,VLOOKUP($U157,[1]BN2_1!$A:$AC,15,0))</f>
        <v>2.1366999999999998</v>
      </c>
      <c r="N157" s="46">
        <f t="shared" si="16"/>
        <v>8.4819301978468662</v>
      </c>
      <c r="O157" s="25">
        <f t="shared" si="12"/>
        <v>505.78269999999998</v>
      </c>
      <c r="P157" s="26">
        <f t="shared" si="12"/>
        <v>0</v>
      </c>
      <c r="Q157" s="26">
        <f t="shared" si="12"/>
        <v>9.6200173800000002</v>
      </c>
      <c r="R157" s="27">
        <f t="shared" si="12"/>
        <v>9.6200173800000002</v>
      </c>
      <c r="S157" s="30">
        <f t="shared" si="12"/>
        <v>73.587268129999998</v>
      </c>
      <c r="T157" s="32">
        <f t="shared" si="17"/>
        <v>14.549186464859314</v>
      </c>
      <c r="U157" s="33" t="s">
        <v>164</v>
      </c>
      <c r="V157" s="33"/>
      <c r="W157" s="22"/>
    </row>
    <row r="158" spans="1:23" ht="21">
      <c r="A158" s="23">
        <v>153</v>
      </c>
      <c r="B158" s="24" t="str">
        <f>VLOOKUP($U158,[1]Name!$A:$B,2,0)</f>
        <v>สำนักงานปลัดกระทรวงพลังงาน</v>
      </c>
      <c r="C158" s="25">
        <f>IF(ISERROR(VLOOKUP($U158,[1]BN2_1!$A:$AC,3,0)),0,VLOOKUP($U158,[1]BN2_1!$A:$AC,3,0))</f>
        <v>418.56639999999999</v>
      </c>
      <c r="D158" s="26">
        <f>IF(ISERROR(VLOOKUP($U158,[1]BN2_1!$A:$AC,6,0)),0,VLOOKUP($U158,[1]BN2_1!$A:$AC,6,0))</f>
        <v>0</v>
      </c>
      <c r="E158" s="26">
        <f>IF(ISERROR(VLOOKUP($U158,[1]BN2_1!$A:$AC,7,0)),0,VLOOKUP($U158,[1]BN2_1!$A:$AC,7,0))</f>
        <v>18.445252020000002</v>
      </c>
      <c r="F158" s="27">
        <f t="shared" si="13"/>
        <v>18.445252020000002</v>
      </c>
      <c r="G158" s="28">
        <f>IF(ISERROR(VLOOKUP($U158,[1]BN2_1!$A:$AC,8,0)),0,VLOOKUP($U158,[1]BN2_1!$A:$AC,8,0))</f>
        <v>55.126457819999999</v>
      </c>
      <c r="H158" s="29">
        <f t="shared" si="14"/>
        <v>13.17030172990474</v>
      </c>
      <c r="I158" s="42">
        <f>IF(ISERROR(VLOOKUP($U158,[1]BN2_1!$A:$AC,10,0)),0,VLOOKUP($U158,[1]BN2_1!$A:$AC,10,0))</f>
        <v>67.482500000000002</v>
      </c>
      <c r="J158" s="43">
        <f>IF(ISERROR(VLOOKUP($U158,[1]BN2_1!$A:$AC,13,0)),0,VLOOKUP($U158,[1]BN2_1!$A:$AC,13,0))</f>
        <v>0</v>
      </c>
      <c r="K158" s="43">
        <f>IF(ISERROR(VLOOKUP($U158,[1]BN2_1!$A:$AC,14,0)),0,VLOOKUP($U158,[1]BN2_1!$A:$AC,14,0))</f>
        <v>0.2888</v>
      </c>
      <c r="L158" s="44">
        <f t="shared" si="15"/>
        <v>0.2888</v>
      </c>
      <c r="M158" s="45">
        <f>IF(ISERROR(VLOOKUP($U158,[1]BN2_1!$A:$AC,15,0)),0,VLOOKUP($U158,[1]BN2_1!$A:$AC,15,0))</f>
        <v>15.783856999999999</v>
      </c>
      <c r="N158" s="46">
        <f t="shared" si="16"/>
        <v>23.389555810765753</v>
      </c>
      <c r="O158" s="25">
        <f t="shared" si="12"/>
        <v>486.0489</v>
      </c>
      <c r="P158" s="26">
        <f t="shared" si="12"/>
        <v>0</v>
      </c>
      <c r="Q158" s="26">
        <f t="shared" si="12"/>
        <v>18.73405202</v>
      </c>
      <c r="R158" s="27">
        <f t="shared" si="12"/>
        <v>18.73405202</v>
      </c>
      <c r="S158" s="30">
        <f t="shared" si="12"/>
        <v>70.910314819999996</v>
      </c>
      <c r="T158" s="32">
        <f t="shared" si="17"/>
        <v>14.589131838380871</v>
      </c>
      <c r="U158" s="33" t="s">
        <v>165</v>
      </c>
      <c r="V158" s="33"/>
      <c r="W158" s="22"/>
    </row>
    <row r="159" spans="1:23" ht="21">
      <c r="A159" s="23">
        <v>154</v>
      </c>
      <c r="B159" s="24" t="str">
        <f>VLOOKUP($U159,[1]Name!$A:$B,2,0)</f>
        <v>กรมทรัพยากรทางทะเลและชายฝั่ง</v>
      </c>
      <c r="C159" s="25">
        <f>IF(ISERROR(VLOOKUP($U159,[1]BN2_1!$A:$AC,3,0)),0,VLOOKUP($U159,[1]BN2_1!$A:$AC,3,0))</f>
        <v>797.44209960000001</v>
      </c>
      <c r="D159" s="26">
        <f>IF(ISERROR(VLOOKUP($U159,[1]BN2_1!$A:$AC,6,0)),0,VLOOKUP($U159,[1]BN2_1!$A:$AC,6,0))</f>
        <v>0</v>
      </c>
      <c r="E159" s="26">
        <f>IF(ISERROR(VLOOKUP($U159,[1]BN2_1!$A:$AC,7,0)),0,VLOOKUP($U159,[1]BN2_1!$A:$AC,7,0))</f>
        <v>27.065498000000002</v>
      </c>
      <c r="F159" s="27">
        <f t="shared" si="13"/>
        <v>27.065498000000002</v>
      </c>
      <c r="G159" s="28">
        <f>IF(ISERROR(VLOOKUP($U159,[1]BN2_1!$A:$AC,8,0)),0,VLOOKUP($U159,[1]BN2_1!$A:$AC,8,0))</f>
        <v>130.11176949</v>
      </c>
      <c r="H159" s="29">
        <f t="shared" si="14"/>
        <v>16.316140012580796</v>
      </c>
      <c r="I159" s="42">
        <f>IF(ISERROR(VLOOKUP($U159,[1]BN2_1!$A:$AC,10,0)),0,VLOOKUP($U159,[1]BN2_1!$A:$AC,10,0))</f>
        <v>538.69320040000002</v>
      </c>
      <c r="J159" s="43">
        <f>IF(ISERROR(VLOOKUP($U159,[1]BN2_1!$A:$AC,13,0)),0,VLOOKUP($U159,[1]BN2_1!$A:$AC,13,0))</f>
        <v>0</v>
      </c>
      <c r="K159" s="43">
        <f>IF(ISERROR(VLOOKUP($U159,[1]BN2_1!$A:$AC,14,0)),0,VLOOKUP($U159,[1]BN2_1!$A:$AC,14,0))</f>
        <v>184.2567</v>
      </c>
      <c r="L159" s="44">
        <f t="shared" si="15"/>
        <v>184.2567</v>
      </c>
      <c r="M159" s="45">
        <f>IF(ISERROR(VLOOKUP($U159,[1]BN2_1!$A:$AC,15,0)),0,VLOOKUP($U159,[1]BN2_1!$A:$AC,15,0))</f>
        <v>65.272460429999995</v>
      </c>
      <c r="N159" s="46">
        <f t="shared" si="16"/>
        <v>12.116815356409312</v>
      </c>
      <c r="O159" s="25">
        <f t="shared" ref="O159:S222" si="18">C159+I159</f>
        <v>1336.1352999999999</v>
      </c>
      <c r="P159" s="26">
        <f t="shared" si="18"/>
        <v>0</v>
      </c>
      <c r="Q159" s="26">
        <f t="shared" si="18"/>
        <v>211.32219799999999</v>
      </c>
      <c r="R159" s="27">
        <f t="shared" si="18"/>
        <v>211.32219799999999</v>
      </c>
      <c r="S159" s="30">
        <f t="shared" si="18"/>
        <v>195.38422992</v>
      </c>
      <c r="T159" s="32">
        <f t="shared" si="17"/>
        <v>14.623087191843521</v>
      </c>
      <c r="U159" s="33" t="s">
        <v>166</v>
      </c>
      <c r="V159" s="33"/>
      <c r="W159" s="22"/>
    </row>
    <row r="160" spans="1:23" ht="21">
      <c r="A160" s="23">
        <v>155</v>
      </c>
      <c r="B160" s="24" t="str">
        <f>VLOOKUP($U160,[1]Name!$A:$B,2,0)</f>
        <v>กรมส่งเสริมสหกรณ์</v>
      </c>
      <c r="C160" s="25">
        <f>IF(ISERROR(VLOOKUP($U160,[1]BN2_1!$A:$AC,3,0)),0,VLOOKUP($U160,[1]BN2_1!$A:$AC,3,0))</f>
        <v>2468.8530999999998</v>
      </c>
      <c r="D160" s="26">
        <f>IF(ISERROR(VLOOKUP($U160,[1]BN2_1!$A:$AC,6,0)),0,VLOOKUP($U160,[1]BN2_1!$A:$AC,6,0))</f>
        <v>0</v>
      </c>
      <c r="E160" s="26">
        <f>IF(ISERROR(VLOOKUP($U160,[1]BN2_1!$A:$AC,7,0)),0,VLOOKUP($U160,[1]BN2_1!$A:$AC,7,0))</f>
        <v>18.645085049999999</v>
      </c>
      <c r="F160" s="27">
        <f t="shared" si="13"/>
        <v>18.645085049999999</v>
      </c>
      <c r="G160" s="28">
        <f>IF(ISERROR(VLOOKUP($U160,[1]BN2_1!$A:$AC,8,0)),0,VLOOKUP($U160,[1]BN2_1!$A:$AC,8,0))</f>
        <v>358.59180994000002</v>
      </c>
      <c r="H160" s="29">
        <f t="shared" si="14"/>
        <v>14.524631292967575</v>
      </c>
      <c r="I160" s="42">
        <f>IF(ISERROR(VLOOKUP($U160,[1]BN2_1!$A:$AC,10,0)),0,VLOOKUP($U160,[1]BN2_1!$A:$AC,10,0))</f>
        <v>123.0429</v>
      </c>
      <c r="J160" s="43">
        <f>IF(ISERROR(VLOOKUP($U160,[1]BN2_1!$A:$AC,13,0)),0,VLOOKUP($U160,[1]BN2_1!$A:$AC,13,0))</f>
        <v>0</v>
      </c>
      <c r="K160" s="43">
        <f>IF(ISERROR(VLOOKUP($U160,[1]BN2_1!$A:$AC,14,0)),0,VLOOKUP($U160,[1]BN2_1!$A:$AC,14,0))</f>
        <v>14.563330000000001</v>
      </c>
      <c r="L160" s="44">
        <f t="shared" si="15"/>
        <v>14.563330000000001</v>
      </c>
      <c r="M160" s="45">
        <f>IF(ISERROR(VLOOKUP($U160,[1]BN2_1!$A:$AC,15,0)),0,VLOOKUP($U160,[1]BN2_1!$A:$AC,15,0))</f>
        <v>26.742264800000001</v>
      </c>
      <c r="N160" s="46">
        <f t="shared" si="16"/>
        <v>21.734098269790454</v>
      </c>
      <c r="O160" s="25">
        <f t="shared" si="18"/>
        <v>2591.8959999999997</v>
      </c>
      <c r="P160" s="26">
        <f t="shared" si="18"/>
        <v>0</v>
      </c>
      <c r="Q160" s="26">
        <f t="shared" si="18"/>
        <v>33.208415049999999</v>
      </c>
      <c r="R160" s="27">
        <f t="shared" si="18"/>
        <v>33.208415049999999</v>
      </c>
      <c r="S160" s="30">
        <f t="shared" si="18"/>
        <v>385.33407474000001</v>
      </c>
      <c r="T160" s="32">
        <f t="shared" si="17"/>
        <v>14.866880258312834</v>
      </c>
      <c r="U160" s="33" t="s">
        <v>167</v>
      </c>
      <c r="V160" s="33"/>
      <c r="W160" s="22"/>
    </row>
    <row r="161" spans="1:23" ht="21">
      <c r="A161" s="23">
        <v>156</v>
      </c>
      <c r="B161" s="24" t="str">
        <f>VLOOKUP($U161,[1]Name!$A:$B,2,0)</f>
        <v>กรมพินิจและคุ้มครองเด็กและเยาวชน</v>
      </c>
      <c r="C161" s="25">
        <f>IF(ISERROR(VLOOKUP($U161,[1]BN2_1!$A:$AC,3,0)),0,VLOOKUP($U161,[1]BN2_1!$A:$AC,3,0))</f>
        <v>1851.3876</v>
      </c>
      <c r="D161" s="26">
        <f>IF(ISERROR(VLOOKUP($U161,[1]BN2_1!$A:$AC,6,0)),0,VLOOKUP($U161,[1]BN2_1!$A:$AC,6,0))</f>
        <v>0</v>
      </c>
      <c r="E161" s="26">
        <f>IF(ISERROR(VLOOKUP($U161,[1]BN2_1!$A:$AC,7,0)),0,VLOOKUP($U161,[1]BN2_1!$A:$AC,7,0))</f>
        <v>45.58659566</v>
      </c>
      <c r="F161" s="27">
        <f t="shared" si="13"/>
        <v>45.58659566</v>
      </c>
      <c r="G161" s="28">
        <f>IF(ISERROR(VLOOKUP($U161,[1]BN2_1!$A:$AC,8,0)),0,VLOOKUP($U161,[1]BN2_1!$A:$AC,8,0))</f>
        <v>279.89128950000003</v>
      </c>
      <c r="H161" s="29">
        <f t="shared" si="14"/>
        <v>15.117919634980812</v>
      </c>
      <c r="I161" s="42">
        <f>IF(ISERROR(VLOOKUP($U161,[1]BN2_1!$A:$AC,10,0)),0,VLOOKUP($U161,[1]BN2_1!$A:$AC,10,0))</f>
        <v>118.29430000000001</v>
      </c>
      <c r="J161" s="43">
        <f>IF(ISERROR(VLOOKUP($U161,[1]BN2_1!$A:$AC,13,0)),0,VLOOKUP($U161,[1]BN2_1!$A:$AC,13,0))</f>
        <v>0</v>
      </c>
      <c r="K161" s="43">
        <f>IF(ISERROR(VLOOKUP($U161,[1]BN2_1!$A:$AC,14,0)),0,VLOOKUP($U161,[1]BN2_1!$A:$AC,14,0))</f>
        <v>9.5128738199999994</v>
      </c>
      <c r="L161" s="44">
        <f t="shared" si="15"/>
        <v>9.5128738199999994</v>
      </c>
      <c r="M161" s="45">
        <f>IF(ISERROR(VLOOKUP($U161,[1]BN2_1!$A:$AC,15,0)),0,VLOOKUP($U161,[1]BN2_1!$A:$AC,15,0))</f>
        <v>13.008265959999999</v>
      </c>
      <c r="N161" s="46">
        <f t="shared" si="16"/>
        <v>10.996528116739352</v>
      </c>
      <c r="O161" s="25">
        <f t="shared" si="18"/>
        <v>1969.6819</v>
      </c>
      <c r="P161" s="26">
        <f t="shared" si="18"/>
        <v>0</v>
      </c>
      <c r="Q161" s="26">
        <f t="shared" si="18"/>
        <v>55.099469479999996</v>
      </c>
      <c r="R161" s="27">
        <f t="shared" si="18"/>
        <v>55.099469479999996</v>
      </c>
      <c r="S161" s="30">
        <f t="shared" si="18"/>
        <v>292.89955546000004</v>
      </c>
      <c r="T161" s="32">
        <f t="shared" si="17"/>
        <v>14.87039889334415</v>
      </c>
      <c r="U161" s="33" t="s">
        <v>168</v>
      </c>
      <c r="V161" s="33"/>
      <c r="W161" s="22"/>
    </row>
    <row r="162" spans="1:23" ht="42">
      <c r="A162" s="23">
        <v>157</v>
      </c>
      <c r="B162" s="24" t="str">
        <f>VLOOKUP($U162,[1]Name!$A:$B,2,0)</f>
        <v>สำนักงานคณะกรรมการการป้องกันเเละปราบปรามการทุจริตในภาครัฐ</v>
      </c>
      <c r="C162" s="25">
        <f>IF(ISERROR(VLOOKUP($U162,[1]BN2_1!$A:$AC,3,0)),0,VLOOKUP($U162,[1]BN2_1!$A:$AC,3,0))</f>
        <v>457.94110000000001</v>
      </c>
      <c r="D162" s="26">
        <f>IF(ISERROR(VLOOKUP($U162,[1]BN2_1!$A:$AC,6,0)),0,VLOOKUP($U162,[1]BN2_1!$A:$AC,6,0))</f>
        <v>0</v>
      </c>
      <c r="E162" s="26">
        <f>IF(ISERROR(VLOOKUP($U162,[1]BN2_1!$A:$AC,7,0)),0,VLOOKUP($U162,[1]BN2_1!$A:$AC,7,0))</f>
        <v>28.774294699999999</v>
      </c>
      <c r="F162" s="27">
        <f t="shared" si="13"/>
        <v>28.774294699999999</v>
      </c>
      <c r="G162" s="28">
        <f>IF(ISERROR(VLOOKUP($U162,[1]BN2_1!$A:$AC,8,0)),0,VLOOKUP($U162,[1]BN2_1!$A:$AC,8,0))</f>
        <v>77.318233399999997</v>
      </c>
      <c r="H162" s="29">
        <f t="shared" si="14"/>
        <v>16.883881660763798</v>
      </c>
      <c r="I162" s="42">
        <f>IF(ISERROR(VLOOKUP($U162,[1]BN2_1!$A:$AC,10,0)),0,VLOOKUP($U162,[1]BN2_1!$A:$AC,10,0))</f>
        <v>61.960099999999997</v>
      </c>
      <c r="J162" s="43">
        <f>IF(ISERROR(VLOOKUP($U162,[1]BN2_1!$A:$AC,13,0)),0,VLOOKUP($U162,[1]BN2_1!$A:$AC,13,0))</f>
        <v>0</v>
      </c>
      <c r="K162" s="43">
        <f>IF(ISERROR(VLOOKUP($U162,[1]BN2_1!$A:$AC,14,0)),0,VLOOKUP($U162,[1]BN2_1!$A:$AC,14,0))</f>
        <v>31.6</v>
      </c>
      <c r="L162" s="44">
        <f t="shared" si="15"/>
        <v>31.6</v>
      </c>
      <c r="M162" s="45">
        <f>IF(ISERROR(VLOOKUP($U162,[1]BN2_1!$A:$AC,15,0)),0,VLOOKUP($U162,[1]BN2_1!$A:$AC,15,0))</f>
        <v>0</v>
      </c>
      <c r="N162" s="46">
        <f t="shared" si="16"/>
        <v>0</v>
      </c>
      <c r="O162" s="25">
        <f t="shared" si="18"/>
        <v>519.90120000000002</v>
      </c>
      <c r="P162" s="26">
        <f t="shared" si="18"/>
        <v>0</v>
      </c>
      <c r="Q162" s="26">
        <f t="shared" si="18"/>
        <v>60.3742947</v>
      </c>
      <c r="R162" s="27">
        <f t="shared" si="18"/>
        <v>60.3742947</v>
      </c>
      <c r="S162" s="30">
        <f t="shared" si="18"/>
        <v>77.318233399999997</v>
      </c>
      <c r="T162" s="32">
        <f t="shared" si="17"/>
        <v>14.871716664627815</v>
      </c>
      <c r="U162" s="33" t="s">
        <v>169</v>
      </c>
      <c r="V162" s="33"/>
      <c r="W162" s="22"/>
    </row>
    <row r="163" spans="1:23" ht="21">
      <c r="A163" s="23">
        <v>158</v>
      </c>
      <c r="B163" s="24" t="str">
        <f>VLOOKUP($U163,[1]Name!$A:$B,2,0)</f>
        <v>กรมการปกครอง</v>
      </c>
      <c r="C163" s="25">
        <f>IF(ISERROR(VLOOKUP($U163,[1]BN2_1!$A:$AC,3,0)),0,VLOOKUP($U163,[1]BN2_1!$A:$AC,3,0))</f>
        <v>39172.212723730001</v>
      </c>
      <c r="D163" s="26">
        <f>IF(ISERROR(VLOOKUP($U163,[1]BN2_1!$A:$AC,6,0)),0,VLOOKUP($U163,[1]BN2_1!$A:$AC,6,0))</f>
        <v>0</v>
      </c>
      <c r="E163" s="26">
        <f>IF(ISERROR(VLOOKUP($U163,[1]BN2_1!$A:$AC,7,0)),0,VLOOKUP($U163,[1]BN2_1!$A:$AC,7,0))</f>
        <v>181.94032442</v>
      </c>
      <c r="F163" s="27">
        <f t="shared" si="13"/>
        <v>181.94032442</v>
      </c>
      <c r="G163" s="28">
        <f>IF(ISERROR(VLOOKUP($U163,[1]BN2_1!$A:$AC,8,0)),0,VLOOKUP($U163,[1]BN2_1!$A:$AC,8,0))</f>
        <v>6195.57338695</v>
      </c>
      <c r="H163" s="29">
        <f t="shared" si="14"/>
        <v>15.816245639850731</v>
      </c>
      <c r="I163" s="42">
        <f>IF(ISERROR(VLOOKUP($U163,[1]BN2_1!$A:$AC,10,0)),0,VLOOKUP($U163,[1]BN2_1!$A:$AC,10,0))</f>
        <v>3058.5504762700002</v>
      </c>
      <c r="J163" s="43">
        <f>IF(ISERROR(VLOOKUP($U163,[1]BN2_1!$A:$AC,13,0)),0,VLOOKUP($U163,[1]BN2_1!$A:$AC,13,0))</f>
        <v>0</v>
      </c>
      <c r="K163" s="43">
        <f>IF(ISERROR(VLOOKUP($U163,[1]BN2_1!$A:$AC,14,0)),0,VLOOKUP($U163,[1]BN2_1!$A:$AC,14,0))</f>
        <v>1133.9290342700001</v>
      </c>
      <c r="L163" s="44">
        <f t="shared" si="15"/>
        <v>1133.9290342700001</v>
      </c>
      <c r="M163" s="45">
        <f>IF(ISERROR(VLOOKUP($U163,[1]BN2_1!$A:$AC,15,0)),0,VLOOKUP($U163,[1]BN2_1!$A:$AC,15,0))</f>
        <v>151.68194671000001</v>
      </c>
      <c r="N163" s="46">
        <f t="shared" si="16"/>
        <v>4.9592755747154111</v>
      </c>
      <c r="O163" s="25">
        <f t="shared" si="18"/>
        <v>42230.763200000001</v>
      </c>
      <c r="P163" s="26">
        <f t="shared" si="18"/>
        <v>0</v>
      </c>
      <c r="Q163" s="26">
        <f t="shared" si="18"/>
        <v>1315.8693586900001</v>
      </c>
      <c r="R163" s="27">
        <f t="shared" si="18"/>
        <v>1315.8693586900001</v>
      </c>
      <c r="S163" s="30">
        <f t="shared" si="18"/>
        <v>6347.2553336600004</v>
      </c>
      <c r="T163" s="32">
        <f t="shared" si="17"/>
        <v>15.029932808933937</v>
      </c>
      <c r="U163" s="33" t="s">
        <v>170</v>
      </c>
      <c r="V163" s="33"/>
      <c r="W163" s="22"/>
    </row>
    <row r="164" spans="1:23" ht="21">
      <c r="A164" s="23">
        <v>159</v>
      </c>
      <c r="B164" s="24" t="str">
        <f>VLOOKUP($U164,[1]Name!$A:$B,2,0)</f>
        <v>กรมสวัสดิการและคุ้มครองแรงงาน</v>
      </c>
      <c r="C164" s="25">
        <f>IF(ISERROR(VLOOKUP($U164,[1]BN2_1!$A:$AC,3,0)),0,VLOOKUP($U164,[1]BN2_1!$A:$AC,3,0))</f>
        <v>971.47940000000006</v>
      </c>
      <c r="D164" s="26">
        <f>IF(ISERROR(VLOOKUP($U164,[1]BN2_1!$A:$AC,6,0)),0,VLOOKUP($U164,[1]BN2_1!$A:$AC,6,0))</f>
        <v>0</v>
      </c>
      <c r="E164" s="26">
        <f>IF(ISERROR(VLOOKUP($U164,[1]BN2_1!$A:$AC,7,0)),0,VLOOKUP($U164,[1]BN2_1!$A:$AC,7,0))</f>
        <v>11.78233629</v>
      </c>
      <c r="F164" s="27">
        <f t="shared" si="13"/>
        <v>11.78233629</v>
      </c>
      <c r="G164" s="28">
        <f>IF(ISERROR(VLOOKUP($U164,[1]BN2_1!$A:$AC,8,0)),0,VLOOKUP($U164,[1]BN2_1!$A:$AC,8,0))</f>
        <v>152.66294983</v>
      </c>
      <c r="H164" s="29">
        <f t="shared" si="14"/>
        <v>15.714481421839722</v>
      </c>
      <c r="I164" s="42">
        <f>IF(ISERROR(VLOOKUP($U164,[1]BN2_1!$A:$AC,10,0)),0,VLOOKUP($U164,[1]BN2_1!$A:$AC,10,0))</f>
        <v>38.156100000000002</v>
      </c>
      <c r="J164" s="43">
        <f>IF(ISERROR(VLOOKUP($U164,[1]BN2_1!$A:$AC,13,0)),0,VLOOKUP($U164,[1]BN2_1!$A:$AC,13,0))</f>
        <v>0</v>
      </c>
      <c r="K164" s="43">
        <f>IF(ISERROR(VLOOKUP($U164,[1]BN2_1!$A:$AC,14,0)),0,VLOOKUP($U164,[1]BN2_1!$A:$AC,14,0))</f>
        <v>1.8969</v>
      </c>
      <c r="L164" s="44">
        <f t="shared" si="15"/>
        <v>1.8969</v>
      </c>
      <c r="M164" s="45">
        <f>IF(ISERROR(VLOOKUP($U164,[1]BN2_1!$A:$AC,15,0)),0,VLOOKUP($U164,[1]BN2_1!$A:$AC,15,0))</f>
        <v>2.5000000000000001E-2</v>
      </c>
      <c r="N164" s="46">
        <f t="shared" si="16"/>
        <v>6.5520323093817237E-2</v>
      </c>
      <c r="O164" s="25">
        <f t="shared" si="18"/>
        <v>1009.6355000000001</v>
      </c>
      <c r="P164" s="26">
        <f t="shared" si="18"/>
        <v>0</v>
      </c>
      <c r="Q164" s="26">
        <f t="shared" si="18"/>
        <v>13.67923629</v>
      </c>
      <c r="R164" s="27">
        <f t="shared" si="18"/>
        <v>13.67923629</v>
      </c>
      <c r="S164" s="30">
        <f t="shared" si="18"/>
        <v>152.68794983000001</v>
      </c>
      <c r="T164" s="32">
        <f t="shared" si="17"/>
        <v>15.123076578626643</v>
      </c>
      <c r="U164" s="33" t="s">
        <v>171</v>
      </c>
      <c r="V164" s="33"/>
      <c r="W164" s="22"/>
    </row>
    <row r="165" spans="1:23" ht="21">
      <c r="A165" s="23">
        <v>160</v>
      </c>
      <c r="B165" s="24" t="str">
        <f>VLOOKUP($U165,[1]Name!$A:$B,2,0)</f>
        <v>มหาวิทยาลัยราชภัฏพระนคร</v>
      </c>
      <c r="C165" s="25">
        <f>IF(ISERROR(VLOOKUP($U165,[1]BN2_1!$A:$AC,3,0)),0,VLOOKUP($U165,[1]BN2_1!$A:$AC,3,0))</f>
        <v>444.4221</v>
      </c>
      <c r="D165" s="26">
        <f>IF(ISERROR(VLOOKUP($U165,[1]BN2_1!$A:$AC,6,0)),0,VLOOKUP($U165,[1]BN2_1!$A:$AC,6,0))</f>
        <v>0</v>
      </c>
      <c r="E165" s="26">
        <f>IF(ISERROR(VLOOKUP($U165,[1]BN2_1!$A:$AC,7,0)),0,VLOOKUP($U165,[1]BN2_1!$A:$AC,7,0))</f>
        <v>0</v>
      </c>
      <c r="F165" s="27">
        <f t="shared" si="13"/>
        <v>0</v>
      </c>
      <c r="G165" s="28">
        <f>IF(ISERROR(VLOOKUP($U165,[1]BN2_1!$A:$AC,8,0)),0,VLOOKUP($U165,[1]BN2_1!$A:$AC,8,0))</f>
        <v>83.637882349999998</v>
      </c>
      <c r="H165" s="29">
        <f t="shared" si="14"/>
        <v>18.819469677588042</v>
      </c>
      <c r="I165" s="42">
        <f>IF(ISERROR(VLOOKUP($U165,[1]BN2_1!$A:$AC,10,0)),0,VLOOKUP($U165,[1]BN2_1!$A:$AC,10,0))</f>
        <v>106.9036</v>
      </c>
      <c r="J165" s="43">
        <f>IF(ISERROR(VLOOKUP($U165,[1]BN2_1!$A:$AC,13,0)),0,VLOOKUP($U165,[1]BN2_1!$A:$AC,13,0))</f>
        <v>0</v>
      </c>
      <c r="K165" s="43">
        <f>IF(ISERROR(VLOOKUP($U165,[1]BN2_1!$A:$AC,14,0)),0,VLOOKUP($U165,[1]BN2_1!$A:$AC,14,0))</f>
        <v>0</v>
      </c>
      <c r="L165" s="44">
        <f t="shared" si="15"/>
        <v>0</v>
      </c>
      <c r="M165" s="45">
        <f>IF(ISERROR(VLOOKUP($U165,[1]BN2_1!$A:$AC,15,0)),0,VLOOKUP($U165,[1]BN2_1!$A:$AC,15,0))</f>
        <v>0</v>
      </c>
      <c r="N165" s="46">
        <f t="shared" si="16"/>
        <v>0</v>
      </c>
      <c r="O165" s="25">
        <f t="shared" si="18"/>
        <v>551.32569999999998</v>
      </c>
      <c r="P165" s="26">
        <f t="shared" si="18"/>
        <v>0</v>
      </c>
      <c r="Q165" s="26">
        <f t="shared" si="18"/>
        <v>0</v>
      </c>
      <c r="R165" s="27">
        <f t="shared" si="18"/>
        <v>0</v>
      </c>
      <c r="S165" s="30">
        <f t="shared" si="18"/>
        <v>83.637882349999998</v>
      </c>
      <c r="T165" s="32">
        <f t="shared" si="17"/>
        <v>15.170321708202611</v>
      </c>
      <c r="U165" s="33" t="s">
        <v>172</v>
      </c>
      <c r="V165" s="33"/>
      <c r="W165" s="22"/>
    </row>
    <row r="166" spans="1:23" ht="21">
      <c r="A166" s="23">
        <v>161</v>
      </c>
      <c r="B166" s="24" t="str">
        <f>VLOOKUP($U166,[1]Name!$A:$B,2,0)</f>
        <v>กรมประมง</v>
      </c>
      <c r="C166" s="25">
        <f>IF(ISERROR(VLOOKUP($U166,[1]BN2_1!$A:$AC,3,0)),0,VLOOKUP($U166,[1]BN2_1!$A:$AC,3,0))</f>
        <v>3140.1970999999999</v>
      </c>
      <c r="D166" s="26">
        <f>IF(ISERROR(VLOOKUP($U166,[1]BN2_1!$A:$AC,6,0)),0,VLOOKUP($U166,[1]BN2_1!$A:$AC,6,0))</f>
        <v>0</v>
      </c>
      <c r="E166" s="26">
        <f>IF(ISERROR(VLOOKUP($U166,[1]BN2_1!$A:$AC,7,0)),0,VLOOKUP($U166,[1]BN2_1!$A:$AC,7,0))</f>
        <v>12.84206642</v>
      </c>
      <c r="F166" s="27">
        <f t="shared" si="13"/>
        <v>12.84206642</v>
      </c>
      <c r="G166" s="28">
        <f>IF(ISERROR(VLOOKUP($U166,[1]BN2_1!$A:$AC,8,0)),0,VLOOKUP($U166,[1]BN2_1!$A:$AC,8,0))</f>
        <v>520.68403185</v>
      </c>
      <c r="H166" s="29">
        <f t="shared" si="14"/>
        <v>16.58125319108154</v>
      </c>
      <c r="I166" s="42">
        <f>IF(ISERROR(VLOOKUP($U166,[1]BN2_1!$A:$AC,10,0)),0,VLOOKUP($U166,[1]BN2_1!$A:$AC,10,0))</f>
        <v>311.22969999999998</v>
      </c>
      <c r="J166" s="43">
        <f>IF(ISERROR(VLOOKUP($U166,[1]BN2_1!$A:$AC,13,0)),0,VLOOKUP($U166,[1]BN2_1!$A:$AC,13,0))</f>
        <v>0</v>
      </c>
      <c r="K166" s="43">
        <f>IF(ISERROR(VLOOKUP($U166,[1]BN2_1!$A:$AC,14,0)),0,VLOOKUP($U166,[1]BN2_1!$A:$AC,14,0))</f>
        <v>111.57492753</v>
      </c>
      <c r="L166" s="44">
        <f t="shared" si="15"/>
        <v>111.57492753</v>
      </c>
      <c r="M166" s="45">
        <f>IF(ISERROR(VLOOKUP($U166,[1]BN2_1!$A:$AC,15,0)),0,VLOOKUP($U166,[1]BN2_1!$A:$AC,15,0))</f>
        <v>3.5455795000000001</v>
      </c>
      <c r="N166" s="46">
        <f t="shared" si="16"/>
        <v>1.1392163087263203</v>
      </c>
      <c r="O166" s="25">
        <f t="shared" si="18"/>
        <v>3451.4267999999997</v>
      </c>
      <c r="P166" s="26">
        <f t="shared" si="18"/>
        <v>0</v>
      </c>
      <c r="Q166" s="26">
        <f t="shared" si="18"/>
        <v>124.41699394999999</v>
      </c>
      <c r="R166" s="27">
        <f t="shared" si="18"/>
        <v>124.41699394999999</v>
      </c>
      <c r="S166" s="30">
        <f t="shared" si="18"/>
        <v>524.22961135000003</v>
      </c>
      <c r="T166" s="32">
        <f t="shared" si="17"/>
        <v>15.188779647593861</v>
      </c>
      <c r="U166" s="33" t="s">
        <v>173</v>
      </c>
      <c r="V166" s="33"/>
      <c r="W166" s="22"/>
    </row>
    <row r="167" spans="1:23" ht="21">
      <c r="A167" s="23">
        <v>162</v>
      </c>
      <c r="B167" s="24" t="str">
        <f>VLOOKUP($U167,[1]Name!$A:$B,2,0)</f>
        <v>กรมสุขภาพจิต</v>
      </c>
      <c r="C167" s="25">
        <f>IF(ISERROR(VLOOKUP($U167,[1]BN2_1!$A:$AC,3,0)),0,VLOOKUP($U167,[1]BN2_1!$A:$AC,3,0))</f>
        <v>2476.6275000000001</v>
      </c>
      <c r="D167" s="26">
        <f>IF(ISERROR(VLOOKUP($U167,[1]BN2_1!$A:$AC,6,0)),0,VLOOKUP($U167,[1]BN2_1!$A:$AC,6,0))</f>
        <v>0</v>
      </c>
      <c r="E167" s="26">
        <f>IF(ISERROR(VLOOKUP($U167,[1]BN2_1!$A:$AC,7,0)),0,VLOOKUP($U167,[1]BN2_1!$A:$AC,7,0))</f>
        <v>46.512218689999997</v>
      </c>
      <c r="F167" s="27">
        <f t="shared" si="13"/>
        <v>46.512218689999997</v>
      </c>
      <c r="G167" s="28">
        <f>IF(ISERROR(VLOOKUP($U167,[1]BN2_1!$A:$AC,8,0)),0,VLOOKUP($U167,[1]BN2_1!$A:$AC,8,0))</f>
        <v>412.09605992000002</v>
      </c>
      <c r="H167" s="29">
        <f t="shared" si="14"/>
        <v>16.639404186539963</v>
      </c>
      <c r="I167" s="42">
        <f>IF(ISERROR(VLOOKUP($U167,[1]BN2_1!$A:$AC,10,0)),0,VLOOKUP($U167,[1]BN2_1!$A:$AC,10,0))</f>
        <v>306.6345</v>
      </c>
      <c r="J167" s="43">
        <f>IF(ISERROR(VLOOKUP($U167,[1]BN2_1!$A:$AC,13,0)),0,VLOOKUP($U167,[1]BN2_1!$A:$AC,13,0))</f>
        <v>0</v>
      </c>
      <c r="K167" s="43">
        <f>IF(ISERROR(VLOOKUP($U167,[1]BN2_1!$A:$AC,14,0)),0,VLOOKUP($U167,[1]BN2_1!$A:$AC,14,0))</f>
        <v>126.19641455</v>
      </c>
      <c r="L167" s="44">
        <f t="shared" si="15"/>
        <v>126.19641455</v>
      </c>
      <c r="M167" s="45">
        <f>IF(ISERROR(VLOOKUP($U167,[1]BN2_1!$A:$AC,15,0)),0,VLOOKUP($U167,[1]BN2_1!$A:$AC,15,0))</f>
        <v>13.346839640000001</v>
      </c>
      <c r="N167" s="46">
        <f t="shared" si="16"/>
        <v>4.3526868763951869</v>
      </c>
      <c r="O167" s="25">
        <f t="shared" si="18"/>
        <v>2783.2620000000002</v>
      </c>
      <c r="P167" s="26">
        <f t="shared" si="18"/>
        <v>0</v>
      </c>
      <c r="Q167" s="26">
        <f t="shared" si="18"/>
        <v>172.70863323999998</v>
      </c>
      <c r="R167" s="27">
        <f t="shared" si="18"/>
        <v>172.70863323999998</v>
      </c>
      <c r="S167" s="30">
        <f t="shared" si="18"/>
        <v>425.44289956</v>
      </c>
      <c r="T167" s="32">
        <f t="shared" si="17"/>
        <v>15.2857653918316</v>
      </c>
      <c r="U167" s="33" t="s">
        <v>174</v>
      </c>
      <c r="V167" s="33"/>
      <c r="W167" s="22"/>
    </row>
    <row r="168" spans="1:23" ht="21">
      <c r="A168" s="23">
        <v>163</v>
      </c>
      <c r="B168" s="24" t="str">
        <f>VLOOKUP($U168,[1]Name!$A:$B,2,0)</f>
        <v>กรมคุ้มครองสิทธิและเสรีภาพ</v>
      </c>
      <c r="C168" s="25">
        <f>IF(ISERROR(VLOOKUP($U168,[1]BN2_1!$A:$AC,3,0)),0,VLOOKUP($U168,[1]BN2_1!$A:$AC,3,0))</f>
        <v>658.08159999999998</v>
      </c>
      <c r="D168" s="26">
        <f>IF(ISERROR(VLOOKUP($U168,[1]BN2_1!$A:$AC,6,0)),0,VLOOKUP($U168,[1]BN2_1!$A:$AC,6,0))</f>
        <v>0</v>
      </c>
      <c r="E168" s="26">
        <f>IF(ISERROR(VLOOKUP($U168,[1]BN2_1!$A:$AC,7,0)),0,VLOOKUP($U168,[1]BN2_1!$A:$AC,7,0))</f>
        <v>1.69066301</v>
      </c>
      <c r="F168" s="27">
        <f t="shared" si="13"/>
        <v>1.69066301</v>
      </c>
      <c r="G168" s="28">
        <f>IF(ISERROR(VLOOKUP($U168,[1]BN2_1!$A:$AC,8,0)),0,VLOOKUP($U168,[1]BN2_1!$A:$AC,8,0))</f>
        <v>102.98680988</v>
      </c>
      <c r="H168" s="29">
        <f t="shared" si="14"/>
        <v>15.649550128737836</v>
      </c>
      <c r="I168" s="42">
        <f>IF(ISERROR(VLOOKUP($U168,[1]BN2_1!$A:$AC,10,0)),0,VLOOKUP($U168,[1]BN2_1!$A:$AC,10,0))</f>
        <v>15.095700000000001</v>
      </c>
      <c r="J168" s="43">
        <f>IF(ISERROR(VLOOKUP($U168,[1]BN2_1!$A:$AC,13,0)),0,VLOOKUP($U168,[1]BN2_1!$A:$AC,13,0))</f>
        <v>0</v>
      </c>
      <c r="K168" s="43">
        <f>IF(ISERROR(VLOOKUP($U168,[1]BN2_1!$A:$AC,14,0)),0,VLOOKUP($U168,[1]BN2_1!$A:$AC,14,0))</f>
        <v>0</v>
      </c>
      <c r="L168" s="44">
        <f t="shared" si="15"/>
        <v>0</v>
      </c>
      <c r="M168" s="45">
        <f>IF(ISERROR(VLOOKUP($U168,[1]BN2_1!$A:$AC,15,0)),0,VLOOKUP($U168,[1]BN2_1!$A:$AC,15,0))</f>
        <v>0</v>
      </c>
      <c r="N168" s="46">
        <f t="shared" si="16"/>
        <v>0</v>
      </c>
      <c r="O168" s="25">
        <f t="shared" si="18"/>
        <v>673.17729999999995</v>
      </c>
      <c r="P168" s="26">
        <f t="shared" si="18"/>
        <v>0</v>
      </c>
      <c r="Q168" s="26">
        <f t="shared" si="18"/>
        <v>1.69066301</v>
      </c>
      <c r="R168" s="27">
        <f t="shared" si="18"/>
        <v>1.69066301</v>
      </c>
      <c r="S168" s="30">
        <f t="shared" si="18"/>
        <v>102.98680988</v>
      </c>
      <c r="T168" s="32">
        <f t="shared" si="17"/>
        <v>15.298615963431923</v>
      </c>
      <c r="U168" s="33" t="s">
        <v>175</v>
      </c>
      <c r="V168" s="33"/>
      <c r="W168" s="22"/>
    </row>
    <row r="169" spans="1:23" ht="21">
      <c r="A169" s="23">
        <v>164</v>
      </c>
      <c r="B169" s="24" t="str">
        <f>VLOOKUP($U169,[1]Name!$A:$B,2,0)</f>
        <v>มหาวิทยาลัยเทคโนโลยีราชมงคลล้านนา</v>
      </c>
      <c r="C169" s="25">
        <f>IF(ISERROR(VLOOKUP($U169,[1]BN2_1!$A:$AC,3,0)),0,VLOOKUP($U169,[1]BN2_1!$A:$AC,3,0))</f>
        <v>851.66070000000002</v>
      </c>
      <c r="D169" s="26">
        <f>IF(ISERROR(VLOOKUP($U169,[1]BN2_1!$A:$AC,6,0)),0,VLOOKUP($U169,[1]BN2_1!$A:$AC,6,0))</f>
        <v>0</v>
      </c>
      <c r="E169" s="26">
        <f>IF(ISERROR(VLOOKUP($U169,[1]BN2_1!$A:$AC,7,0)),0,VLOOKUP($U169,[1]BN2_1!$A:$AC,7,0))</f>
        <v>0.74487998</v>
      </c>
      <c r="F169" s="27">
        <f t="shared" si="13"/>
        <v>0.74487998</v>
      </c>
      <c r="G169" s="28">
        <f>IF(ISERROR(VLOOKUP($U169,[1]BN2_1!$A:$AC,8,0)),0,VLOOKUP($U169,[1]BN2_1!$A:$AC,8,0))</f>
        <v>164.98591016</v>
      </c>
      <c r="H169" s="29">
        <f t="shared" si="14"/>
        <v>19.372258243218219</v>
      </c>
      <c r="I169" s="42">
        <f>IF(ISERROR(VLOOKUP($U169,[1]BN2_1!$A:$AC,10,0)),0,VLOOKUP($U169,[1]BN2_1!$A:$AC,10,0))</f>
        <v>206.31209999999999</v>
      </c>
      <c r="J169" s="43">
        <f>IF(ISERROR(VLOOKUP($U169,[1]BN2_1!$A:$AC,13,0)),0,VLOOKUP($U169,[1]BN2_1!$A:$AC,13,0))</f>
        <v>0</v>
      </c>
      <c r="K169" s="43">
        <f>IF(ISERROR(VLOOKUP($U169,[1]BN2_1!$A:$AC,14,0)),0,VLOOKUP($U169,[1]BN2_1!$A:$AC,14,0))</f>
        <v>0</v>
      </c>
      <c r="L169" s="44">
        <f t="shared" si="15"/>
        <v>0</v>
      </c>
      <c r="M169" s="45">
        <f>IF(ISERROR(VLOOKUP($U169,[1]BN2_1!$A:$AC,15,0)),0,VLOOKUP($U169,[1]BN2_1!$A:$AC,15,0))</f>
        <v>0</v>
      </c>
      <c r="N169" s="46">
        <f t="shared" si="16"/>
        <v>0</v>
      </c>
      <c r="O169" s="25">
        <f t="shared" si="18"/>
        <v>1057.9728</v>
      </c>
      <c r="P169" s="26">
        <f t="shared" si="18"/>
        <v>0</v>
      </c>
      <c r="Q169" s="26">
        <f t="shared" si="18"/>
        <v>0.74487998</v>
      </c>
      <c r="R169" s="27">
        <f t="shared" si="18"/>
        <v>0.74487998</v>
      </c>
      <c r="S169" s="30">
        <f t="shared" si="18"/>
        <v>164.98591016</v>
      </c>
      <c r="T169" s="32">
        <f t="shared" si="17"/>
        <v>15.594532313118069</v>
      </c>
      <c r="U169" s="33" t="s">
        <v>176</v>
      </c>
      <c r="V169" s="33"/>
      <c r="W169" s="22"/>
    </row>
    <row r="170" spans="1:23" ht="21">
      <c r="A170" s="23">
        <v>165</v>
      </c>
      <c r="B170" s="24" t="str">
        <f>VLOOKUP($U170,[1]Name!$A:$B,2,0)</f>
        <v>กรมตรวจบัญชีสหกรณ์</v>
      </c>
      <c r="C170" s="25">
        <f>IF(ISERROR(VLOOKUP($U170,[1]BN2_1!$A:$AC,3,0)),0,VLOOKUP($U170,[1]BN2_1!$A:$AC,3,0))</f>
        <v>1158.8436999999999</v>
      </c>
      <c r="D170" s="26">
        <f>IF(ISERROR(VLOOKUP($U170,[1]BN2_1!$A:$AC,6,0)),0,VLOOKUP($U170,[1]BN2_1!$A:$AC,6,0))</f>
        <v>0</v>
      </c>
      <c r="E170" s="26">
        <f>IF(ISERROR(VLOOKUP($U170,[1]BN2_1!$A:$AC,7,0)),0,VLOOKUP($U170,[1]BN2_1!$A:$AC,7,0))</f>
        <v>8.8881086200000006</v>
      </c>
      <c r="F170" s="27">
        <f t="shared" si="13"/>
        <v>8.8881086200000006</v>
      </c>
      <c r="G170" s="28">
        <f>IF(ISERROR(VLOOKUP($U170,[1]BN2_1!$A:$AC,8,0)),0,VLOOKUP($U170,[1]BN2_1!$A:$AC,8,0))</f>
        <v>179.59435830000001</v>
      </c>
      <c r="H170" s="29">
        <f t="shared" si="14"/>
        <v>15.497720555412265</v>
      </c>
      <c r="I170" s="42">
        <f>IF(ISERROR(VLOOKUP($U170,[1]BN2_1!$A:$AC,10,0)),0,VLOOKUP($U170,[1]BN2_1!$A:$AC,10,0))</f>
        <v>58.822899999999997</v>
      </c>
      <c r="J170" s="43">
        <f>IF(ISERROR(VLOOKUP($U170,[1]BN2_1!$A:$AC,13,0)),0,VLOOKUP($U170,[1]BN2_1!$A:$AC,13,0))</f>
        <v>0</v>
      </c>
      <c r="K170" s="43">
        <f>IF(ISERROR(VLOOKUP($U170,[1]BN2_1!$A:$AC,14,0)),0,VLOOKUP($U170,[1]BN2_1!$A:$AC,14,0))</f>
        <v>1.5129189999999999</v>
      </c>
      <c r="L170" s="44">
        <f t="shared" si="15"/>
        <v>1.5129189999999999</v>
      </c>
      <c r="M170" s="45">
        <f>IF(ISERROR(VLOOKUP($U170,[1]BN2_1!$A:$AC,15,0)),0,VLOOKUP($U170,[1]BN2_1!$A:$AC,15,0))</f>
        <v>11.365157399999999</v>
      </c>
      <c r="N170" s="46">
        <f t="shared" si="16"/>
        <v>19.320974314425161</v>
      </c>
      <c r="O170" s="25">
        <f t="shared" si="18"/>
        <v>1217.6665999999998</v>
      </c>
      <c r="P170" s="26">
        <f t="shared" si="18"/>
        <v>0</v>
      </c>
      <c r="Q170" s="26">
        <f t="shared" si="18"/>
        <v>10.401027620000001</v>
      </c>
      <c r="R170" s="27">
        <f t="shared" si="18"/>
        <v>10.401027620000001</v>
      </c>
      <c r="S170" s="30">
        <f t="shared" si="18"/>
        <v>190.9595157</v>
      </c>
      <c r="T170" s="32">
        <f t="shared" si="17"/>
        <v>15.682413864353348</v>
      </c>
      <c r="U170" s="33" t="s">
        <v>177</v>
      </c>
      <c r="V170" s="33"/>
      <c r="W170" s="22"/>
    </row>
    <row r="171" spans="1:23" ht="21">
      <c r="A171" s="23">
        <v>166</v>
      </c>
      <c r="B171" s="24" t="str">
        <f>VLOOKUP($U171,[1]Name!$A:$B,2,0)</f>
        <v>กรมอุตุนิยมวิทยา</v>
      </c>
      <c r="C171" s="25">
        <f>IF(ISERROR(VLOOKUP($U171,[1]BN2_1!$A:$AC,3,0)),0,VLOOKUP($U171,[1]BN2_1!$A:$AC,3,0))</f>
        <v>620.37289999999996</v>
      </c>
      <c r="D171" s="26">
        <f>IF(ISERROR(VLOOKUP($U171,[1]BN2_1!$A:$AC,6,0)),0,VLOOKUP($U171,[1]BN2_1!$A:$AC,6,0))</f>
        <v>0</v>
      </c>
      <c r="E171" s="26">
        <f>IF(ISERROR(VLOOKUP($U171,[1]BN2_1!$A:$AC,7,0)),0,VLOOKUP($U171,[1]BN2_1!$A:$AC,7,0))</f>
        <v>33.948097760000003</v>
      </c>
      <c r="F171" s="27">
        <f t="shared" si="13"/>
        <v>33.948097760000003</v>
      </c>
      <c r="G171" s="28">
        <f>IF(ISERROR(VLOOKUP($U171,[1]BN2_1!$A:$AC,8,0)),0,VLOOKUP($U171,[1]BN2_1!$A:$AC,8,0))</f>
        <v>84.029664429999997</v>
      </c>
      <c r="H171" s="29">
        <f t="shared" si="14"/>
        <v>13.54502500512192</v>
      </c>
      <c r="I171" s="42">
        <f>IF(ISERROR(VLOOKUP($U171,[1]BN2_1!$A:$AC,10,0)),0,VLOOKUP($U171,[1]BN2_1!$A:$AC,10,0))</f>
        <v>1140.9213999999999</v>
      </c>
      <c r="J171" s="43">
        <f>IF(ISERROR(VLOOKUP($U171,[1]BN2_1!$A:$AC,13,0)),0,VLOOKUP($U171,[1]BN2_1!$A:$AC,13,0))</f>
        <v>0</v>
      </c>
      <c r="K171" s="43">
        <f>IF(ISERROR(VLOOKUP($U171,[1]BN2_1!$A:$AC,14,0)),0,VLOOKUP($U171,[1]BN2_1!$A:$AC,14,0))</f>
        <v>116.17352</v>
      </c>
      <c r="L171" s="44">
        <f t="shared" si="15"/>
        <v>116.17352</v>
      </c>
      <c r="M171" s="45">
        <f>IF(ISERROR(VLOOKUP($U171,[1]BN2_1!$A:$AC,15,0)),0,VLOOKUP($U171,[1]BN2_1!$A:$AC,15,0))</f>
        <v>194.10328000000001</v>
      </c>
      <c r="N171" s="46">
        <f t="shared" si="16"/>
        <v>17.012852944996915</v>
      </c>
      <c r="O171" s="25">
        <f t="shared" si="18"/>
        <v>1761.2943</v>
      </c>
      <c r="P171" s="26">
        <f t="shared" si="18"/>
        <v>0</v>
      </c>
      <c r="Q171" s="26">
        <f t="shared" si="18"/>
        <v>150.12161775999999</v>
      </c>
      <c r="R171" s="27">
        <f t="shared" si="18"/>
        <v>150.12161775999999</v>
      </c>
      <c r="S171" s="30">
        <f t="shared" si="18"/>
        <v>278.13294443000001</v>
      </c>
      <c r="T171" s="32">
        <f t="shared" si="17"/>
        <v>15.791395250072632</v>
      </c>
      <c r="U171" s="33" t="s">
        <v>178</v>
      </c>
      <c r="V171" s="33"/>
      <c r="W171" s="22"/>
    </row>
    <row r="172" spans="1:23" ht="21">
      <c r="A172" s="23">
        <v>167</v>
      </c>
      <c r="B172" s="24" t="str">
        <f>VLOOKUP($U172,[1]Name!$A:$B,2,0)</f>
        <v>มหาวิทยาลัยราชภัฏจันทรเกษม</v>
      </c>
      <c r="C172" s="25">
        <f>IF(ISERROR(VLOOKUP($U172,[1]BN2_1!$A:$AC,3,0)),0,VLOOKUP($U172,[1]BN2_1!$A:$AC,3,0))</f>
        <v>325.08499999999998</v>
      </c>
      <c r="D172" s="26">
        <f>IF(ISERROR(VLOOKUP($U172,[1]BN2_1!$A:$AC,6,0)),0,VLOOKUP($U172,[1]BN2_1!$A:$AC,6,0))</f>
        <v>0</v>
      </c>
      <c r="E172" s="26">
        <f>IF(ISERROR(VLOOKUP($U172,[1]BN2_1!$A:$AC,7,0)),0,VLOOKUP($U172,[1]BN2_1!$A:$AC,7,0))</f>
        <v>0.54750164999999995</v>
      </c>
      <c r="F172" s="27">
        <f t="shared" si="13"/>
        <v>0.54750164999999995</v>
      </c>
      <c r="G172" s="28">
        <f>IF(ISERROR(VLOOKUP($U172,[1]BN2_1!$A:$AC,8,0)),0,VLOOKUP($U172,[1]BN2_1!$A:$AC,8,0))</f>
        <v>71.136544150000006</v>
      </c>
      <c r="H172" s="29">
        <f t="shared" si="14"/>
        <v>21.882444329944477</v>
      </c>
      <c r="I172" s="42">
        <f>IF(ISERROR(VLOOKUP($U172,[1]BN2_1!$A:$AC,10,0)),0,VLOOKUP($U172,[1]BN2_1!$A:$AC,10,0))</f>
        <v>118.3732</v>
      </c>
      <c r="J172" s="43">
        <f>IF(ISERROR(VLOOKUP($U172,[1]BN2_1!$A:$AC,13,0)),0,VLOOKUP($U172,[1]BN2_1!$A:$AC,13,0))</f>
        <v>0</v>
      </c>
      <c r="K172" s="43">
        <f>IF(ISERROR(VLOOKUP($U172,[1]BN2_1!$A:$AC,14,0)),0,VLOOKUP($U172,[1]BN2_1!$A:$AC,14,0))</f>
        <v>14.361110699999999</v>
      </c>
      <c r="L172" s="44">
        <f t="shared" si="15"/>
        <v>14.361110699999999</v>
      </c>
      <c r="M172" s="45">
        <f>IF(ISERROR(VLOOKUP($U172,[1]BN2_1!$A:$AC,15,0)),0,VLOOKUP($U172,[1]BN2_1!$A:$AC,15,0))</f>
        <v>0.29318</v>
      </c>
      <c r="N172" s="46">
        <f t="shared" si="16"/>
        <v>0.2476743046567973</v>
      </c>
      <c r="O172" s="25">
        <f t="shared" si="18"/>
        <v>443.45819999999998</v>
      </c>
      <c r="P172" s="26">
        <f t="shared" si="18"/>
        <v>0</v>
      </c>
      <c r="Q172" s="26">
        <f t="shared" si="18"/>
        <v>14.908612349999999</v>
      </c>
      <c r="R172" s="27">
        <f t="shared" si="18"/>
        <v>14.908612349999999</v>
      </c>
      <c r="S172" s="30">
        <f t="shared" si="18"/>
        <v>71.429724150000013</v>
      </c>
      <c r="T172" s="32">
        <f t="shared" si="17"/>
        <v>16.10743112879636</v>
      </c>
      <c r="U172" s="33" t="s">
        <v>179</v>
      </c>
      <c r="V172" s="33"/>
      <c r="W172" s="22"/>
    </row>
    <row r="173" spans="1:23" ht="21">
      <c r="A173" s="23">
        <v>168</v>
      </c>
      <c r="B173" s="24" t="str">
        <f>VLOOKUP($U173,[1]Name!$A:$B,2,0)</f>
        <v>สำนักงานปลัดกระทรวงยุติธรรม</v>
      </c>
      <c r="C173" s="25">
        <f>IF(ISERROR(VLOOKUP($U173,[1]BN2_1!$A:$AC,3,0)),0,VLOOKUP($U173,[1]BN2_1!$A:$AC,3,0))</f>
        <v>556.85599999999999</v>
      </c>
      <c r="D173" s="26">
        <f>IF(ISERROR(VLOOKUP($U173,[1]BN2_1!$A:$AC,6,0)),0,VLOOKUP($U173,[1]BN2_1!$A:$AC,6,0))</f>
        <v>0</v>
      </c>
      <c r="E173" s="26">
        <f>IF(ISERROR(VLOOKUP($U173,[1]BN2_1!$A:$AC,7,0)),0,VLOOKUP($U173,[1]BN2_1!$A:$AC,7,0))</f>
        <v>38.521700250000002</v>
      </c>
      <c r="F173" s="27">
        <f t="shared" si="13"/>
        <v>38.521700250000002</v>
      </c>
      <c r="G173" s="28">
        <f>IF(ISERROR(VLOOKUP($U173,[1]BN2_1!$A:$AC,8,0)),0,VLOOKUP($U173,[1]BN2_1!$A:$AC,8,0))</f>
        <v>101.51706315</v>
      </c>
      <c r="H173" s="29">
        <f t="shared" si="14"/>
        <v>18.230397652175785</v>
      </c>
      <c r="I173" s="42">
        <f>IF(ISERROR(VLOOKUP($U173,[1]BN2_1!$A:$AC,10,0)),0,VLOOKUP($U173,[1]BN2_1!$A:$AC,10,0))</f>
        <v>95.668700000000001</v>
      </c>
      <c r="J173" s="43">
        <f>IF(ISERROR(VLOOKUP($U173,[1]BN2_1!$A:$AC,13,0)),0,VLOOKUP($U173,[1]BN2_1!$A:$AC,13,0))</f>
        <v>0</v>
      </c>
      <c r="K173" s="43">
        <f>IF(ISERROR(VLOOKUP($U173,[1]BN2_1!$A:$AC,14,0)),0,VLOOKUP($U173,[1]BN2_1!$A:$AC,14,0))</f>
        <v>88.300700000000006</v>
      </c>
      <c r="L173" s="44">
        <f t="shared" si="15"/>
        <v>88.300700000000006</v>
      </c>
      <c r="M173" s="45">
        <f>IF(ISERROR(VLOOKUP($U173,[1]BN2_1!$A:$AC,15,0)),0,VLOOKUP($U173,[1]BN2_1!$A:$AC,15,0))</f>
        <v>4.0199999999999996</v>
      </c>
      <c r="N173" s="46">
        <f t="shared" si="16"/>
        <v>4.2020012815058632</v>
      </c>
      <c r="O173" s="25">
        <f t="shared" si="18"/>
        <v>652.52469999999994</v>
      </c>
      <c r="P173" s="26">
        <f t="shared" si="18"/>
        <v>0</v>
      </c>
      <c r="Q173" s="26">
        <f t="shared" si="18"/>
        <v>126.82240025000002</v>
      </c>
      <c r="R173" s="27">
        <f t="shared" si="18"/>
        <v>126.82240025000002</v>
      </c>
      <c r="S173" s="30">
        <f t="shared" si="18"/>
        <v>105.53706314999999</v>
      </c>
      <c r="T173" s="32">
        <f t="shared" si="17"/>
        <v>16.173650307796777</v>
      </c>
      <c r="U173" s="33" t="s">
        <v>180</v>
      </c>
      <c r="V173" s="33"/>
      <c r="W173" s="22"/>
    </row>
    <row r="174" spans="1:23" ht="21">
      <c r="A174" s="23">
        <v>169</v>
      </c>
      <c r="B174" s="24" t="str">
        <f>VLOOKUP($U174,[1]Name!$A:$B,2,0)</f>
        <v>มหาวิทยาลัยเทคโนโลยีราชมงคลตะวันออก</v>
      </c>
      <c r="C174" s="25">
        <f>IF(ISERROR(VLOOKUP($U174,[1]BN2_1!$A:$AC,3,0)),0,VLOOKUP($U174,[1]BN2_1!$A:$AC,3,0))</f>
        <v>466.7518</v>
      </c>
      <c r="D174" s="26">
        <f>IF(ISERROR(VLOOKUP($U174,[1]BN2_1!$A:$AC,6,0)),0,VLOOKUP($U174,[1]BN2_1!$A:$AC,6,0))</f>
        <v>0</v>
      </c>
      <c r="E174" s="26">
        <f>IF(ISERROR(VLOOKUP($U174,[1]BN2_1!$A:$AC,7,0)),0,VLOOKUP($U174,[1]BN2_1!$A:$AC,7,0))</f>
        <v>6.5698000000000006E-2</v>
      </c>
      <c r="F174" s="27">
        <f t="shared" si="13"/>
        <v>6.5698000000000006E-2</v>
      </c>
      <c r="G174" s="28">
        <f>IF(ISERROR(VLOOKUP($U174,[1]BN2_1!$A:$AC,8,0)),0,VLOOKUP($U174,[1]BN2_1!$A:$AC,8,0))</f>
        <v>104.9467583</v>
      </c>
      <c r="H174" s="29">
        <f t="shared" si="14"/>
        <v>22.484489251032347</v>
      </c>
      <c r="I174" s="42">
        <f>IF(ISERROR(VLOOKUP($U174,[1]BN2_1!$A:$AC,10,0)),0,VLOOKUP($U174,[1]BN2_1!$A:$AC,10,0))</f>
        <v>178.17070000000001</v>
      </c>
      <c r="J174" s="43">
        <f>IF(ISERROR(VLOOKUP($U174,[1]BN2_1!$A:$AC,13,0)),0,VLOOKUP($U174,[1]BN2_1!$A:$AC,13,0))</f>
        <v>0</v>
      </c>
      <c r="K174" s="43">
        <f>IF(ISERROR(VLOOKUP($U174,[1]BN2_1!$A:$AC,14,0)),0,VLOOKUP($U174,[1]BN2_1!$A:$AC,14,0))</f>
        <v>0.12</v>
      </c>
      <c r="L174" s="44">
        <f t="shared" si="15"/>
        <v>0.12</v>
      </c>
      <c r="M174" s="45">
        <f>IF(ISERROR(VLOOKUP($U174,[1]BN2_1!$A:$AC,15,0)),0,VLOOKUP($U174,[1]BN2_1!$A:$AC,15,0))</f>
        <v>0</v>
      </c>
      <c r="N174" s="46">
        <f t="shared" si="16"/>
        <v>0</v>
      </c>
      <c r="O174" s="25">
        <f t="shared" si="18"/>
        <v>644.92250000000001</v>
      </c>
      <c r="P174" s="26">
        <f t="shared" si="18"/>
        <v>0</v>
      </c>
      <c r="Q174" s="26">
        <f t="shared" si="18"/>
        <v>0.185698</v>
      </c>
      <c r="R174" s="27">
        <f t="shared" si="18"/>
        <v>0.185698</v>
      </c>
      <c r="S174" s="30">
        <f t="shared" si="18"/>
        <v>104.9467583</v>
      </c>
      <c r="T174" s="32">
        <f t="shared" si="17"/>
        <v>16.272770495679715</v>
      </c>
      <c r="U174" s="33" t="s">
        <v>181</v>
      </c>
      <c r="V174" s="33"/>
      <c r="W174" s="22"/>
    </row>
    <row r="175" spans="1:23" ht="21">
      <c r="A175" s="23">
        <v>170</v>
      </c>
      <c r="B175" s="24" t="str">
        <f>VLOOKUP($U175,[1]Name!$A:$B,2,0)</f>
        <v>กรมสนับสนุนบริการสุขภาพ</v>
      </c>
      <c r="C175" s="25">
        <f>IF(ISERROR(VLOOKUP($U175,[1]BN2_1!$A:$AC,3,0)),0,VLOOKUP($U175,[1]BN2_1!$A:$AC,3,0))</f>
        <v>13083.867700000001</v>
      </c>
      <c r="D175" s="26">
        <f>IF(ISERROR(VLOOKUP($U175,[1]BN2_1!$A:$AC,6,0)),0,VLOOKUP($U175,[1]BN2_1!$A:$AC,6,0))</f>
        <v>0</v>
      </c>
      <c r="E175" s="26">
        <f>IF(ISERROR(VLOOKUP($U175,[1]BN2_1!$A:$AC,7,0)),0,VLOOKUP($U175,[1]BN2_1!$A:$AC,7,0))</f>
        <v>11.419602380000001</v>
      </c>
      <c r="F175" s="27">
        <f t="shared" si="13"/>
        <v>11.419602380000001</v>
      </c>
      <c r="G175" s="28">
        <f>IF(ISERROR(VLOOKUP($U175,[1]BN2_1!$A:$AC,8,0)),0,VLOOKUP($U175,[1]BN2_1!$A:$AC,8,0))</f>
        <v>2139.2361778899999</v>
      </c>
      <c r="H175" s="29">
        <f t="shared" si="14"/>
        <v>16.350181971726908</v>
      </c>
      <c r="I175" s="42">
        <f>IF(ISERROR(VLOOKUP($U175,[1]BN2_1!$A:$AC,10,0)),0,VLOOKUP($U175,[1]BN2_1!$A:$AC,10,0))</f>
        <v>56.977699999999999</v>
      </c>
      <c r="J175" s="43">
        <f>IF(ISERROR(VLOOKUP($U175,[1]BN2_1!$A:$AC,13,0)),0,VLOOKUP($U175,[1]BN2_1!$A:$AC,13,0))</f>
        <v>0</v>
      </c>
      <c r="K175" s="43">
        <f>IF(ISERROR(VLOOKUP($U175,[1]BN2_1!$A:$AC,14,0)),0,VLOOKUP($U175,[1]BN2_1!$A:$AC,14,0))</f>
        <v>2.4051999999999998</v>
      </c>
      <c r="L175" s="44">
        <f t="shared" si="15"/>
        <v>2.4051999999999998</v>
      </c>
      <c r="M175" s="45">
        <f>IF(ISERROR(VLOOKUP($U175,[1]BN2_1!$A:$AC,15,0)),0,VLOOKUP($U175,[1]BN2_1!$A:$AC,15,0))</f>
        <v>1.994904</v>
      </c>
      <c r="N175" s="46">
        <f t="shared" si="16"/>
        <v>3.5012013471937267</v>
      </c>
      <c r="O175" s="25">
        <f t="shared" si="18"/>
        <v>13140.8454</v>
      </c>
      <c r="P175" s="26">
        <f t="shared" si="18"/>
        <v>0</v>
      </c>
      <c r="Q175" s="26">
        <f t="shared" si="18"/>
        <v>13.824802380000001</v>
      </c>
      <c r="R175" s="27">
        <f t="shared" si="18"/>
        <v>13.824802380000001</v>
      </c>
      <c r="S175" s="30">
        <f t="shared" si="18"/>
        <v>2141.23108189</v>
      </c>
      <c r="T175" s="32">
        <f t="shared" si="17"/>
        <v>16.294469775057244</v>
      </c>
      <c r="U175" s="33" t="s">
        <v>182</v>
      </c>
      <c r="V175" s="33"/>
      <c r="W175" s="22"/>
    </row>
    <row r="176" spans="1:23" ht="21">
      <c r="A176" s="23">
        <v>171</v>
      </c>
      <c r="B176" s="24" t="str">
        <f>VLOOKUP($U176,[1]Name!$A:$B,2,0)</f>
        <v>กรมโยธาธิการและผังเมือง</v>
      </c>
      <c r="C176" s="25">
        <f>IF(ISERROR(VLOOKUP($U176,[1]BN2_1!$A:$AC,3,0)),0,VLOOKUP($U176,[1]BN2_1!$A:$AC,3,0))</f>
        <v>1541.2007000000001</v>
      </c>
      <c r="D176" s="26">
        <f>IF(ISERROR(VLOOKUP($U176,[1]BN2_1!$A:$AC,6,0)),0,VLOOKUP($U176,[1]BN2_1!$A:$AC,6,0))</f>
        <v>0</v>
      </c>
      <c r="E176" s="26">
        <f>IF(ISERROR(VLOOKUP($U176,[1]BN2_1!$A:$AC,7,0)),0,VLOOKUP($U176,[1]BN2_1!$A:$AC,7,0))</f>
        <v>6.8991363699999999</v>
      </c>
      <c r="F176" s="27">
        <f t="shared" si="13"/>
        <v>6.8991363699999999</v>
      </c>
      <c r="G176" s="28">
        <f>IF(ISERROR(VLOOKUP($U176,[1]BN2_1!$A:$AC,8,0)),0,VLOOKUP($U176,[1]BN2_1!$A:$AC,8,0))</f>
        <v>246.983666</v>
      </c>
      <c r="H176" s="29">
        <f t="shared" si="14"/>
        <v>16.025405776158806</v>
      </c>
      <c r="I176" s="42">
        <f>IF(ISERROR(VLOOKUP($U176,[1]BN2_1!$A:$AC,10,0)),0,VLOOKUP($U176,[1]BN2_1!$A:$AC,10,0))</f>
        <v>29841.223300000001</v>
      </c>
      <c r="J176" s="43">
        <f>IF(ISERROR(VLOOKUP($U176,[1]BN2_1!$A:$AC,13,0)),0,VLOOKUP($U176,[1]BN2_1!$A:$AC,13,0))</f>
        <v>0</v>
      </c>
      <c r="K176" s="43">
        <f>IF(ISERROR(VLOOKUP($U176,[1]BN2_1!$A:$AC,14,0)),0,VLOOKUP($U176,[1]BN2_1!$A:$AC,14,0))</f>
        <v>13362.54524714</v>
      </c>
      <c r="L176" s="44">
        <f t="shared" si="15"/>
        <v>13362.54524714</v>
      </c>
      <c r="M176" s="45">
        <f>IF(ISERROR(VLOOKUP($U176,[1]BN2_1!$A:$AC,15,0)),0,VLOOKUP($U176,[1]BN2_1!$A:$AC,15,0))</f>
        <v>4913.3141780899996</v>
      </c>
      <c r="N176" s="46">
        <f t="shared" si="16"/>
        <v>16.464855105621623</v>
      </c>
      <c r="O176" s="25">
        <f t="shared" si="18"/>
        <v>31382.424000000003</v>
      </c>
      <c r="P176" s="26">
        <f t="shared" si="18"/>
        <v>0</v>
      </c>
      <c r="Q176" s="26">
        <f t="shared" si="18"/>
        <v>13369.444383510001</v>
      </c>
      <c r="R176" s="27">
        <f t="shared" si="18"/>
        <v>13369.444383510001</v>
      </c>
      <c r="S176" s="30">
        <f t="shared" si="18"/>
        <v>5160.2978440899997</v>
      </c>
      <c r="T176" s="32">
        <f t="shared" si="17"/>
        <v>16.4432736110187</v>
      </c>
      <c r="U176" s="33" t="s">
        <v>183</v>
      </c>
      <c r="V176" s="33"/>
      <c r="W176" s="22"/>
    </row>
    <row r="177" spans="1:23" ht="21">
      <c r="A177" s="23">
        <v>172</v>
      </c>
      <c r="B177" s="24" t="str">
        <f>VLOOKUP($U177,[1]Name!$A:$B,2,0)</f>
        <v>มหาวิทยาลัยราชภัฏเชียงใหม่</v>
      </c>
      <c r="C177" s="25">
        <f>IF(ISERROR(VLOOKUP($U177,[1]BN2_1!$A:$AC,3,0)),0,VLOOKUP($U177,[1]BN2_1!$A:$AC,3,0))</f>
        <v>530.84360000000004</v>
      </c>
      <c r="D177" s="26">
        <f>IF(ISERROR(VLOOKUP($U177,[1]BN2_1!$A:$AC,6,0)),0,VLOOKUP($U177,[1]BN2_1!$A:$AC,6,0))</f>
        <v>0</v>
      </c>
      <c r="E177" s="26">
        <f>IF(ISERROR(VLOOKUP($U177,[1]BN2_1!$A:$AC,7,0)),0,VLOOKUP($U177,[1]BN2_1!$A:$AC,7,0))</f>
        <v>0.38065805000000003</v>
      </c>
      <c r="F177" s="27">
        <f t="shared" si="13"/>
        <v>0.38065805000000003</v>
      </c>
      <c r="G177" s="28">
        <f>IF(ISERROR(VLOOKUP($U177,[1]BN2_1!$A:$AC,8,0)),0,VLOOKUP($U177,[1]BN2_1!$A:$AC,8,0))</f>
        <v>111.58103902000001</v>
      </c>
      <c r="H177" s="29">
        <f t="shared" si="14"/>
        <v>21.019569421200519</v>
      </c>
      <c r="I177" s="42">
        <f>IF(ISERROR(VLOOKUP($U177,[1]BN2_1!$A:$AC,10,0)),0,VLOOKUP($U177,[1]BN2_1!$A:$AC,10,0))</f>
        <v>143.56200000000001</v>
      </c>
      <c r="J177" s="43">
        <f>IF(ISERROR(VLOOKUP($U177,[1]BN2_1!$A:$AC,13,0)),0,VLOOKUP($U177,[1]BN2_1!$A:$AC,13,0))</f>
        <v>0</v>
      </c>
      <c r="K177" s="43">
        <f>IF(ISERROR(VLOOKUP($U177,[1]BN2_1!$A:$AC,14,0)),0,VLOOKUP($U177,[1]BN2_1!$A:$AC,14,0))</f>
        <v>23.444503730000001</v>
      </c>
      <c r="L177" s="44">
        <f t="shared" si="15"/>
        <v>23.444503730000001</v>
      </c>
      <c r="M177" s="45">
        <f>IF(ISERROR(VLOOKUP($U177,[1]BN2_1!$A:$AC,15,0)),0,VLOOKUP($U177,[1]BN2_1!$A:$AC,15,0))</f>
        <v>0</v>
      </c>
      <c r="N177" s="46">
        <f t="shared" si="16"/>
        <v>0</v>
      </c>
      <c r="O177" s="25">
        <f t="shared" si="18"/>
        <v>674.40560000000005</v>
      </c>
      <c r="P177" s="26">
        <f t="shared" si="18"/>
        <v>0</v>
      </c>
      <c r="Q177" s="26">
        <f t="shared" si="18"/>
        <v>23.825161780000002</v>
      </c>
      <c r="R177" s="27">
        <f t="shared" si="18"/>
        <v>23.825161780000002</v>
      </c>
      <c r="S177" s="30">
        <f t="shared" si="18"/>
        <v>111.58103902000001</v>
      </c>
      <c r="T177" s="32">
        <f t="shared" si="17"/>
        <v>16.545093786291218</v>
      </c>
      <c r="U177" s="33" t="s">
        <v>184</v>
      </c>
      <c r="V177" s="33"/>
      <c r="W177" s="22"/>
    </row>
    <row r="178" spans="1:23" ht="21">
      <c r="A178" s="23">
        <v>173</v>
      </c>
      <c r="B178" s="24" t="str">
        <f>VLOOKUP($U178,[1]Name!$A:$B,2,0)</f>
        <v>กรมการข้าว</v>
      </c>
      <c r="C178" s="25">
        <f>IF(ISERROR(VLOOKUP($U178,[1]BN2_1!$A:$AC,3,0)),0,VLOOKUP($U178,[1]BN2_1!$A:$AC,3,0))</f>
        <v>1778.2832000000001</v>
      </c>
      <c r="D178" s="26">
        <f>IF(ISERROR(VLOOKUP($U178,[1]BN2_1!$A:$AC,6,0)),0,VLOOKUP($U178,[1]BN2_1!$A:$AC,6,0))</f>
        <v>0</v>
      </c>
      <c r="E178" s="26">
        <f>IF(ISERROR(VLOOKUP($U178,[1]BN2_1!$A:$AC,7,0)),0,VLOOKUP($U178,[1]BN2_1!$A:$AC,7,0))</f>
        <v>44.1444537</v>
      </c>
      <c r="F178" s="27">
        <f t="shared" si="13"/>
        <v>44.1444537</v>
      </c>
      <c r="G178" s="28">
        <f>IF(ISERROR(VLOOKUP($U178,[1]BN2_1!$A:$AC,8,0)),0,VLOOKUP($U178,[1]BN2_1!$A:$AC,8,0))</f>
        <v>336.12499564000001</v>
      </c>
      <c r="H178" s="29">
        <f t="shared" si="14"/>
        <v>18.901657263589961</v>
      </c>
      <c r="I178" s="42">
        <f>IF(ISERROR(VLOOKUP($U178,[1]BN2_1!$A:$AC,10,0)),0,VLOOKUP($U178,[1]BN2_1!$A:$AC,10,0))</f>
        <v>259.6028</v>
      </c>
      <c r="J178" s="43">
        <f>IF(ISERROR(VLOOKUP($U178,[1]BN2_1!$A:$AC,13,0)),0,VLOOKUP($U178,[1]BN2_1!$A:$AC,13,0))</f>
        <v>0</v>
      </c>
      <c r="K178" s="43">
        <f>IF(ISERROR(VLOOKUP($U178,[1]BN2_1!$A:$AC,14,0)),0,VLOOKUP($U178,[1]BN2_1!$A:$AC,14,0))</f>
        <v>49.394461470000003</v>
      </c>
      <c r="L178" s="44">
        <f t="shared" si="15"/>
        <v>49.394461470000003</v>
      </c>
      <c r="M178" s="45">
        <f>IF(ISERROR(VLOOKUP($U178,[1]BN2_1!$A:$AC,15,0)),0,VLOOKUP($U178,[1]BN2_1!$A:$AC,15,0))</f>
        <v>5.7299943999999998</v>
      </c>
      <c r="N178" s="46">
        <f t="shared" si="16"/>
        <v>2.2072159468233781</v>
      </c>
      <c r="O178" s="25">
        <f t="shared" si="18"/>
        <v>2037.886</v>
      </c>
      <c r="P178" s="26">
        <f t="shared" si="18"/>
        <v>0</v>
      </c>
      <c r="Q178" s="26">
        <f t="shared" si="18"/>
        <v>93.538915169999996</v>
      </c>
      <c r="R178" s="27">
        <f t="shared" si="18"/>
        <v>93.538915169999996</v>
      </c>
      <c r="S178" s="30">
        <f t="shared" si="18"/>
        <v>341.85499004000002</v>
      </c>
      <c r="T178" s="32">
        <f t="shared" si="17"/>
        <v>16.774981036230681</v>
      </c>
      <c r="U178" s="33" t="s">
        <v>185</v>
      </c>
      <c r="V178" s="33"/>
      <c r="W178" s="22"/>
    </row>
    <row r="179" spans="1:23" ht="21">
      <c r="A179" s="23">
        <v>174</v>
      </c>
      <c r="B179" s="24" t="str">
        <f>VLOOKUP($U179,[1]Name!$A:$B,2,0)</f>
        <v>เมืองพัทยา</v>
      </c>
      <c r="C179" s="25">
        <f>IF(ISERROR(VLOOKUP($U179,[1]BN2_1!$A:$AC,3,0)),0,VLOOKUP($U179,[1]BN2_1!$A:$AC,3,0))</f>
        <v>649.84109999999998</v>
      </c>
      <c r="D179" s="26">
        <f>IF(ISERROR(VLOOKUP($U179,[1]BN2_1!$A:$AC,6,0)),0,VLOOKUP($U179,[1]BN2_1!$A:$AC,6,0))</f>
        <v>0</v>
      </c>
      <c r="E179" s="26">
        <f>IF(ISERROR(VLOOKUP($U179,[1]BN2_1!$A:$AC,7,0)),0,VLOOKUP($U179,[1]BN2_1!$A:$AC,7,0))</f>
        <v>0</v>
      </c>
      <c r="F179" s="27">
        <f t="shared" si="13"/>
        <v>0</v>
      </c>
      <c r="G179" s="28">
        <f>IF(ISERROR(VLOOKUP($U179,[1]BN2_1!$A:$AC,8,0)),0,VLOOKUP($U179,[1]BN2_1!$A:$AC,8,0))</f>
        <v>283.90440000000001</v>
      </c>
      <c r="H179" s="29">
        <f t="shared" si="14"/>
        <v>43.688280104167006</v>
      </c>
      <c r="I179" s="42">
        <f>IF(ISERROR(VLOOKUP($U179,[1]BN2_1!$A:$AC,10,0)),0,VLOOKUP($U179,[1]BN2_1!$A:$AC,10,0))</f>
        <v>1037.0658000000001</v>
      </c>
      <c r="J179" s="43">
        <f>IF(ISERROR(VLOOKUP($U179,[1]BN2_1!$A:$AC,13,0)),0,VLOOKUP($U179,[1]BN2_1!$A:$AC,13,0))</f>
        <v>0</v>
      </c>
      <c r="K179" s="43">
        <f>IF(ISERROR(VLOOKUP($U179,[1]BN2_1!$A:$AC,14,0)),0,VLOOKUP($U179,[1]BN2_1!$A:$AC,14,0))</f>
        <v>0</v>
      </c>
      <c r="L179" s="44">
        <f t="shared" si="15"/>
        <v>0</v>
      </c>
      <c r="M179" s="45">
        <f>IF(ISERROR(VLOOKUP($U179,[1]BN2_1!$A:$AC,15,0)),0,VLOOKUP($U179,[1]BN2_1!$A:$AC,15,0))</f>
        <v>0</v>
      </c>
      <c r="N179" s="46">
        <f t="shared" si="16"/>
        <v>0</v>
      </c>
      <c r="O179" s="25">
        <f t="shared" si="18"/>
        <v>1686.9069</v>
      </c>
      <c r="P179" s="26">
        <f t="shared" si="18"/>
        <v>0</v>
      </c>
      <c r="Q179" s="26">
        <f t="shared" si="18"/>
        <v>0</v>
      </c>
      <c r="R179" s="27">
        <f t="shared" si="18"/>
        <v>0</v>
      </c>
      <c r="S179" s="30">
        <f t="shared" si="18"/>
        <v>283.90440000000001</v>
      </c>
      <c r="T179" s="32">
        <f t="shared" si="17"/>
        <v>16.829879586122981</v>
      </c>
      <c r="U179" s="33" t="s">
        <v>186</v>
      </c>
      <c r="V179" s="33"/>
      <c r="W179" s="22"/>
    </row>
    <row r="180" spans="1:23" ht="21">
      <c r="A180" s="23">
        <v>175</v>
      </c>
      <c r="B180" s="24" t="str">
        <f>VLOOKUP($U180,[1]Name!$A:$B,2,0)</f>
        <v>สำนักงานคณะกรรมการการศึกษาขั้นพื้นฐาน</v>
      </c>
      <c r="C180" s="25">
        <f>IF(ISERROR(VLOOKUP($U180,[1]BN2_1!$A:$AC,3,0)),0,VLOOKUP($U180,[1]BN2_1!$A:$AC,3,0))</f>
        <v>244788.75270000001</v>
      </c>
      <c r="D180" s="26">
        <f>IF(ISERROR(VLOOKUP($U180,[1]BN2_1!$A:$AC,6,0)),0,VLOOKUP($U180,[1]BN2_1!$A:$AC,6,0))</f>
        <v>0</v>
      </c>
      <c r="E180" s="26">
        <f>IF(ISERROR(VLOOKUP($U180,[1]BN2_1!$A:$AC,7,0)),0,VLOOKUP($U180,[1]BN2_1!$A:$AC,7,0))</f>
        <v>16.800373489999998</v>
      </c>
      <c r="F180" s="27">
        <f t="shared" si="13"/>
        <v>16.800373489999998</v>
      </c>
      <c r="G180" s="28">
        <f>IF(ISERROR(VLOOKUP($U180,[1]BN2_1!$A:$AC,8,0)),0,VLOOKUP($U180,[1]BN2_1!$A:$AC,8,0))</f>
        <v>43017.243288750004</v>
      </c>
      <c r="H180" s="29">
        <f t="shared" si="14"/>
        <v>17.573210702809387</v>
      </c>
      <c r="I180" s="42">
        <f>IF(ISERROR(VLOOKUP($U180,[1]BN2_1!$A:$AC,10,0)),0,VLOOKUP($U180,[1]BN2_1!$A:$AC,10,0))</f>
        <v>11616.5137</v>
      </c>
      <c r="J180" s="43">
        <f>IF(ISERROR(VLOOKUP($U180,[1]BN2_1!$A:$AC,13,0)),0,VLOOKUP($U180,[1]BN2_1!$A:$AC,13,0))</f>
        <v>0</v>
      </c>
      <c r="K180" s="43">
        <f>IF(ISERROR(VLOOKUP($U180,[1]BN2_1!$A:$AC,14,0)),0,VLOOKUP($U180,[1]BN2_1!$A:$AC,14,0))</f>
        <v>1973.2561387600001</v>
      </c>
      <c r="L180" s="44">
        <f t="shared" si="15"/>
        <v>1973.2561387600001</v>
      </c>
      <c r="M180" s="45">
        <f>IF(ISERROR(VLOOKUP($U180,[1]BN2_1!$A:$AC,15,0)),0,VLOOKUP($U180,[1]BN2_1!$A:$AC,15,0))</f>
        <v>167.19628761999999</v>
      </c>
      <c r="N180" s="46">
        <f t="shared" si="16"/>
        <v>1.4392983294118613</v>
      </c>
      <c r="O180" s="25">
        <f t="shared" si="18"/>
        <v>256405.26640000002</v>
      </c>
      <c r="P180" s="26">
        <f t="shared" si="18"/>
        <v>0</v>
      </c>
      <c r="Q180" s="26">
        <f t="shared" si="18"/>
        <v>1990.0565122500002</v>
      </c>
      <c r="R180" s="27">
        <f t="shared" si="18"/>
        <v>1990.0565122500002</v>
      </c>
      <c r="S180" s="30">
        <f t="shared" si="18"/>
        <v>43184.439576370001</v>
      </c>
      <c r="T180" s="32">
        <f t="shared" si="17"/>
        <v>16.842259202664334</v>
      </c>
      <c r="U180" s="33" t="s">
        <v>187</v>
      </c>
      <c r="V180" s="33"/>
      <c r="W180" s="22"/>
    </row>
    <row r="181" spans="1:23" ht="21">
      <c r="A181" s="23">
        <v>176</v>
      </c>
      <c r="B181" s="24" t="str">
        <f>VLOOKUP($U181,[1]Name!$A:$B,2,0)</f>
        <v>มหาวิทยาลัยราชภัฏเลย</v>
      </c>
      <c r="C181" s="25">
        <f>IF(ISERROR(VLOOKUP($U181,[1]BN2_1!$A:$AC,3,0)),0,VLOOKUP($U181,[1]BN2_1!$A:$AC,3,0))</f>
        <v>311.29700000000003</v>
      </c>
      <c r="D181" s="26">
        <f>IF(ISERROR(VLOOKUP($U181,[1]BN2_1!$A:$AC,6,0)),0,VLOOKUP($U181,[1]BN2_1!$A:$AC,6,0))</f>
        <v>0</v>
      </c>
      <c r="E181" s="26">
        <f>IF(ISERROR(VLOOKUP($U181,[1]BN2_1!$A:$AC,7,0)),0,VLOOKUP($U181,[1]BN2_1!$A:$AC,7,0))</f>
        <v>0</v>
      </c>
      <c r="F181" s="27">
        <f t="shared" si="13"/>
        <v>0</v>
      </c>
      <c r="G181" s="28">
        <f>IF(ISERROR(VLOOKUP($U181,[1]BN2_1!$A:$AC,8,0)),0,VLOOKUP($U181,[1]BN2_1!$A:$AC,8,0))</f>
        <v>65.09086155</v>
      </c>
      <c r="H181" s="29">
        <f t="shared" si="14"/>
        <v>20.909569173490265</v>
      </c>
      <c r="I181" s="42">
        <f>IF(ISERROR(VLOOKUP($U181,[1]BN2_1!$A:$AC,10,0)),0,VLOOKUP($U181,[1]BN2_1!$A:$AC,10,0))</f>
        <v>75.448700000000002</v>
      </c>
      <c r="J181" s="43">
        <f>IF(ISERROR(VLOOKUP($U181,[1]BN2_1!$A:$AC,13,0)),0,VLOOKUP($U181,[1]BN2_1!$A:$AC,13,0))</f>
        <v>0</v>
      </c>
      <c r="K181" s="43">
        <f>IF(ISERROR(VLOOKUP($U181,[1]BN2_1!$A:$AC,14,0)),0,VLOOKUP($U181,[1]BN2_1!$A:$AC,14,0))</f>
        <v>0</v>
      </c>
      <c r="L181" s="44">
        <f t="shared" si="15"/>
        <v>0</v>
      </c>
      <c r="M181" s="45">
        <f>IF(ISERROR(VLOOKUP($U181,[1]BN2_1!$A:$AC,15,0)),0,VLOOKUP($U181,[1]BN2_1!$A:$AC,15,0))</f>
        <v>0.14499999999999999</v>
      </c>
      <c r="N181" s="46">
        <f t="shared" si="16"/>
        <v>0.19218356313627669</v>
      </c>
      <c r="O181" s="25">
        <f t="shared" si="18"/>
        <v>386.74570000000006</v>
      </c>
      <c r="P181" s="26">
        <f t="shared" si="18"/>
        <v>0</v>
      </c>
      <c r="Q181" s="26">
        <f t="shared" si="18"/>
        <v>0</v>
      </c>
      <c r="R181" s="27">
        <f t="shared" si="18"/>
        <v>0</v>
      </c>
      <c r="S181" s="30">
        <f t="shared" si="18"/>
        <v>65.235861549999996</v>
      </c>
      <c r="T181" s="32">
        <f t="shared" si="17"/>
        <v>16.86789576458122</v>
      </c>
      <c r="U181" s="33" t="s">
        <v>188</v>
      </c>
      <c r="V181" s="33"/>
      <c r="W181" s="22"/>
    </row>
    <row r="182" spans="1:23" ht="21">
      <c r="A182" s="23">
        <v>177</v>
      </c>
      <c r="B182" s="24" t="str">
        <f>VLOOKUP($U182,[1]Name!$A:$B,2,0)</f>
        <v>สำนักงานปลัดกระทรวงสาธารณสุข</v>
      </c>
      <c r="C182" s="25">
        <f>IF(ISERROR(VLOOKUP($U182,[1]BN2_1!$A:$AC,3,0)),0,VLOOKUP($U182,[1]BN2_1!$A:$AC,3,0))</f>
        <v>106157.05740000001</v>
      </c>
      <c r="D182" s="26">
        <f>IF(ISERROR(VLOOKUP($U182,[1]BN2_1!$A:$AC,6,0)),0,VLOOKUP($U182,[1]BN2_1!$A:$AC,6,0))</f>
        <v>0</v>
      </c>
      <c r="E182" s="26">
        <f>IF(ISERROR(VLOOKUP($U182,[1]BN2_1!$A:$AC,7,0)),0,VLOOKUP($U182,[1]BN2_1!$A:$AC,7,0))</f>
        <v>105.20651405</v>
      </c>
      <c r="F182" s="27">
        <f t="shared" si="13"/>
        <v>105.20651405</v>
      </c>
      <c r="G182" s="28">
        <f>IF(ISERROR(VLOOKUP($U182,[1]BN2_1!$A:$AC,8,0)),0,VLOOKUP($U182,[1]BN2_1!$A:$AC,8,0))</f>
        <v>18600.88315835</v>
      </c>
      <c r="H182" s="29">
        <f t="shared" si="14"/>
        <v>17.522041034221431</v>
      </c>
      <c r="I182" s="42">
        <f>IF(ISERROR(VLOOKUP($U182,[1]BN2_1!$A:$AC,10,0)),0,VLOOKUP($U182,[1]BN2_1!$A:$AC,10,0))</f>
        <v>12227.350200000001</v>
      </c>
      <c r="J182" s="43">
        <f>IF(ISERROR(VLOOKUP($U182,[1]BN2_1!$A:$AC,13,0)),0,VLOOKUP($U182,[1]BN2_1!$A:$AC,13,0))</f>
        <v>0</v>
      </c>
      <c r="K182" s="43">
        <f>IF(ISERROR(VLOOKUP($U182,[1]BN2_1!$A:$AC,14,0)),0,VLOOKUP($U182,[1]BN2_1!$A:$AC,14,0))</f>
        <v>5970.3417791499996</v>
      </c>
      <c r="L182" s="44">
        <f t="shared" si="15"/>
        <v>5970.3417791499996</v>
      </c>
      <c r="M182" s="45">
        <f>IF(ISERROR(VLOOKUP($U182,[1]BN2_1!$A:$AC,15,0)),0,VLOOKUP($U182,[1]BN2_1!$A:$AC,15,0))</f>
        <v>1571.2445166699999</v>
      </c>
      <c r="N182" s="46">
        <f t="shared" si="16"/>
        <v>12.850245482214126</v>
      </c>
      <c r="O182" s="25">
        <f t="shared" si="18"/>
        <v>118384.40760000001</v>
      </c>
      <c r="P182" s="26">
        <f t="shared" si="18"/>
        <v>0</v>
      </c>
      <c r="Q182" s="26">
        <f t="shared" si="18"/>
        <v>6075.5482931999995</v>
      </c>
      <c r="R182" s="27">
        <f t="shared" si="18"/>
        <v>6075.5482931999995</v>
      </c>
      <c r="S182" s="30">
        <f t="shared" si="18"/>
        <v>20172.127675019998</v>
      </c>
      <c r="T182" s="32">
        <f t="shared" si="17"/>
        <v>17.039513973139144</v>
      </c>
      <c r="U182" s="33" t="s">
        <v>189</v>
      </c>
      <c r="V182" s="33"/>
      <c r="W182" s="22"/>
    </row>
    <row r="183" spans="1:23" ht="21">
      <c r="A183" s="23">
        <v>178</v>
      </c>
      <c r="B183" s="24" t="str">
        <f>VLOOKUP($U183,[1]Name!$A:$B,2,0)</f>
        <v>มหาวิทยาลัยเทคโนโลยีราชมงคลสุวรรณภูมิ</v>
      </c>
      <c r="C183" s="25">
        <f>IF(ISERROR(VLOOKUP($U183,[1]BN2_1!$A:$AC,3,0)),0,VLOOKUP($U183,[1]BN2_1!$A:$AC,3,0))</f>
        <v>580.93380000000002</v>
      </c>
      <c r="D183" s="26">
        <f>IF(ISERROR(VLOOKUP($U183,[1]BN2_1!$A:$AC,6,0)),0,VLOOKUP($U183,[1]BN2_1!$A:$AC,6,0))</f>
        <v>0</v>
      </c>
      <c r="E183" s="26">
        <f>IF(ISERROR(VLOOKUP($U183,[1]BN2_1!$A:$AC,7,0)),0,VLOOKUP($U183,[1]BN2_1!$A:$AC,7,0))</f>
        <v>0.10464975</v>
      </c>
      <c r="F183" s="27">
        <f t="shared" si="13"/>
        <v>0.10464975</v>
      </c>
      <c r="G183" s="28">
        <f>IF(ISERROR(VLOOKUP($U183,[1]BN2_1!$A:$AC,8,0)),0,VLOOKUP($U183,[1]BN2_1!$A:$AC,8,0))</f>
        <v>138.71565430999999</v>
      </c>
      <c r="H183" s="29">
        <f t="shared" si="14"/>
        <v>23.878048464386129</v>
      </c>
      <c r="I183" s="42">
        <f>IF(ISERROR(VLOOKUP($U183,[1]BN2_1!$A:$AC,10,0)),0,VLOOKUP($U183,[1]BN2_1!$A:$AC,10,0))</f>
        <v>222.74889999999999</v>
      </c>
      <c r="J183" s="43">
        <f>IF(ISERROR(VLOOKUP($U183,[1]BN2_1!$A:$AC,13,0)),0,VLOOKUP($U183,[1]BN2_1!$A:$AC,13,0))</f>
        <v>0</v>
      </c>
      <c r="K183" s="43">
        <f>IF(ISERROR(VLOOKUP($U183,[1]BN2_1!$A:$AC,14,0)),0,VLOOKUP($U183,[1]BN2_1!$A:$AC,14,0))</f>
        <v>57.683999999999997</v>
      </c>
      <c r="L183" s="44">
        <f t="shared" si="15"/>
        <v>57.683999999999997</v>
      </c>
      <c r="M183" s="45">
        <f>IF(ISERROR(VLOOKUP($U183,[1]BN2_1!$A:$AC,15,0)),0,VLOOKUP($U183,[1]BN2_1!$A:$AC,15,0))</f>
        <v>0</v>
      </c>
      <c r="N183" s="46">
        <f t="shared" si="16"/>
        <v>0</v>
      </c>
      <c r="O183" s="25">
        <f t="shared" si="18"/>
        <v>803.68270000000007</v>
      </c>
      <c r="P183" s="26">
        <f t="shared" si="18"/>
        <v>0</v>
      </c>
      <c r="Q183" s="26">
        <f t="shared" si="18"/>
        <v>57.788649749999998</v>
      </c>
      <c r="R183" s="27">
        <f t="shared" si="18"/>
        <v>57.788649749999998</v>
      </c>
      <c r="S183" s="30">
        <f t="shared" si="18"/>
        <v>138.71565430999999</v>
      </c>
      <c r="T183" s="32">
        <f t="shared" si="17"/>
        <v>17.260002524628188</v>
      </c>
      <c r="U183" s="33" t="s">
        <v>190</v>
      </c>
      <c r="V183" s="33"/>
      <c r="W183" s="22"/>
    </row>
    <row r="184" spans="1:23" ht="21">
      <c r="A184" s="23">
        <v>179</v>
      </c>
      <c r="B184" s="24" t="str">
        <f>VLOOKUP($U184,[1]Name!$A:$B,2,0)</f>
        <v>สำนักงานปลัดกระทรวงอุตสาหกรรม</v>
      </c>
      <c r="C184" s="25">
        <f>IF(ISERROR(VLOOKUP($U184,[1]BN2_1!$A:$AC,3,0)),0,VLOOKUP($U184,[1]BN2_1!$A:$AC,3,0))</f>
        <v>872.38310000000001</v>
      </c>
      <c r="D184" s="26">
        <f>IF(ISERROR(VLOOKUP($U184,[1]BN2_1!$A:$AC,6,0)),0,VLOOKUP($U184,[1]BN2_1!$A:$AC,6,0))</f>
        <v>0</v>
      </c>
      <c r="E184" s="26">
        <f>IF(ISERROR(VLOOKUP($U184,[1]BN2_1!$A:$AC,7,0)),0,VLOOKUP($U184,[1]BN2_1!$A:$AC,7,0))</f>
        <v>92.248989120000005</v>
      </c>
      <c r="F184" s="27">
        <f t="shared" si="13"/>
        <v>92.248989120000005</v>
      </c>
      <c r="G184" s="28">
        <f>IF(ISERROR(VLOOKUP($U184,[1]BN2_1!$A:$AC,8,0)),0,VLOOKUP($U184,[1]BN2_1!$A:$AC,8,0))</f>
        <v>158.81156965</v>
      </c>
      <c r="H184" s="29">
        <f t="shared" si="14"/>
        <v>18.204338168632564</v>
      </c>
      <c r="I184" s="42">
        <f>IF(ISERROR(VLOOKUP($U184,[1]BN2_1!$A:$AC,10,0)),0,VLOOKUP($U184,[1]BN2_1!$A:$AC,10,0))</f>
        <v>45.954300000000003</v>
      </c>
      <c r="J184" s="43">
        <f>IF(ISERROR(VLOOKUP($U184,[1]BN2_1!$A:$AC,13,0)),0,VLOOKUP($U184,[1]BN2_1!$A:$AC,13,0))</f>
        <v>0</v>
      </c>
      <c r="K184" s="43">
        <f>IF(ISERROR(VLOOKUP($U184,[1]BN2_1!$A:$AC,14,0)),0,VLOOKUP($U184,[1]BN2_1!$A:$AC,14,0))</f>
        <v>0.85519999999999996</v>
      </c>
      <c r="L184" s="44">
        <f t="shared" si="15"/>
        <v>0.85519999999999996</v>
      </c>
      <c r="M184" s="45">
        <f>IF(ISERROR(VLOOKUP($U184,[1]BN2_1!$A:$AC,15,0)),0,VLOOKUP($U184,[1]BN2_1!$A:$AC,15,0))</f>
        <v>0.3931</v>
      </c>
      <c r="N184" s="46">
        <f t="shared" si="16"/>
        <v>0.85541505365112724</v>
      </c>
      <c r="O184" s="25">
        <f t="shared" si="18"/>
        <v>918.3374</v>
      </c>
      <c r="P184" s="26">
        <f t="shared" si="18"/>
        <v>0</v>
      </c>
      <c r="Q184" s="26">
        <f t="shared" si="18"/>
        <v>93.104189120000001</v>
      </c>
      <c r="R184" s="27">
        <f t="shared" si="18"/>
        <v>93.104189120000001</v>
      </c>
      <c r="S184" s="30">
        <f t="shared" si="18"/>
        <v>159.20466965</v>
      </c>
      <c r="T184" s="32">
        <f t="shared" si="17"/>
        <v>17.336184897838201</v>
      </c>
      <c r="U184" s="33" t="s">
        <v>191</v>
      </c>
      <c r="V184" s="33"/>
      <c r="W184" s="22"/>
    </row>
    <row r="185" spans="1:23" ht="21">
      <c r="A185" s="23">
        <v>180</v>
      </c>
      <c r="B185" s="24" t="str">
        <f>VLOOKUP($U185,[1]Name!$A:$B,2,0)</f>
        <v>มหาวิทยาลัยมหาสารคาม</v>
      </c>
      <c r="C185" s="25">
        <f>IF(ISERROR(VLOOKUP($U185,[1]BN2_1!$A:$AC,3,0)),0,VLOOKUP($U185,[1]BN2_1!$A:$AC,3,0))</f>
        <v>880.76099999999997</v>
      </c>
      <c r="D185" s="26">
        <f>IF(ISERROR(VLOOKUP($U185,[1]BN2_1!$A:$AC,6,0)),0,VLOOKUP($U185,[1]BN2_1!$A:$AC,6,0))</f>
        <v>0</v>
      </c>
      <c r="E185" s="26">
        <f>IF(ISERROR(VLOOKUP($U185,[1]BN2_1!$A:$AC,7,0)),0,VLOOKUP($U185,[1]BN2_1!$A:$AC,7,0))</f>
        <v>0.65087600000000001</v>
      </c>
      <c r="F185" s="27">
        <f t="shared" si="13"/>
        <v>0.65087600000000001</v>
      </c>
      <c r="G185" s="28">
        <f>IF(ISERROR(VLOOKUP($U185,[1]BN2_1!$A:$AC,8,0)),0,VLOOKUP($U185,[1]BN2_1!$A:$AC,8,0))</f>
        <v>190.49863045000001</v>
      </c>
      <c r="H185" s="29">
        <f t="shared" si="14"/>
        <v>21.628867587234225</v>
      </c>
      <c r="I185" s="42">
        <f>IF(ISERROR(VLOOKUP($U185,[1]BN2_1!$A:$AC,10,0)),0,VLOOKUP($U185,[1]BN2_1!$A:$AC,10,0))</f>
        <v>211.2963</v>
      </c>
      <c r="J185" s="43">
        <f>IF(ISERROR(VLOOKUP($U185,[1]BN2_1!$A:$AC,13,0)),0,VLOOKUP($U185,[1]BN2_1!$A:$AC,13,0))</f>
        <v>0</v>
      </c>
      <c r="K185" s="43">
        <f>IF(ISERROR(VLOOKUP($U185,[1]BN2_1!$A:$AC,14,0)),0,VLOOKUP($U185,[1]BN2_1!$A:$AC,14,0))</f>
        <v>16.91</v>
      </c>
      <c r="L185" s="44">
        <f t="shared" si="15"/>
        <v>16.91</v>
      </c>
      <c r="M185" s="45">
        <f>IF(ISERROR(VLOOKUP($U185,[1]BN2_1!$A:$AC,15,0)),0,VLOOKUP($U185,[1]BN2_1!$A:$AC,15,0))</f>
        <v>4.0800000000000003E-2</v>
      </c>
      <c r="N185" s="46">
        <f t="shared" si="16"/>
        <v>1.9309377400361483E-2</v>
      </c>
      <c r="O185" s="25">
        <f t="shared" si="18"/>
        <v>1092.0572999999999</v>
      </c>
      <c r="P185" s="26">
        <f t="shared" si="18"/>
        <v>0</v>
      </c>
      <c r="Q185" s="26">
        <f t="shared" si="18"/>
        <v>17.560876</v>
      </c>
      <c r="R185" s="27">
        <f t="shared" si="18"/>
        <v>17.560876</v>
      </c>
      <c r="S185" s="30">
        <f t="shared" si="18"/>
        <v>190.53943045</v>
      </c>
      <c r="T185" s="32">
        <f t="shared" si="17"/>
        <v>17.44775026456945</v>
      </c>
      <c r="U185" s="33" t="s">
        <v>192</v>
      </c>
      <c r="V185" s="33"/>
      <c r="W185" s="22"/>
    </row>
    <row r="186" spans="1:23" ht="21">
      <c r="A186" s="23">
        <v>181</v>
      </c>
      <c r="B186" s="24" t="str">
        <f>VLOOKUP($U186,[1]Name!$A:$B,2,0)</f>
        <v>มหาวิทยาลัยอุบลราชธานี</v>
      </c>
      <c r="C186" s="25">
        <f>IF(ISERROR(VLOOKUP($U186,[1]BN2_1!$A:$AC,3,0)),0,VLOOKUP($U186,[1]BN2_1!$A:$AC,3,0))</f>
        <v>594.05709999999999</v>
      </c>
      <c r="D186" s="26">
        <f>IF(ISERROR(VLOOKUP($U186,[1]BN2_1!$A:$AC,6,0)),0,VLOOKUP($U186,[1]BN2_1!$A:$AC,6,0))</f>
        <v>0</v>
      </c>
      <c r="E186" s="26">
        <f>IF(ISERROR(VLOOKUP($U186,[1]BN2_1!$A:$AC,7,0)),0,VLOOKUP($U186,[1]BN2_1!$A:$AC,7,0))</f>
        <v>0.68405640000000001</v>
      </c>
      <c r="F186" s="27">
        <f t="shared" si="13"/>
        <v>0.68405640000000001</v>
      </c>
      <c r="G186" s="28">
        <f>IF(ISERROR(VLOOKUP($U186,[1]BN2_1!$A:$AC,8,0)),0,VLOOKUP($U186,[1]BN2_1!$A:$AC,8,0))</f>
        <v>124.87836971999999</v>
      </c>
      <c r="H186" s="29">
        <f t="shared" si="14"/>
        <v>21.021273833777933</v>
      </c>
      <c r="I186" s="42">
        <f>IF(ISERROR(VLOOKUP($U186,[1]BN2_1!$A:$AC,10,0)),0,VLOOKUP($U186,[1]BN2_1!$A:$AC,10,0))</f>
        <v>149.97739999999999</v>
      </c>
      <c r="J186" s="43">
        <f>IF(ISERROR(VLOOKUP($U186,[1]BN2_1!$A:$AC,13,0)),0,VLOOKUP($U186,[1]BN2_1!$A:$AC,13,0))</f>
        <v>0</v>
      </c>
      <c r="K186" s="43">
        <f>IF(ISERROR(VLOOKUP($U186,[1]BN2_1!$A:$AC,14,0)),0,VLOOKUP($U186,[1]BN2_1!$A:$AC,14,0))</f>
        <v>29.962800000000001</v>
      </c>
      <c r="L186" s="44">
        <f t="shared" si="15"/>
        <v>29.962800000000001</v>
      </c>
      <c r="M186" s="45">
        <f>IF(ISERROR(VLOOKUP($U186,[1]BN2_1!$A:$AC,15,0)),0,VLOOKUP($U186,[1]BN2_1!$A:$AC,15,0))</f>
        <v>4.9527999999999999</v>
      </c>
      <c r="N186" s="46">
        <f t="shared" si="16"/>
        <v>3.3023642228762466</v>
      </c>
      <c r="O186" s="25">
        <f t="shared" si="18"/>
        <v>744.03449999999998</v>
      </c>
      <c r="P186" s="26">
        <f t="shared" si="18"/>
        <v>0</v>
      </c>
      <c r="Q186" s="26">
        <f t="shared" si="18"/>
        <v>30.646856400000001</v>
      </c>
      <c r="R186" s="27">
        <f t="shared" si="18"/>
        <v>30.646856400000001</v>
      </c>
      <c r="S186" s="30">
        <f t="shared" si="18"/>
        <v>129.83116971999999</v>
      </c>
      <c r="T186" s="32">
        <f t="shared" si="17"/>
        <v>17.449616882012865</v>
      </c>
      <c r="U186" s="33" t="s">
        <v>193</v>
      </c>
      <c r="V186" s="33"/>
      <c r="W186" s="22"/>
    </row>
    <row r="187" spans="1:23" ht="21">
      <c r="A187" s="23">
        <v>182</v>
      </c>
      <c r="B187" s="24" t="str">
        <f>VLOOKUP($U187,[1]Name!$A:$B,2,0)</f>
        <v>สํานักงานปลัดกระทรวงศึกษาธิการ</v>
      </c>
      <c r="C187" s="25">
        <f>IF(ISERROR(VLOOKUP($U187,[1]BN2_1!$A:$AC,3,0)),0,VLOOKUP($U187,[1]BN2_1!$A:$AC,3,0))</f>
        <v>47744.417062</v>
      </c>
      <c r="D187" s="26">
        <f>IF(ISERROR(VLOOKUP($U187,[1]BN2_1!$A:$AC,6,0)),0,VLOOKUP($U187,[1]BN2_1!$A:$AC,6,0))</f>
        <v>0</v>
      </c>
      <c r="E187" s="26">
        <f>IF(ISERROR(VLOOKUP($U187,[1]BN2_1!$A:$AC,7,0)),0,VLOOKUP($U187,[1]BN2_1!$A:$AC,7,0))</f>
        <v>58.985812260000003</v>
      </c>
      <c r="F187" s="27">
        <f t="shared" si="13"/>
        <v>58.985812260000003</v>
      </c>
      <c r="G187" s="28">
        <f>IF(ISERROR(VLOOKUP($U187,[1]BN2_1!$A:$AC,8,0)),0,VLOOKUP($U187,[1]BN2_1!$A:$AC,8,0))</f>
        <v>8347.2158980599997</v>
      </c>
      <c r="H187" s="29">
        <f t="shared" si="14"/>
        <v>17.483124544636208</v>
      </c>
      <c r="I187" s="42">
        <f>IF(ISERROR(VLOOKUP($U187,[1]BN2_1!$A:$AC,10,0)),0,VLOOKUP($U187,[1]BN2_1!$A:$AC,10,0))</f>
        <v>605.14893800000004</v>
      </c>
      <c r="J187" s="43">
        <f>IF(ISERROR(VLOOKUP($U187,[1]BN2_1!$A:$AC,13,0)),0,VLOOKUP($U187,[1]BN2_1!$A:$AC,13,0))</f>
        <v>0</v>
      </c>
      <c r="K187" s="43">
        <f>IF(ISERROR(VLOOKUP($U187,[1]BN2_1!$A:$AC,14,0)),0,VLOOKUP($U187,[1]BN2_1!$A:$AC,14,0))</f>
        <v>105.3488091</v>
      </c>
      <c r="L187" s="44">
        <f t="shared" si="15"/>
        <v>105.3488091</v>
      </c>
      <c r="M187" s="45">
        <f>IF(ISERROR(VLOOKUP($U187,[1]BN2_1!$A:$AC,15,0)),0,VLOOKUP($U187,[1]BN2_1!$A:$AC,15,0))</f>
        <v>157.32422</v>
      </c>
      <c r="N187" s="46">
        <f t="shared" si="16"/>
        <v>25.997603254490052</v>
      </c>
      <c r="O187" s="25">
        <f t="shared" si="18"/>
        <v>48349.565999999999</v>
      </c>
      <c r="P187" s="26">
        <f t="shared" si="18"/>
        <v>0</v>
      </c>
      <c r="Q187" s="26">
        <f t="shared" si="18"/>
        <v>164.33462136</v>
      </c>
      <c r="R187" s="27">
        <f t="shared" si="18"/>
        <v>164.33462136</v>
      </c>
      <c r="S187" s="30">
        <f t="shared" si="18"/>
        <v>8504.5401180600002</v>
      </c>
      <c r="T187" s="32">
        <f t="shared" si="17"/>
        <v>17.589692776270216</v>
      </c>
      <c r="U187" s="33" t="s">
        <v>194</v>
      </c>
      <c r="V187" s="33"/>
      <c r="W187" s="22"/>
    </row>
    <row r="188" spans="1:23" ht="21">
      <c r="A188" s="23">
        <v>183</v>
      </c>
      <c r="B188" s="24" t="str">
        <f>VLOOKUP($U188,[1]Name!$A:$B,2,0)</f>
        <v>กรมป้องกันและบรรเทาสาธารณภัย</v>
      </c>
      <c r="C188" s="25">
        <f>IF(ISERROR(VLOOKUP($U188,[1]BN2_1!$A:$AC,3,0)),0,VLOOKUP($U188,[1]BN2_1!$A:$AC,3,0))</f>
        <v>1886.9734000000001</v>
      </c>
      <c r="D188" s="26">
        <f>IF(ISERROR(VLOOKUP($U188,[1]BN2_1!$A:$AC,6,0)),0,VLOOKUP($U188,[1]BN2_1!$A:$AC,6,0))</f>
        <v>0</v>
      </c>
      <c r="E188" s="26">
        <f>IF(ISERROR(VLOOKUP($U188,[1]BN2_1!$A:$AC,7,0)),0,VLOOKUP($U188,[1]BN2_1!$A:$AC,7,0))</f>
        <v>127.26692883</v>
      </c>
      <c r="F188" s="27">
        <f t="shared" si="13"/>
        <v>127.26692883</v>
      </c>
      <c r="G188" s="28">
        <f>IF(ISERROR(VLOOKUP($U188,[1]BN2_1!$A:$AC,8,0)),0,VLOOKUP($U188,[1]BN2_1!$A:$AC,8,0))</f>
        <v>269.68288761999997</v>
      </c>
      <c r="H188" s="29">
        <f t="shared" si="14"/>
        <v>14.291822429505363</v>
      </c>
      <c r="I188" s="42">
        <f>IF(ISERROR(VLOOKUP($U188,[1]BN2_1!$A:$AC,10,0)),0,VLOOKUP($U188,[1]BN2_1!$A:$AC,10,0))</f>
        <v>2766.6471999999999</v>
      </c>
      <c r="J188" s="43">
        <f>IF(ISERROR(VLOOKUP($U188,[1]BN2_1!$A:$AC,13,0)),0,VLOOKUP($U188,[1]BN2_1!$A:$AC,13,0))</f>
        <v>0</v>
      </c>
      <c r="K188" s="43">
        <f>IF(ISERROR(VLOOKUP($U188,[1]BN2_1!$A:$AC,14,0)),0,VLOOKUP($U188,[1]BN2_1!$A:$AC,14,0))</f>
        <v>11.09324</v>
      </c>
      <c r="L188" s="44">
        <f t="shared" si="15"/>
        <v>11.09324</v>
      </c>
      <c r="M188" s="45">
        <f>IF(ISERROR(VLOOKUP($U188,[1]BN2_1!$A:$AC,15,0)),0,VLOOKUP($U188,[1]BN2_1!$A:$AC,15,0))</f>
        <v>558.73770000000002</v>
      </c>
      <c r="N188" s="46">
        <f t="shared" si="16"/>
        <v>20.195480652538571</v>
      </c>
      <c r="O188" s="25">
        <f t="shared" si="18"/>
        <v>4653.6206000000002</v>
      </c>
      <c r="P188" s="26">
        <f t="shared" si="18"/>
        <v>0</v>
      </c>
      <c r="Q188" s="26">
        <f t="shared" si="18"/>
        <v>138.36016882999999</v>
      </c>
      <c r="R188" s="27">
        <f t="shared" si="18"/>
        <v>138.36016882999999</v>
      </c>
      <c r="S188" s="30">
        <f t="shared" si="18"/>
        <v>828.42058761999999</v>
      </c>
      <c r="T188" s="32">
        <f t="shared" si="17"/>
        <v>17.801635733261108</v>
      </c>
      <c r="U188" s="33" t="s">
        <v>195</v>
      </c>
      <c r="V188" s="33"/>
      <c r="W188" s="22"/>
    </row>
    <row r="189" spans="1:23" ht="21">
      <c r="A189" s="23">
        <v>184</v>
      </c>
      <c r="B189" s="24" t="str">
        <f>VLOOKUP($U189,[1]Name!$A:$B,2,0)</f>
        <v>สถาบันเทคโนโลยีปทุมวัน</v>
      </c>
      <c r="C189" s="25">
        <f>IF(ISERROR(VLOOKUP($U189,[1]BN2_1!$A:$AC,3,0)),0,VLOOKUP($U189,[1]BN2_1!$A:$AC,3,0))</f>
        <v>150.93369999999999</v>
      </c>
      <c r="D189" s="26">
        <f>IF(ISERROR(VLOOKUP($U189,[1]BN2_1!$A:$AC,6,0)),0,VLOOKUP($U189,[1]BN2_1!$A:$AC,6,0))</f>
        <v>0</v>
      </c>
      <c r="E189" s="26">
        <f>IF(ISERROR(VLOOKUP($U189,[1]BN2_1!$A:$AC,7,0)),0,VLOOKUP($U189,[1]BN2_1!$A:$AC,7,0))</f>
        <v>7.9684200000000004E-3</v>
      </c>
      <c r="F189" s="27">
        <f t="shared" si="13"/>
        <v>7.9684200000000004E-3</v>
      </c>
      <c r="G189" s="28">
        <f>IF(ISERROR(VLOOKUP($U189,[1]BN2_1!$A:$AC,8,0)),0,VLOOKUP($U189,[1]BN2_1!$A:$AC,8,0))</f>
        <v>50.12803383</v>
      </c>
      <c r="H189" s="29">
        <f t="shared" si="14"/>
        <v>33.211955865389903</v>
      </c>
      <c r="I189" s="42">
        <f>IF(ISERROR(VLOOKUP($U189,[1]BN2_1!$A:$AC,10,0)),0,VLOOKUP($U189,[1]BN2_1!$A:$AC,10,0))</f>
        <v>130.37950000000001</v>
      </c>
      <c r="J189" s="43">
        <f>IF(ISERROR(VLOOKUP($U189,[1]BN2_1!$A:$AC,13,0)),0,VLOOKUP($U189,[1]BN2_1!$A:$AC,13,0))</f>
        <v>0</v>
      </c>
      <c r="K189" s="43">
        <f>IF(ISERROR(VLOOKUP($U189,[1]BN2_1!$A:$AC,14,0)),0,VLOOKUP($U189,[1]BN2_1!$A:$AC,14,0))</f>
        <v>0</v>
      </c>
      <c r="L189" s="44">
        <f t="shared" si="15"/>
        <v>0</v>
      </c>
      <c r="M189" s="45">
        <f>IF(ISERROR(VLOOKUP($U189,[1]BN2_1!$A:$AC,15,0)),0,VLOOKUP($U189,[1]BN2_1!$A:$AC,15,0))</f>
        <v>0</v>
      </c>
      <c r="N189" s="46">
        <f t="shared" si="16"/>
        <v>0</v>
      </c>
      <c r="O189" s="25">
        <f t="shared" si="18"/>
        <v>281.31319999999999</v>
      </c>
      <c r="P189" s="26">
        <f t="shared" si="18"/>
        <v>0</v>
      </c>
      <c r="Q189" s="26">
        <f t="shared" si="18"/>
        <v>7.9684200000000004E-3</v>
      </c>
      <c r="R189" s="27">
        <f t="shared" si="18"/>
        <v>7.9684200000000004E-3</v>
      </c>
      <c r="S189" s="30">
        <f t="shared" si="18"/>
        <v>50.12803383</v>
      </c>
      <c r="T189" s="32">
        <f t="shared" si="17"/>
        <v>17.819296723367405</v>
      </c>
      <c r="U189" s="33" t="s">
        <v>196</v>
      </c>
      <c r="V189" s="33"/>
      <c r="W189" s="22"/>
    </row>
    <row r="190" spans="1:23" ht="21">
      <c r="A190" s="23">
        <v>185</v>
      </c>
      <c r="B190" s="24" t="str">
        <f>VLOOKUP($U190,[1]Name!$A:$B,2,0)</f>
        <v>สภากาชาดไทย</v>
      </c>
      <c r="C190" s="25">
        <f>IF(ISERROR(VLOOKUP($U190,[1]BN2_1!$A:$AC,3,0)),0,VLOOKUP($U190,[1]BN2_1!$A:$AC,3,0))</f>
        <v>6077.2406000000001</v>
      </c>
      <c r="D190" s="26">
        <f>IF(ISERROR(VLOOKUP($U190,[1]BN2_1!$A:$AC,6,0)),0,VLOOKUP($U190,[1]BN2_1!$A:$AC,6,0))</f>
        <v>0</v>
      </c>
      <c r="E190" s="26">
        <f>IF(ISERROR(VLOOKUP($U190,[1]BN2_1!$A:$AC,7,0)),0,VLOOKUP($U190,[1]BN2_1!$A:$AC,7,0))</f>
        <v>0</v>
      </c>
      <c r="F190" s="27">
        <f t="shared" si="13"/>
        <v>0</v>
      </c>
      <c r="G190" s="28">
        <f>IF(ISERROR(VLOOKUP($U190,[1]BN2_1!$A:$AC,8,0)),0,VLOOKUP($U190,[1]BN2_1!$A:$AC,8,0))</f>
        <v>1481.3474000000001</v>
      </c>
      <c r="H190" s="29">
        <f t="shared" si="14"/>
        <v>24.375329158434177</v>
      </c>
      <c r="I190" s="42">
        <f>IF(ISERROR(VLOOKUP($U190,[1]BN2_1!$A:$AC,10,0)),0,VLOOKUP($U190,[1]BN2_1!$A:$AC,10,0))</f>
        <v>2188.2021</v>
      </c>
      <c r="J190" s="43">
        <f>IF(ISERROR(VLOOKUP($U190,[1]BN2_1!$A:$AC,13,0)),0,VLOOKUP($U190,[1]BN2_1!$A:$AC,13,0))</f>
        <v>0</v>
      </c>
      <c r="K190" s="43">
        <f>IF(ISERROR(VLOOKUP($U190,[1]BN2_1!$A:$AC,14,0)),0,VLOOKUP($U190,[1]BN2_1!$A:$AC,14,0))</f>
        <v>0</v>
      </c>
      <c r="L190" s="44">
        <f t="shared" si="15"/>
        <v>0</v>
      </c>
      <c r="M190" s="45">
        <f>IF(ISERROR(VLOOKUP($U190,[1]BN2_1!$A:$AC,15,0)),0,VLOOKUP($U190,[1]BN2_1!$A:$AC,15,0))</f>
        <v>0</v>
      </c>
      <c r="N190" s="46">
        <f t="shared" si="16"/>
        <v>0</v>
      </c>
      <c r="O190" s="25">
        <f t="shared" si="18"/>
        <v>8265.4426999999996</v>
      </c>
      <c r="P190" s="26">
        <f t="shared" si="18"/>
        <v>0</v>
      </c>
      <c r="Q190" s="26">
        <f t="shared" si="18"/>
        <v>0</v>
      </c>
      <c r="R190" s="27">
        <f t="shared" si="18"/>
        <v>0</v>
      </c>
      <c r="S190" s="30">
        <f t="shared" si="18"/>
        <v>1481.3474000000001</v>
      </c>
      <c r="T190" s="32">
        <f t="shared" si="17"/>
        <v>17.922178566430567</v>
      </c>
      <c r="U190" s="49" t="s">
        <v>197</v>
      </c>
      <c r="V190" s="33"/>
      <c r="W190" s="22"/>
    </row>
    <row r="191" spans="1:23" ht="21">
      <c r="A191" s="23">
        <v>186</v>
      </c>
      <c r="B191" s="24" t="str">
        <f>VLOOKUP($U191,[1]Name!$A:$B,2,0)</f>
        <v>มหาวิทยาลัยสุโขทัยธรรมาธิราช</v>
      </c>
      <c r="C191" s="25">
        <f>IF(ISERROR(VLOOKUP($U191,[1]BN2_1!$A:$AC,3,0)),0,VLOOKUP($U191,[1]BN2_1!$A:$AC,3,0))</f>
        <v>671.18820000000005</v>
      </c>
      <c r="D191" s="26">
        <f>IF(ISERROR(VLOOKUP($U191,[1]BN2_1!$A:$AC,6,0)),0,VLOOKUP($U191,[1]BN2_1!$A:$AC,6,0))</f>
        <v>0</v>
      </c>
      <c r="E191" s="26">
        <f>IF(ISERROR(VLOOKUP($U191,[1]BN2_1!$A:$AC,7,0)),0,VLOOKUP($U191,[1]BN2_1!$A:$AC,7,0))</f>
        <v>2.9897</v>
      </c>
      <c r="F191" s="27">
        <f t="shared" si="13"/>
        <v>2.9897</v>
      </c>
      <c r="G191" s="28">
        <f>IF(ISERROR(VLOOKUP($U191,[1]BN2_1!$A:$AC,8,0)),0,VLOOKUP($U191,[1]BN2_1!$A:$AC,8,0))</f>
        <v>146.90587411999999</v>
      </c>
      <c r="H191" s="29">
        <f t="shared" si="14"/>
        <v>21.887433974554376</v>
      </c>
      <c r="I191" s="42">
        <f>IF(ISERROR(VLOOKUP($U191,[1]BN2_1!$A:$AC,10,0)),0,VLOOKUP($U191,[1]BN2_1!$A:$AC,10,0))</f>
        <v>176.982</v>
      </c>
      <c r="J191" s="43">
        <f>IF(ISERROR(VLOOKUP($U191,[1]BN2_1!$A:$AC,13,0)),0,VLOOKUP($U191,[1]BN2_1!$A:$AC,13,0))</f>
        <v>0</v>
      </c>
      <c r="K191" s="43">
        <f>IF(ISERROR(VLOOKUP($U191,[1]BN2_1!$A:$AC,14,0)),0,VLOOKUP($U191,[1]BN2_1!$A:$AC,14,0))</f>
        <v>166.002633</v>
      </c>
      <c r="L191" s="44">
        <f t="shared" si="15"/>
        <v>166.002633</v>
      </c>
      <c r="M191" s="45">
        <f>IF(ISERROR(VLOOKUP($U191,[1]BN2_1!$A:$AC,15,0)),0,VLOOKUP($U191,[1]BN2_1!$A:$AC,15,0))</f>
        <v>6.2384539999999999</v>
      </c>
      <c r="N191" s="46">
        <f t="shared" si="16"/>
        <v>3.5249087477822605</v>
      </c>
      <c r="O191" s="25">
        <f t="shared" si="18"/>
        <v>848.17020000000002</v>
      </c>
      <c r="P191" s="26">
        <f t="shared" si="18"/>
        <v>0</v>
      </c>
      <c r="Q191" s="26">
        <f t="shared" si="18"/>
        <v>168.992333</v>
      </c>
      <c r="R191" s="27">
        <f t="shared" si="18"/>
        <v>168.992333</v>
      </c>
      <c r="S191" s="30">
        <f t="shared" si="18"/>
        <v>153.14432811999998</v>
      </c>
      <c r="T191" s="32">
        <f t="shared" si="17"/>
        <v>18.055848710553608</v>
      </c>
      <c r="U191" s="33" t="s">
        <v>198</v>
      </c>
      <c r="V191" s="33"/>
      <c r="W191" s="22"/>
    </row>
    <row r="192" spans="1:23" ht="21">
      <c r="A192" s="23">
        <v>187</v>
      </c>
      <c r="B192" s="24" t="str">
        <f>VLOOKUP($U192,[1]Name!$A:$B,2,0)</f>
        <v>สำนักงานปลัดกระทรวงเกษตรและสหกรณ์</v>
      </c>
      <c r="C192" s="25">
        <f>IF(ISERROR(VLOOKUP($U192,[1]BN2_1!$A:$AC,3,0)),0,VLOOKUP($U192,[1]BN2_1!$A:$AC,3,0))</f>
        <v>1069.1759999999999</v>
      </c>
      <c r="D192" s="26">
        <f>IF(ISERROR(VLOOKUP($U192,[1]BN2_1!$A:$AC,6,0)),0,VLOOKUP($U192,[1]BN2_1!$A:$AC,6,0))</f>
        <v>0</v>
      </c>
      <c r="E192" s="26">
        <f>IF(ISERROR(VLOOKUP($U192,[1]BN2_1!$A:$AC,7,0)),0,VLOOKUP($U192,[1]BN2_1!$A:$AC,7,0))</f>
        <v>20.765757270000002</v>
      </c>
      <c r="F192" s="27">
        <f t="shared" si="13"/>
        <v>20.765757270000002</v>
      </c>
      <c r="G192" s="28">
        <f>IF(ISERROR(VLOOKUP($U192,[1]BN2_1!$A:$AC,8,0)),0,VLOOKUP($U192,[1]BN2_1!$A:$AC,8,0))</f>
        <v>194.87112421</v>
      </c>
      <c r="H192" s="29">
        <f t="shared" si="14"/>
        <v>18.226290546177619</v>
      </c>
      <c r="I192" s="42">
        <f>IF(ISERROR(VLOOKUP($U192,[1]BN2_1!$A:$AC,10,0)),0,VLOOKUP($U192,[1]BN2_1!$A:$AC,10,0))</f>
        <v>16.5274</v>
      </c>
      <c r="J192" s="43">
        <f>IF(ISERROR(VLOOKUP($U192,[1]BN2_1!$A:$AC,13,0)),0,VLOOKUP($U192,[1]BN2_1!$A:$AC,13,0))</f>
        <v>0</v>
      </c>
      <c r="K192" s="43">
        <f>IF(ISERROR(VLOOKUP($U192,[1]BN2_1!$A:$AC,14,0)),0,VLOOKUP($U192,[1]BN2_1!$A:$AC,14,0))</f>
        <v>7.8124891700000001</v>
      </c>
      <c r="L192" s="44">
        <f t="shared" si="15"/>
        <v>7.8124891700000001</v>
      </c>
      <c r="M192" s="45">
        <f>IF(ISERROR(VLOOKUP($U192,[1]BN2_1!$A:$AC,15,0)),0,VLOOKUP($U192,[1]BN2_1!$A:$AC,15,0))</f>
        <v>3.6799523700000001</v>
      </c>
      <c r="N192" s="46">
        <f t="shared" si="16"/>
        <v>22.265766968791219</v>
      </c>
      <c r="O192" s="25">
        <f t="shared" si="18"/>
        <v>1085.7033999999999</v>
      </c>
      <c r="P192" s="26">
        <f t="shared" si="18"/>
        <v>0</v>
      </c>
      <c r="Q192" s="26">
        <f t="shared" si="18"/>
        <v>28.578246440000001</v>
      </c>
      <c r="R192" s="27">
        <f t="shared" si="18"/>
        <v>28.578246440000001</v>
      </c>
      <c r="S192" s="30">
        <f t="shared" si="18"/>
        <v>198.55107658</v>
      </c>
      <c r="T192" s="32">
        <f t="shared" si="17"/>
        <v>18.287782517766825</v>
      </c>
      <c r="U192" s="33" t="s">
        <v>199</v>
      </c>
      <c r="V192" s="33"/>
      <c r="W192" s="22"/>
    </row>
    <row r="193" spans="1:23" ht="21">
      <c r="A193" s="23">
        <v>188</v>
      </c>
      <c r="B193" s="24" t="str">
        <f>VLOOKUP($U193,[1]Name!$A:$B,2,0)</f>
        <v>มหาวิทยาลัยนเรศวร</v>
      </c>
      <c r="C193" s="25">
        <f>IF(ISERROR(VLOOKUP($U193,[1]BN2_1!$A:$AC,3,0)),0,VLOOKUP($U193,[1]BN2_1!$A:$AC,3,0))</f>
        <v>1950.2907</v>
      </c>
      <c r="D193" s="26">
        <f>IF(ISERROR(VLOOKUP($U193,[1]BN2_1!$A:$AC,6,0)),0,VLOOKUP($U193,[1]BN2_1!$A:$AC,6,0))</f>
        <v>0</v>
      </c>
      <c r="E193" s="26">
        <f>IF(ISERROR(VLOOKUP($U193,[1]BN2_1!$A:$AC,7,0)),0,VLOOKUP($U193,[1]BN2_1!$A:$AC,7,0))</f>
        <v>2.0759825900000002</v>
      </c>
      <c r="F193" s="27">
        <f t="shared" si="13"/>
        <v>2.0759825900000002</v>
      </c>
      <c r="G193" s="28">
        <f>IF(ISERROR(VLOOKUP($U193,[1]BN2_1!$A:$AC,8,0)),0,VLOOKUP($U193,[1]BN2_1!$A:$AC,8,0))</f>
        <v>426.65946104</v>
      </c>
      <c r="H193" s="29">
        <f t="shared" si="14"/>
        <v>21.876711048255522</v>
      </c>
      <c r="I193" s="42">
        <f>IF(ISERROR(VLOOKUP($U193,[1]BN2_1!$A:$AC,10,0)),0,VLOOKUP($U193,[1]BN2_1!$A:$AC,10,0))</f>
        <v>378.6696</v>
      </c>
      <c r="J193" s="43">
        <f>IF(ISERROR(VLOOKUP($U193,[1]BN2_1!$A:$AC,13,0)),0,VLOOKUP($U193,[1]BN2_1!$A:$AC,13,0))</f>
        <v>0</v>
      </c>
      <c r="K193" s="43">
        <f>IF(ISERROR(VLOOKUP($U193,[1]BN2_1!$A:$AC,14,0)),0,VLOOKUP($U193,[1]BN2_1!$A:$AC,14,0))</f>
        <v>9.7714200000000009</v>
      </c>
      <c r="L193" s="44">
        <f t="shared" si="15"/>
        <v>9.7714200000000009</v>
      </c>
      <c r="M193" s="45">
        <f>IF(ISERROR(VLOOKUP($U193,[1]BN2_1!$A:$AC,15,0)),0,VLOOKUP($U193,[1]BN2_1!$A:$AC,15,0))</f>
        <v>0.56106</v>
      </c>
      <c r="N193" s="46">
        <f t="shared" si="16"/>
        <v>0.14816610575551881</v>
      </c>
      <c r="O193" s="25">
        <f t="shared" si="18"/>
        <v>2328.9603000000002</v>
      </c>
      <c r="P193" s="26">
        <f t="shared" si="18"/>
        <v>0</v>
      </c>
      <c r="Q193" s="26">
        <f t="shared" si="18"/>
        <v>11.847402590000002</v>
      </c>
      <c r="R193" s="27">
        <f t="shared" si="18"/>
        <v>11.847402590000002</v>
      </c>
      <c r="S193" s="30">
        <f t="shared" si="18"/>
        <v>427.22052103999999</v>
      </c>
      <c r="T193" s="32">
        <f t="shared" si="17"/>
        <v>18.343830121964722</v>
      </c>
      <c r="U193" s="33" t="s">
        <v>200</v>
      </c>
      <c r="V193" s="33"/>
      <c r="W193" s="22"/>
    </row>
    <row r="194" spans="1:23" ht="21">
      <c r="A194" s="23">
        <v>189</v>
      </c>
      <c r="B194" s="24" t="str">
        <f>VLOOKUP($U194,[1]Name!$A:$B,2,0)</f>
        <v>กรมบังคับคดี</v>
      </c>
      <c r="C194" s="25">
        <f>IF(ISERROR(VLOOKUP($U194,[1]BN2_1!$A:$AC,3,0)),0,VLOOKUP($U194,[1]BN2_1!$A:$AC,3,0))</f>
        <v>969.31776930000001</v>
      </c>
      <c r="D194" s="26">
        <f>IF(ISERROR(VLOOKUP($U194,[1]BN2_1!$A:$AC,6,0)),0,VLOOKUP($U194,[1]BN2_1!$A:$AC,6,0))</f>
        <v>0</v>
      </c>
      <c r="E194" s="26">
        <f>IF(ISERROR(VLOOKUP($U194,[1]BN2_1!$A:$AC,7,0)),0,VLOOKUP($U194,[1]BN2_1!$A:$AC,7,0))</f>
        <v>6.0193399999999997</v>
      </c>
      <c r="F194" s="27">
        <f t="shared" si="13"/>
        <v>6.0193399999999997</v>
      </c>
      <c r="G194" s="28">
        <f>IF(ISERROR(VLOOKUP($U194,[1]BN2_1!$A:$AC,8,0)),0,VLOOKUP($U194,[1]BN2_1!$A:$AC,8,0))</f>
        <v>187.27891532000001</v>
      </c>
      <c r="H194" s="29">
        <f t="shared" si="14"/>
        <v>19.32069350748051</v>
      </c>
      <c r="I194" s="42">
        <f>IF(ISERROR(VLOOKUP($U194,[1]BN2_1!$A:$AC,10,0)),0,VLOOKUP($U194,[1]BN2_1!$A:$AC,10,0))</f>
        <v>37.971630699999999</v>
      </c>
      <c r="J194" s="43">
        <f>IF(ISERROR(VLOOKUP($U194,[1]BN2_1!$A:$AC,13,0)),0,VLOOKUP($U194,[1]BN2_1!$A:$AC,13,0))</f>
        <v>0</v>
      </c>
      <c r="K194" s="43">
        <f>IF(ISERROR(VLOOKUP($U194,[1]BN2_1!$A:$AC,14,0)),0,VLOOKUP($U194,[1]BN2_1!$A:$AC,14,0))</f>
        <v>4.4859999999999998</v>
      </c>
      <c r="L194" s="44">
        <f t="shared" si="15"/>
        <v>4.4859999999999998</v>
      </c>
      <c r="M194" s="45">
        <f>IF(ISERROR(VLOOKUP($U194,[1]BN2_1!$A:$AC,15,0)),0,VLOOKUP($U194,[1]BN2_1!$A:$AC,15,0))</f>
        <v>3.8530700000000001E-2</v>
      </c>
      <c r="N194" s="46">
        <f t="shared" si="16"/>
        <v>0.10147233418658526</v>
      </c>
      <c r="O194" s="25">
        <f t="shared" si="18"/>
        <v>1007.2894</v>
      </c>
      <c r="P194" s="26">
        <f t="shared" si="18"/>
        <v>0</v>
      </c>
      <c r="Q194" s="26">
        <f t="shared" si="18"/>
        <v>10.50534</v>
      </c>
      <c r="R194" s="27">
        <f t="shared" si="18"/>
        <v>10.50534</v>
      </c>
      <c r="S194" s="30">
        <f t="shared" si="18"/>
        <v>187.31744602000001</v>
      </c>
      <c r="T194" s="32">
        <f t="shared" si="17"/>
        <v>18.596189537981836</v>
      </c>
      <c r="U194" s="33" t="s">
        <v>201</v>
      </c>
      <c r="V194" s="33"/>
      <c r="W194" s="22"/>
    </row>
    <row r="195" spans="1:23" ht="21">
      <c r="A195" s="23">
        <v>190</v>
      </c>
      <c r="B195" s="24" t="str">
        <f>VLOOKUP($U195,[1]Name!$A:$B,2,0)</f>
        <v>มหาวิทยาลัยราชภัฏสวนสุนันทา</v>
      </c>
      <c r="C195" s="25">
        <f>IF(ISERROR(VLOOKUP($U195,[1]BN2_1!$A:$AC,3,0)),0,VLOOKUP($U195,[1]BN2_1!$A:$AC,3,0))</f>
        <v>547.52269999999999</v>
      </c>
      <c r="D195" s="26">
        <f>IF(ISERROR(VLOOKUP($U195,[1]BN2_1!$A:$AC,6,0)),0,VLOOKUP($U195,[1]BN2_1!$A:$AC,6,0))</f>
        <v>0</v>
      </c>
      <c r="E195" s="26">
        <f>IF(ISERROR(VLOOKUP($U195,[1]BN2_1!$A:$AC,7,0)),0,VLOOKUP($U195,[1]BN2_1!$A:$AC,7,0))</f>
        <v>0</v>
      </c>
      <c r="F195" s="27">
        <f t="shared" si="13"/>
        <v>0</v>
      </c>
      <c r="G195" s="28">
        <f>IF(ISERROR(VLOOKUP($U195,[1]BN2_1!$A:$AC,8,0)),0,VLOOKUP($U195,[1]BN2_1!$A:$AC,8,0))</f>
        <v>113.50025823999999</v>
      </c>
      <c r="H195" s="29">
        <f t="shared" si="14"/>
        <v>20.729781293086113</v>
      </c>
      <c r="I195" s="42">
        <f>IF(ISERROR(VLOOKUP($U195,[1]BN2_1!$A:$AC,10,0)),0,VLOOKUP($U195,[1]BN2_1!$A:$AC,10,0))</f>
        <v>222.4041</v>
      </c>
      <c r="J195" s="43">
        <f>IF(ISERROR(VLOOKUP($U195,[1]BN2_1!$A:$AC,13,0)),0,VLOOKUP($U195,[1]BN2_1!$A:$AC,13,0))</f>
        <v>0</v>
      </c>
      <c r="K195" s="43">
        <f>IF(ISERROR(VLOOKUP($U195,[1]BN2_1!$A:$AC,14,0)),0,VLOOKUP($U195,[1]BN2_1!$A:$AC,14,0))</f>
        <v>111.309065</v>
      </c>
      <c r="L195" s="44">
        <f t="shared" si="15"/>
        <v>111.309065</v>
      </c>
      <c r="M195" s="45">
        <f>IF(ISERROR(VLOOKUP($U195,[1]BN2_1!$A:$AC,15,0)),0,VLOOKUP($U195,[1]BN2_1!$A:$AC,15,0))</f>
        <v>31.554849999999998</v>
      </c>
      <c r="N195" s="46">
        <f t="shared" si="16"/>
        <v>14.188070273884337</v>
      </c>
      <c r="O195" s="25">
        <f t="shared" si="18"/>
        <v>769.92679999999996</v>
      </c>
      <c r="P195" s="26">
        <f t="shared" si="18"/>
        <v>0</v>
      </c>
      <c r="Q195" s="26">
        <f t="shared" si="18"/>
        <v>111.309065</v>
      </c>
      <c r="R195" s="27">
        <f t="shared" si="18"/>
        <v>111.309065</v>
      </c>
      <c r="S195" s="30">
        <f t="shared" si="18"/>
        <v>145.05510823999998</v>
      </c>
      <c r="T195" s="32">
        <f t="shared" si="17"/>
        <v>18.840116779932846</v>
      </c>
      <c r="U195" s="33" t="s">
        <v>202</v>
      </c>
      <c r="V195" s="33"/>
      <c r="W195" s="22"/>
    </row>
    <row r="196" spans="1:23" ht="21">
      <c r="A196" s="23">
        <v>191</v>
      </c>
      <c r="B196" s="24" t="str">
        <f>VLOOKUP($U196,[1]Name!$A:$B,2,0)</f>
        <v>กรมการจัดหางาน</v>
      </c>
      <c r="C196" s="25">
        <f>IF(ISERROR(VLOOKUP($U196,[1]BN2_1!$A:$AC,3,0)),0,VLOOKUP($U196,[1]BN2_1!$A:$AC,3,0))</f>
        <v>1016.2357</v>
      </c>
      <c r="D196" s="26">
        <f>IF(ISERROR(VLOOKUP($U196,[1]BN2_1!$A:$AC,6,0)),0,VLOOKUP($U196,[1]BN2_1!$A:$AC,6,0))</f>
        <v>0</v>
      </c>
      <c r="E196" s="26">
        <f>IF(ISERROR(VLOOKUP($U196,[1]BN2_1!$A:$AC,7,0)),0,VLOOKUP($U196,[1]BN2_1!$A:$AC,7,0))</f>
        <v>23.795047449999998</v>
      </c>
      <c r="F196" s="27">
        <f t="shared" si="13"/>
        <v>23.795047449999998</v>
      </c>
      <c r="G196" s="28">
        <f>IF(ISERROR(VLOOKUP($U196,[1]BN2_1!$A:$AC,8,0)),0,VLOOKUP($U196,[1]BN2_1!$A:$AC,8,0))</f>
        <v>203.92529628</v>
      </c>
      <c r="H196" s="29">
        <f t="shared" si="14"/>
        <v>20.066732184275754</v>
      </c>
      <c r="I196" s="42">
        <f>IF(ISERROR(VLOOKUP($U196,[1]BN2_1!$A:$AC,10,0)),0,VLOOKUP($U196,[1]BN2_1!$A:$AC,10,0))</f>
        <v>66.503</v>
      </c>
      <c r="J196" s="43">
        <f>IF(ISERROR(VLOOKUP($U196,[1]BN2_1!$A:$AC,13,0)),0,VLOOKUP($U196,[1]BN2_1!$A:$AC,13,0))</f>
        <v>0</v>
      </c>
      <c r="K196" s="43">
        <f>IF(ISERROR(VLOOKUP($U196,[1]BN2_1!$A:$AC,14,0)),0,VLOOKUP($U196,[1]BN2_1!$A:$AC,14,0))</f>
        <v>2.8647</v>
      </c>
      <c r="L196" s="44">
        <f t="shared" si="15"/>
        <v>2.8647</v>
      </c>
      <c r="M196" s="45">
        <f>IF(ISERROR(VLOOKUP($U196,[1]BN2_1!$A:$AC,15,0)),0,VLOOKUP($U196,[1]BN2_1!$A:$AC,15,0))</f>
        <v>0.85299999999999998</v>
      </c>
      <c r="N196" s="46">
        <f t="shared" si="16"/>
        <v>1.282648903057005</v>
      </c>
      <c r="O196" s="25">
        <f t="shared" si="18"/>
        <v>1082.7386999999999</v>
      </c>
      <c r="P196" s="26">
        <f t="shared" si="18"/>
        <v>0</v>
      </c>
      <c r="Q196" s="26">
        <f t="shared" si="18"/>
        <v>26.659747449999998</v>
      </c>
      <c r="R196" s="27">
        <f t="shared" si="18"/>
        <v>26.659747449999998</v>
      </c>
      <c r="S196" s="30">
        <f t="shared" si="18"/>
        <v>204.77829628000001</v>
      </c>
      <c r="T196" s="32">
        <f t="shared" si="17"/>
        <v>18.91299316076908</v>
      </c>
      <c r="U196" s="33" t="s">
        <v>203</v>
      </c>
      <c r="V196" s="33"/>
      <c r="W196" s="22"/>
    </row>
    <row r="197" spans="1:23" ht="21">
      <c r="A197" s="23">
        <v>192</v>
      </c>
      <c r="B197" s="24" t="str">
        <f>VLOOKUP($U197,[1]Name!$A:$B,2,0)</f>
        <v>สำนักงานปลัดกระทรวงแรงงาน</v>
      </c>
      <c r="C197" s="25">
        <f>IF(ISERROR(VLOOKUP($U197,[1]BN2_1!$A:$AC,3,0)),0,VLOOKUP($U197,[1]BN2_1!$A:$AC,3,0))</f>
        <v>945.3809</v>
      </c>
      <c r="D197" s="26">
        <f>IF(ISERROR(VLOOKUP($U197,[1]BN2_1!$A:$AC,6,0)),0,VLOOKUP($U197,[1]BN2_1!$A:$AC,6,0))</f>
        <v>0</v>
      </c>
      <c r="E197" s="26">
        <f>IF(ISERROR(VLOOKUP($U197,[1]BN2_1!$A:$AC,7,0)),0,VLOOKUP($U197,[1]BN2_1!$A:$AC,7,0))</f>
        <v>22.978821180000001</v>
      </c>
      <c r="F197" s="27">
        <f t="shared" si="13"/>
        <v>22.978821180000001</v>
      </c>
      <c r="G197" s="28">
        <f>IF(ISERROR(VLOOKUP($U197,[1]BN2_1!$A:$AC,8,0)),0,VLOOKUP($U197,[1]BN2_1!$A:$AC,8,0))</f>
        <v>187.24150502000001</v>
      </c>
      <c r="H197" s="29">
        <f t="shared" si="14"/>
        <v>19.805932721932503</v>
      </c>
      <c r="I197" s="42">
        <f>IF(ISERROR(VLOOKUP($U197,[1]BN2_1!$A:$AC,10,0)),0,VLOOKUP($U197,[1]BN2_1!$A:$AC,10,0))</f>
        <v>36.246600000000001</v>
      </c>
      <c r="J197" s="43">
        <f>IF(ISERROR(VLOOKUP($U197,[1]BN2_1!$A:$AC,13,0)),0,VLOOKUP($U197,[1]BN2_1!$A:$AC,13,0))</f>
        <v>0</v>
      </c>
      <c r="K197" s="43">
        <f>IF(ISERROR(VLOOKUP($U197,[1]BN2_1!$A:$AC,14,0)),0,VLOOKUP($U197,[1]BN2_1!$A:$AC,14,0))</f>
        <v>0.4995</v>
      </c>
      <c r="L197" s="44">
        <f t="shared" si="15"/>
        <v>0.4995</v>
      </c>
      <c r="M197" s="45">
        <f>IF(ISERROR(VLOOKUP($U197,[1]BN2_1!$A:$AC,15,0)),0,VLOOKUP($U197,[1]BN2_1!$A:$AC,15,0))</f>
        <v>1.6959</v>
      </c>
      <c r="N197" s="46">
        <f t="shared" si="16"/>
        <v>4.6787836652265309</v>
      </c>
      <c r="O197" s="25">
        <f t="shared" si="18"/>
        <v>981.62750000000005</v>
      </c>
      <c r="P197" s="26">
        <f t="shared" si="18"/>
        <v>0</v>
      </c>
      <c r="Q197" s="26">
        <f t="shared" si="18"/>
        <v>23.478321180000002</v>
      </c>
      <c r="R197" s="27">
        <f t="shared" si="18"/>
        <v>23.478321180000002</v>
      </c>
      <c r="S197" s="30">
        <f t="shared" si="18"/>
        <v>188.93740502</v>
      </c>
      <c r="T197" s="32">
        <f t="shared" si="17"/>
        <v>19.247362672704256</v>
      </c>
      <c r="U197" s="33" t="s">
        <v>204</v>
      </c>
      <c r="V197" s="33"/>
      <c r="W197" s="22"/>
    </row>
    <row r="198" spans="1:23" ht="21">
      <c r="A198" s="23">
        <v>193</v>
      </c>
      <c r="B198" s="24" t="str">
        <f>VLOOKUP($U198,[1]Name!$A:$B,2,0)</f>
        <v>กรมสอบสวนคดีพิเศษ</v>
      </c>
      <c r="C198" s="25">
        <f>IF(ISERROR(VLOOKUP($U198,[1]BN2_1!$A:$AC,3,0)),0,VLOOKUP($U198,[1]BN2_1!$A:$AC,3,0))</f>
        <v>997.62541999999996</v>
      </c>
      <c r="D198" s="26">
        <f>IF(ISERROR(VLOOKUP($U198,[1]BN2_1!$A:$AC,6,0)),0,VLOOKUP($U198,[1]BN2_1!$A:$AC,6,0))</f>
        <v>0</v>
      </c>
      <c r="E198" s="26">
        <f>IF(ISERROR(VLOOKUP($U198,[1]BN2_1!$A:$AC,7,0)),0,VLOOKUP($U198,[1]BN2_1!$A:$AC,7,0))</f>
        <v>27.39705683</v>
      </c>
      <c r="F198" s="27">
        <f t="shared" ref="F198:F261" si="19">D198+E198</f>
        <v>27.39705683</v>
      </c>
      <c r="G198" s="28">
        <f>IF(ISERROR(VLOOKUP($U198,[1]BN2_1!$A:$AC,8,0)),0,VLOOKUP($U198,[1]BN2_1!$A:$AC,8,0))</f>
        <v>157.82744251</v>
      </c>
      <c r="H198" s="29">
        <f t="shared" ref="H198:H261" si="20">IF(ISERROR(G198/C198*100),0,G198/C198*100)</f>
        <v>15.820310844725668</v>
      </c>
      <c r="I198" s="42">
        <f>IF(ISERROR(VLOOKUP($U198,[1]BN2_1!$A:$AC,10,0)),0,VLOOKUP($U198,[1]BN2_1!$A:$AC,10,0))</f>
        <v>154.17447999999999</v>
      </c>
      <c r="J198" s="43">
        <f>IF(ISERROR(VLOOKUP($U198,[1]BN2_1!$A:$AC,13,0)),0,VLOOKUP($U198,[1]BN2_1!$A:$AC,13,0))</f>
        <v>0</v>
      </c>
      <c r="K198" s="43">
        <f>IF(ISERROR(VLOOKUP($U198,[1]BN2_1!$A:$AC,14,0)),0,VLOOKUP($U198,[1]BN2_1!$A:$AC,14,0))</f>
        <v>12.99044</v>
      </c>
      <c r="L198" s="44">
        <f t="shared" ref="L198:L261" si="21">J198+K198</f>
        <v>12.99044</v>
      </c>
      <c r="M198" s="45">
        <f>IF(ISERROR(VLOOKUP($U198,[1]BN2_1!$A:$AC,15,0)),0,VLOOKUP($U198,[1]BN2_1!$A:$AC,15,0))</f>
        <v>70.039959999999994</v>
      </c>
      <c r="N198" s="46">
        <f t="shared" ref="N198:N261" si="22">IF(ISERROR(M198/I198*100),0,M198/I198*100)</f>
        <v>45.429023013406628</v>
      </c>
      <c r="O198" s="25">
        <f t="shared" si="18"/>
        <v>1151.7999</v>
      </c>
      <c r="P198" s="26">
        <f t="shared" si="18"/>
        <v>0</v>
      </c>
      <c r="Q198" s="26">
        <f t="shared" si="18"/>
        <v>40.387496830000003</v>
      </c>
      <c r="R198" s="27">
        <f t="shared" si="18"/>
        <v>40.387496830000003</v>
      </c>
      <c r="S198" s="30">
        <f t="shared" si="18"/>
        <v>227.86740250999998</v>
      </c>
      <c r="T198" s="32">
        <f t="shared" ref="T198:T261" si="23">IF(ISERROR(S198/O198*100),0,S198/O198*100)</f>
        <v>19.783592836741867</v>
      </c>
      <c r="U198" s="33" t="s">
        <v>205</v>
      </c>
      <c r="V198" s="33"/>
      <c r="W198" s="22"/>
    </row>
    <row r="199" spans="1:23" ht="21">
      <c r="A199" s="23">
        <v>194</v>
      </c>
      <c r="B199" s="24" t="str">
        <f>VLOOKUP($U199,[1]Name!$A:$B,2,0)</f>
        <v>สำนักงานคณะกรรมการป้องกันและปราบปรามยาเสพติด</v>
      </c>
      <c r="C199" s="25">
        <f>IF(ISERROR(VLOOKUP($U199,[1]BN2_1!$A:$AC,3,0)),0,VLOOKUP($U199,[1]BN2_1!$A:$AC,3,0))</f>
        <v>2002.5316</v>
      </c>
      <c r="D199" s="26">
        <f>IF(ISERROR(VLOOKUP($U199,[1]BN2_1!$A:$AC,6,0)),0,VLOOKUP($U199,[1]BN2_1!$A:$AC,6,0))</f>
        <v>0</v>
      </c>
      <c r="E199" s="26">
        <f>IF(ISERROR(VLOOKUP($U199,[1]BN2_1!$A:$AC,7,0)),0,VLOOKUP($U199,[1]BN2_1!$A:$AC,7,0))</f>
        <v>55.520766690000002</v>
      </c>
      <c r="F199" s="27">
        <f t="shared" si="19"/>
        <v>55.520766690000002</v>
      </c>
      <c r="G199" s="28">
        <f>IF(ISERROR(VLOOKUP($U199,[1]BN2_1!$A:$AC,8,0)),0,VLOOKUP($U199,[1]BN2_1!$A:$AC,8,0))</f>
        <v>419.24647525</v>
      </c>
      <c r="H199" s="29">
        <f t="shared" si="20"/>
        <v>20.93582319749661</v>
      </c>
      <c r="I199" s="42">
        <f>IF(ISERROR(VLOOKUP($U199,[1]BN2_1!$A:$AC,10,0)),0,VLOOKUP($U199,[1]BN2_1!$A:$AC,10,0))</f>
        <v>83.9405</v>
      </c>
      <c r="J199" s="43">
        <f>IF(ISERROR(VLOOKUP($U199,[1]BN2_1!$A:$AC,13,0)),0,VLOOKUP($U199,[1]BN2_1!$A:$AC,13,0))</f>
        <v>0</v>
      </c>
      <c r="K199" s="43">
        <f>IF(ISERROR(VLOOKUP($U199,[1]BN2_1!$A:$AC,14,0)),0,VLOOKUP($U199,[1]BN2_1!$A:$AC,14,0))</f>
        <v>25.265440000000002</v>
      </c>
      <c r="L199" s="44">
        <f t="shared" si="21"/>
        <v>25.265440000000002</v>
      </c>
      <c r="M199" s="45">
        <f>IF(ISERROR(VLOOKUP($U199,[1]BN2_1!$A:$AC,15,0)),0,VLOOKUP($U199,[1]BN2_1!$A:$AC,15,0))</f>
        <v>1.6076919999999999</v>
      </c>
      <c r="N199" s="46">
        <f t="shared" si="22"/>
        <v>1.91527570124076</v>
      </c>
      <c r="O199" s="25">
        <f t="shared" si="18"/>
        <v>2086.4721</v>
      </c>
      <c r="P199" s="26">
        <f t="shared" si="18"/>
        <v>0</v>
      </c>
      <c r="Q199" s="26">
        <f t="shared" si="18"/>
        <v>80.78620669</v>
      </c>
      <c r="R199" s="27">
        <f t="shared" si="18"/>
        <v>80.78620669</v>
      </c>
      <c r="S199" s="30">
        <f t="shared" si="18"/>
        <v>420.85416724999999</v>
      </c>
      <c r="T199" s="32">
        <f t="shared" si="23"/>
        <v>20.17061082436712</v>
      </c>
      <c r="U199" s="33" t="s">
        <v>206</v>
      </c>
      <c r="V199" s="33"/>
      <c r="W199" s="22"/>
    </row>
    <row r="200" spans="1:23" ht="21">
      <c r="A200" s="23">
        <v>195</v>
      </c>
      <c r="B200" s="24" t="str">
        <f>VLOOKUP($U200,[1]Name!$A:$B,2,0)</f>
        <v>สำนักงานคณะกรรมการข้าราชการพลเรือน</v>
      </c>
      <c r="C200" s="25">
        <f>IF(ISERROR(VLOOKUP($U200,[1]BN2_1!$A:$AC,3,0)),0,VLOOKUP($U200,[1]BN2_1!$A:$AC,3,0))</f>
        <v>1402.9010000000001</v>
      </c>
      <c r="D200" s="26">
        <f>IF(ISERROR(VLOOKUP($U200,[1]BN2_1!$A:$AC,6,0)),0,VLOOKUP($U200,[1]BN2_1!$A:$AC,6,0))</f>
        <v>0</v>
      </c>
      <c r="E200" s="26">
        <f>IF(ISERROR(VLOOKUP($U200,[1]BN2_1!$A:$AC,7,0)),0,VLOOKUP($U200,[1]BN2_1!$A:$AC,7,0))</f>
        <v>47.830303649999998</v>
      </c>
      <c r="F200" s="27">
        <f t="shared" si="19"/>
        <v>47.830303649999998</v>
      </c>
      <c r="G200" s="28">
        <f>IF(ISERROR(VLOOKUP($U200,[1]BN2_1!$A:$AC,8,0)),0,VLOOKUP($U200,[1]BN2_1!$A:$AC,8,0))</f>
        <v>290.98816613000002</v>
      </c>
      <c r="H200" s="29">
        <f t="shared" si="20"/>
        <v>20.741888852456448</v>
      </c>
      <c r="I200" s="42">
        <f>IF(ISERROR(VLOOKUP($U200,[1]BN2_1!$A:$AC,10,0)),0,VLOOKUP($U200,[1]BN2_1!$A:$AC,10,0))</f>
        <v>27.583200000000001</v>
      </c>
      <c r="J200" s="43">
        <f>IF(ISERROR(VLOOKUP($U200,[1]BN2_1!$A:$AC,13,0)),0,VLOOKUP($U200,[1]BN2_1!$A:$AC,13,0))</f>
        <v>0</v>
      </c>
      <c r="K200" s="43">
        <f>IF(ISERROR(VLOOKUP($U200,[1]BN2_1!$A:$AC,14,0)),0,VLOOKUP($U200,[1]BN2_1!$A:$AC,14,0))</f>
        <v>0</v>
      </c>
      <c r="L200" s="44">
        <f t="shared" si="21"/>
        <v>0</v>
      </c>
      <c r="M200" s="45">
        <f>IF(ISERROR(VLOOKUP($U200,[1]BN2_1!$A:$AC,15,0)),0,VLOOKUP($U200,[1]BN2_1!$A:$AC,15,0))</f>
        <v>0</v>
      </c>
      <c r="N200" s="46">
        <f t="shared" si="22"/>
        <v>0</v>
      </c>
      <c r="O200" s="25">
        <f t="shared" si="18"/>
        <v>1430.4842000000001</v>
      </c>
      <c r="P200" s="26">
        <f t="shared" si="18"/>
        <v>0</v>
      </c>
      <c r="Q200" s="26">
        <f t="shared" si="18"/>
        <v>47.830303649999998</v>
      </c>
      <c r="R200" s="27">
        <f t="shared" si="18"/>
        <v>47.830303649999998</v>
      </c>
      <c r="S200" s="30">
        <f t="shared" si="18"/>
        <v>290.98816613000002</v>
      </c>
      <c r="T200" s="32">
        <f t="shared" si="23"/>
        <v>20.341934998652906</v>
      </c>
      <c r="U200" s="33" t="s">
        <v>207</v>
      </c>
      <c r="V200" s="33"/>
      <c r="W200" s="22"/>
    </row>
    <row r="201" spans="1:23" ht="21">
      <c r="A201" s="23">
        <v>196</v>
      </c>
      <c r="B201" s="24" t="str">
        <f>VLOOKUP($U201,[1]Name!$A:$B,2,0)</f>
        <v>กรมการท่องเที่ยว</v>
      </c>
      <c r="C201" s="25">
        <f>IF(ISERROR(VLOOKUP($U201,[1]BN2_1!$A:$AC,3,0)),0,VLOOKUP($U201,[1]BN2_1!$A:$AC,3,0))</f>
        <v>1480.9195</v>
      </c>
      <c r="D201" s="26">
        <f>IF(ISERROR(VLOOKUP($U201,[1]BN2_1!$A:$AC,6,0)),0,VLOOKUP($U201,[1]BN2_1!$A:$AC,6,0))</f>
        <v>0</v>
      </c>
      <c r="E201" s="26">
        <f>IF(ISERROR(VLOOKUP($U201,[1]BN2_1!$A:$AC,7,0)),0,VLOOKUP($U201,[1]BN2_1!$A:$AC,7,0))</f>
        <v>45.632656300000001</v>
      </c>
      <c r="F201" s="27">
        <f t="shared" si="19"/>
        <v>45.632656300000001</v>
      </c>
      <c r="G201" s="28">
        <f>IF(ISERROR(VLOOKUP($U201,[1]BN2_1!$A:$AC,8,0)),0,VLOOKUP($U201,[1]BN2_1!$A:$AC,8,0))</f>
        <v>251.93957623</v>
      </c>
      <c r="H201" s="29">
        <f t="shared" si="20"/>
        <v>17.012374827261038</v>
      </c>
      <c r="I201" s="42">
        <f>IF(ISERROR(VLOOKUP($U201,[1]BN2_1!$A:$AC,10,0)),0,VLOOKUP($U201,[1]BN2_1!$A:$AC,10,0))</f>
        <v>215.01580000000001</v>
      </c>
      <c r="J201" s="43">
        <f>IF(ISERROR(VLOOKUP($U201,[1]BN2_1!$A:$AC,13,0)),0,VLOOKUP($U201,[1]BN2_1!$A:$AC,13,0))</f>
        <v>0</v>
      </c>
      <c r="K201" s="43">
        <f>IF(ISERROR(VLOOKUP($U201,[1]BN2_1!$A:$AC,14,0)),0,VLOOKUP($U201,[1]BN2_1!$A:$AC,14,0))</f>
        <v>90.258870000000002</v>
      </c>
      <c r="L201" s="44">
        <f t="shared" si="21"/>
        <v>90.258870000000002</v>
      </c>
      <c r="M201" s="45">
        <f>IF(ISERROR(VLOOKUP($U201,[1]BN2_1!$A:$AC,15,0)),0,VLOOKUP($U201,[1]BN2_1!$A:$AC,15,0))</f>
        <v>100.31693</v>
      </c>
      <c r="N201" s="46">
        <f t="shared" si="22"/>
        <v>46.6556085645799</v>
      </c>
      <c r="O201" s="25">
        <f t="shared" si="18"/>
        <v>1695.9353000000001</v>
      </c>
      <c r="P201" s="26">
        <f t="shared" si="18"/>
        <v>0</v>
      </c>
      <c r="Q201" s="26">
        <f t="shared" si="18"/>
        <v>135.89152630000001</v>
      </c>
      <c r="R201" s="27">
        <f t="shared" si="18"/>
        <v>135.89152630000001</v>
      </c>
      <c r="S201" s="30">
        <f t="shared" si="18"/>
        <v>352.25650623000001</v>
      </c>
      <c r="T201" s="32">
        <f t="shared" si="23"/>
        <v>20.770633539498824</v>
      </c>
      <c r="U201" s="33" t="s">
        <v>208</v>
      </c>
      <c r="V201" s="33"/>
      <c r="W201" s="22"/>
    </row>
    <row r="202" spans="1:23" ht="21">
      <c r="A202" s="23">
        <v>197</v>
      </c>
      <c r="B202" s="24" t="str">
        <f>VLOOKUP($U202,[1]Name!$A:$B,2,0)</f>
        <v>กรมสรรพากร</v>
      </c>
      <c r="C202" s="25">
        <f>IF(ISERROR(VLOOKUP($U202,[1]BN2_1!$A:$AC,3,0)),0,VLOOKUP($U202,[1]BN2_1!$A:$AC,3,0))</f>
        <v>8681.4940999999999</v>
      </c>
      <c r="D202" s="26">
        <f>IF(ISERROR(VLOOKUP($U202,[1]BN2_1!$A:$AC,6,0)),0,VLOOKUP($U202,[1]BN2_1!$A:$AC,6,0))</f>
        <v>0</v>
      </c>
      <c r="E202" s="26">
        <f>IF(ISERROR(VLOOKUP($U202,[1]BN2_1!$A:$AC,7,0)),0,VLOOKUP($U202,[1]BN2_1!$A:$AC,7,0))</f>
        <v>47.952250399999997</v>
      </c>
      <c r="F202" s="27">
        <f t="shared" si="19"/>
        <v>47.952250399999997</v>
      </c>
      <c r="G202" s="28">
        <f>IF(ISERROR(VLOOKUP($U202,[1]BN2_1!$A:$AC,8,0)),0,VLOOKUP($U202,[1]BN2_1!$A:$AC,8,0))</f>
        <v>1996.32840274</v>
      </c>
      <c r="H202" s="29">
        <f t="shared" si="20"/>
        <v>22.995216949349768</v>
      </c>
      <c r="I202" s="42">
        <f>IF(ISERROR(VLOOKUP($U202,[1]BN2_1!$A:$AC,10,0)),0,VLOOKUP($U202,[1]BN2_1!$A:$AC,10,0))</f>
        <v>869.82479999999998</v>
      </c>
      <c r="J202" s="43">
        <f>IF(ISERROR(VLOOKUP($U202,[1]BN2_1!$A:$AC,13,0)),0,VLOOKUP($U202,[1]BN2_1!$A:$AC,13,0))</f>
        <v>0</v>
      </c>
      <c r="K202" s="43">
        <f>IF(ISERROR(VLOOKUP($U202,[1]BN2_1!$A:$AC,14,0)),0,VLOOKUP($U202,[1]BN2_1!$A:$AC,14,0))</f>
        <v>513.93119999999999</v>
      </c>
      <c r="L202" s="44">
        <f t="shared" si="21"/>
        <v>513.93119999999999</v>
      </c>
      <c r="M202" s="45">
        <f>IF(ISERROR(VLOOKUP($U202,[1]BN2_1!$A:$AC,15,0)),0,VLOOKUP($U202,[1]BN2_1!$A:$AC,15,0))</f>
        <v>3.9462000000000002</v>
      </c>
      <c r="N202" s="46">
        <f t="shared" si="22"/>
        <v>0.45367756817234928</v>
      </c>
      <c r="O202" s="25">
        <f t="shared" si="18"/>
        <v>9551.3189000000002</v>
      </c>
      <c r="P202" s="26">
        <f t="shared" si="18"/>
        <v>0</v>
      </c>
      <c r="Q202" s="26">
        <f t="shared" si="18"/>
        <v>561.88345040000002</v>
      </c>
      <c r="R202" s="27">
        <f t="shared" si="18"/>
        <v>561.88345040000002</v>
      </c>
      <c r="S202" s="30">
        <f t="shared" si="18"/>
        <v>2000.2746027400001</v>
      </c>
      <c r="T202" s="32">
        <f t="shared" si="23"/>
        <v>20.942391555369387</v>
      </c>
      <c r="U202" s="33" t="s">
        <v>209</v>
      </c>
      <c r="V202" s="33"/>
      <c r="W202" s="22"/>
    </row>
    <row r="203" spans="1:23" ht="21">
      <c r="A203" s="23">
        <v>198</v>
      </c>
      <c r="B203" s="24" t="str">
        <f>VLOOKUP($U203,[1]Name!$A:$B,2,0)</f>
        <v>สำนักงานเลขาธิการสภา</v>
      </c>
      <c r="C203" s="25">
        <f>IF(ISERROR(VLOOKUP($U203,[1]BN2_1!$A:$AC,3,0)),0,VLOOKUP($U203,[1]BN2_1!$A:$AC,3,0))</f>
        <v>4021.8069</v>
      </c>
      <c r="D203" s="26">
        <f>IF(ISERROR(VLOOKUP($U203,[1]BN2_1!$A:$AC,6,0)),0,VLOOKUP($U203,[1]BN2_1!$A:$AC,6,0))</f>
        <v>0</v>
      </c>
      <c r="E203" s="26">
        <f>IF(ISERROR(VLOOKUP($U203,[1]BN2_1!$A:$AC,7,0)),0,VLOOKUP($U203,[1]BN2_1!$A:$AC,7,0))</f>
        <v>8.07279649</v>
      </c>
      <c r="F203" s="27">
        <f t="shared" si="19"/>
        <v>8.07279649</v>
      </c>
      <c r="G203" s="28">
        <f>IF(ISERROR(VLOOKUP($U203,[1]BN2_1!$A:$AC,8,0)),0,VLOOKUP($U203,[1]BN2_1!$A:$AC,8,0))</f>
        <v>560.80100221999999</v>
      </c>
      <c r="H203" s="29">
        <f t="shared" si="20"/>
        <v>13.944006168471191</v>
      </c>
      <c r="I203" s="42">
        <f>IF(ISERROR(VLOOKUP($U203,[1]BN2_1!$A:$AC,10,0)),0,VLOOKUP($U203,[1]BN2_1!$A:$AC,10,0))</f>
        <v>2033.1078</v>
      </c>
      <c r="J203" s="43">
        <f>IF(ISERROR(VLOOKUP($U203,[1]BN2_1!$A:$AC,13,0)),0,VLOOKUP($U203,[1]BN2_1!$A:$AC,13,0))</f>
        <v>0</v>
      </c>
      <c r="K203" s="43">
        <f>IF(ISERROR(VLOOKUP($U203,[1]BN2_1!$A:$AC,14,0)),0,VLOOKUP($U203,[1]BN2_1!$A:$AC,14,0))</f>
        <v>532.00716299999999</v>
      </c>
      <c r="L203" s="44">
        <f t="shared" si="21"/>
        <v>532.00716299999999</v>
      </c>
      <c r="M203" s="45">
        <f>IF(ISERROR(VLOOKUP($U203,[1]BN2_1!$A:$AC,15,0)),0,VLOOKUP($U203,[1]BN2_1!$A:$AC,15,0))</f>
        <v>712.23032329</v>
      </c>
      <c r="N203" s="46">
        <f t="shared" si="22"/>
        <v>35.031606454414273</v>
      </c>
      <c r="O203" s="25">
        <f t="shared" si="18"/>
        <v>6054.9147000000003</v>
      </c>
      <c r="P203" s="26">
        <f t="shared" si="18"/>
        <v>0</v>
      </c>
      <c r="Q203" s="26">
        <f t="shared" si="18"/>
        <v>540.07995948999996</v>
      </c>
      <c r="R203" s="27">
        <f t="shared" si="18"/>
        <v>540.07995948999996</v>
      </c>
      <c r="S203" s="30">
        <f t="shared" si="18"/>
        <v>1273.03132551</v>
      </c>
      <c r="T203" s="32">
        <f t="shared" si="23"/>
        <v>21.024760687545275</v>
      </c>
      <c r="U203" s="33" t="s">
        <v>210</v>
      </c>
      <c r="V203" s="33"/>
      <c r="W203" s="22"/>
    </row>
    <row r="204" spans="1:23" ht="21">
      <c r="A204" s="23">
        <v>199</v>
      </c>
      <c r="B204" s="24" t="str">
        <f>VLOOKUP($U204,[1]Name!$A:$B,2,0)</f>
        <v>สำนักงานปลัดกระทรวงพาณิชย์</v>
      </c>
      <c r="C204" s="25">
        <f>IF(ISERROR(VLOOKUP($U204,[1]BN2_1!$A:$AC,3,0)),0,VLOOKUP($U204,[1]BN2_1!$A:$AC,3,0))</f>
        <v>1239.2608</v>
      </c>
      <c r="D204" s="26">
        <f>IF(ISERROR(VLOOKUP($U204,[1]BN2_1!$A:$AC,6,0)),0,VLOOKUP($U204,[1]BN2_1!$A:$AC,6,0))</f>
        <v>0</v>
      </c>
      <c r="E204" s="26">
        <f>IF(ISERROR(VLOOKUP($U204,[1]BN2_1!$A:$AC,7,0)),0,VLOOKUP($U204,[1]BN2_1!$A:$AC,7,0))</f>
        <v>107.13995799</v>
      </c>
      <c r="F204" s="27">
        <f t="shared" si="19"/>
        <v>107.13995799</v>
      </c>
      <c r="G204" s="28">
        <f>IF(ISERROR(VLOOKUP($U204,[1]BN2_1!$A:$AC,8,0)),0,VLOOKUP($U204,[1]BN2_1!$A:$AC,8,0))</f>
        <v>232.87302478999999</v>
      </c>
      <c r="H204" s="29">
        <f t="shared" si="20"/>
        <v>18.791284674702855</v>
      </c>
      <c r="I204" s="42">
        <f>IF(ISERROR(VLOOKUP($U204,[1]BN2_1!$A:$AC,10,0)),0,VLOOKUP($U204,[1]BN2_1!$A:$AC,10,0))</f>
        <v>334.53500000000003</v>
      </c>
      <c r="J204" s="43">
        <f>IF(ISERROR(VLOOKUP($U204,[1]BN2_1!$A:$AC,13,0)),0,VLOOKUP($U204,[1]BN2_1!$A:$AC,13,0))</f>
        <v>0</v>
      </c>
      <c r="K204" s="43">
        <f>IF(ISERROR(VLOOKUP($U204,[1]BN2_1!$A:$AC,14,0)),0,VLOOKUP($U204,[1]BN2_1!$A:$AC,14,0))</f>
        <v>25.402349999999998</v>
      </c>
      <c r="L204" s="44">
        <f t="shared" si="21"/>
        <v>25.402349999999998</v>
      </c>
      <c r="M204" s="45">
        <f>IF(ISERROR(VLOOKUP($U204,[1]BN2_1!$A:$AC,15,0)),0,VLOOKUP($U204,[1]BN2_1!$A:$AC,15,0))</f>
        <v>107.37727803999999</v>
      </c>
      <c r="N204" s="46">
        <f t="shared" si="22"/>
        <v>32.097472025348608</v>
      </c>
      <c r="O204" s="25">
        <f t="shared" si="18"/>
        <v>1573.7958000000001</v>
      </c>
      <c r="P204" s="26">
        <f t="shared" si="18"/>
        <v>0</v>
      </c>
      <c r="Q204" s="26">
        <f t="shared" si="18"/>
        <v>132.54230798999998</v>
      </c>
      <c r="R204" s="27">
        <f t="shared" si="18"/>
        <v>132.54230798999998</v>
      </c>
      <c r="S204" s="30">
        <f t="shared" si="18"/>
        <v>340.25030283000001</v>
      </c>
      <c r="T204" s="32">
        <f t="shared" si="23"/>
        <v>21.619723653475248</v>
      </c>
      <c r="U204" s="33" t="s">
        <v>211</v>
      </c>
      <c r="V204" s="33"/>
      <c r="W204" s="22"/>
    </row>
    <row r="205" spans="1:23" ht="21">
      <c r="A205" s="23">
        <v>200</v>
      </c>
      <c r="B205" s="24" t="str">
        <f>VLOOKUP($U205,[1]Name!$A:$B,2,0)</f>
        <v>มหาวิทยาลัยเทคโนโลยีราชมงคลธัญบุรี</v>
      </c>
      <c r="C205" s="25">
        <f>IF(ISERROR(VLOOKUP($U205,[1]BN2_1!$A:$AC,3,0)),0,VLOOKUP($U205,[1]BN2_1!$A:$AC,3,0))</f>
        <v>874.26229999999998</v>
      </c>
      <c r="D205" s="26">
        <f>IF(ISERROR(VLOOKUP($U205,[1]BN2_1!$A:$AC,6,0)),0,VLOOKUP($U205,[1]BN2_1!$A:$AC,6,0))</f>
        <v>0</v>
      </c>
      <c r="E205" s="26">
        <f>IF(ISERROR(VLOOKUP($U205,[1]BN2_1!$A:$AC,7,0)),0,VLOOKUP($U205,[1]BN2_1!$A:$AC,7,0))</f>
        <v>3.2756211099999999</v>
      </c>
      <c r="F205" s="27">
        <f t="shared" si="19"/>
        <v>3.2756211099999999</v>
      </c>
      <c r="G205" s="28">
        <f>IF(ISERROR(VLOOKUP($U205,[1]BN2_1!$A:$AC,8,0)),0,VLOOKUP($U205,[1]BN2_1!$A:$AC,8,0))</f>
        <v>296.29900090000001</v>
      </c>
      <c r="H205" s="29">
        <f t="shared" si="20"/>
        <v>33.891316244564138</v>
      </c>
      <c r="I205" s="42">
        <f>IF(ISERROR(VLOOKUP($U205,[1]BN2_1!$A:$AC,10,0)),0,VLOOKUP($U205,[1]BN2_1!$A:$AC,10,0))</f>
        <v>457.29489999999998</v>
      </c>
      <c r="J205" s="43">
        <f>IF(ISERROR(VLOOKUP($U205,[1]BN2_1!$A:$AC,13,0)),0,VLOOKUP($U205,[1]BN2_1!$A:$AC,13,0))</f>
        <v>0</v>
      </c>
      <c r="K205" s="43">
        <f>IF(ISERROR(VLOOKUP($U205,[1]BN2_1!$A:$AC,14,0)),0,VLOOKUP($U205,[1]BN2_1!$A:$AC,14,0))</f>
        <v>36.783610000000003</v>
      </c>
      <c r="L205" s="44">
        <f t="shared" si="21"/>
        <v>36.783610000000003</v>
      </c>
      <c r="M205" s="45">
        <f>IF(ISERROR(VLOOKUP($U205,[1]BN2_1!$A:$AC,15,0)),0,VLOOKUP($U205,[1]BN2_1!$A:$AC,15,0))</f>
        <v>0</v>
      </c>
      <c r="N205" s="46">
        <f t="shared" si="22"/>
        <v>0</v>
      </c>
      <c r="O205" s="25">
        <f t="shared" si="18"/>
        <v>1331.5572</v>
      </c>
      <c r="P205" s="26">
        <f t="shared" si="18"/>
        <v>0</v>
      </c>
      <c r="Q205" s="26">
        <f t="shared" si="18"/>
        <v>40.059231110000006</v>
      </c>
      <c r="R205" s="27">
        <f t="shared" si="18"/>
        <v>40.059231110000006</v>
      </c>
      <c r="S205" s="30">
        <f t="shared" si="18"/>
        <v>296.29900090000001</v>
      </c>
      <c r="T205" s="32">
        <f t="shared" si="23"/>
        <v>22.252067046011994</v>
      </c>
      <c r="U205" s="33" t="s">
        <v>212</v>
      </c>
      <c r="V205" s="33"/>
      <c r="W205" s="22"/>
    </row>
    <row r="206" spans="1:23" ht="21">
      <c r="A206" s="23">
        <v>201</v>
      </c>
      <c r="B206" s="24" t="str">
        <f>VLOOKUP($U206,[1]Name!$A:$B,2,0)</f>
        <v>สำนักงานศาลปกครอง</v>
      </c>
      <c r="C206" s="25">
        <f>IF(ISERROR(VLOOKUP($U206,[1]BN2_1!$A:$AC,3,0)),0,VLOOKUP($U206,[1]BN2_1!$A:$AC,3,0))</f>
        <v>2267.6417000000001</v>
      </c>
      <c r="D206" s="26">
        <f>IF(ISERROR(VLOOKUP($U206,[1]BN2_1!$A:$AC,6,0)),0,VLOOKUP($U206,[1]BN2_1!$A:$AC,6,0))</f>
        <v>0</v>
      </c>
      <c r="E206" s="26">
        <f>IF(ISERROR(VLOOKUP($U206,[1]BN2_1!$A:$AC,7,0)),0,VLOOKUP($U206,[1]BN2_1!$A:$AC,7,0))</f>
        <v>0</v>
      </c>
      <c r="F206" s="27">
        <f t="shared" si="19"/>
        <v>0</v>
      </c>
      <c r="G206" s="28">
        <f>IF(ISERROR(VLOOKUP($U206,[1]BN2_1!$A:$AC,8,0)),0,VLOOKUP($U206,[1]BN2_1!$A:$AC,8,0))</f>
        <v>568.12049999999999</v>
      </c>
      <c r="H206" s="29">
        <f t="shared" si="20"/>
        <v>25.053362707168418</v>
      </c>
      <c r="I206" s="42">
        <f>IF(ISERROR(VLOOKUP($U206,[1]BN2_1!$A:$AC,10,0)),0,VLOOKUP($U206,[1]BN2_1!$A:$AC,10,0))</f>
        <v>273.25639999999999</v>
      </c>
      <c r="J206" s="43">
        <f>IF(ISERROR(VLOOKUP($U206,[1]BN2_1!$A:$AC,13,0)),0,VLOOKUP($U206,[1]BN2_1!$A:$AC,13,0))</f>
        <v>0</v>
      </c>
      <c r="K206" s="43">
        <f>IF(ISERROR(VLOOKUP($U206,[1]BN2_1!$A:$AC,14,0)),0,VLOOKUP($U206,[1]BN2_1!$A:$AC,14,0))</f>
        <v>0</v>
      </c>
      <c r="L206" s="44">
        <f t="shared" si="21"/>
        <v>0</v>
      </c>
      <c r="M206" s="45">
        <f>IF(ISERROR(VLOOKUP($U206,[1]BN2_1!$A:$AC,15,0)),0,VLOOKUP($U206,[1]BN2_1!$A:$AC,15,0))</f>
        <v>4.8272000000000004</v>
      </c>
      <c r="N206" s="46">
        <f t="shared" si="22"/>
        <v>1.7665459985566672</v>
      </c>
      <c r="O206" s="25">
        <f t="shared" si="18"/>
        <v>2540.8981000000003</v>
      </c>
      <c r="P206" s="26">
        <f t="shared" si="18"/>
        <v>0</v>
      </c>
      <c r="Q206" s="26">
        <f t="shared" si="18"/>
        <v>0</v>
      </c>
      <c r="R206" s="27">
        <f t="shared" si="18"/>
        <v>0</v>
      </c>
      <c r="S206" s="30">
        <f t="shared" si="18"/>
        <v>572.94769999999994</v>
      </c>
      <c r="T206" s="32">
        <f t="shared" si="23"/>
        <v>22.549023119030231</v>
      </c>
      <c r="U206" s="33" t="s">
        <v>213</v>
      </c>
      <c r="V206" s="33"/>
      <c r="W206" s="22"/>
    </row>
    <row r="207" spans="1:23" ht="21">
      <c r="A207" s="23">
        <v>202</v>
      </c>
      <c r="B207" s="24" t="str">
        <f>VLOOKUP($U207,[1]Name!$A:$B,2,0)</f>
        <v>สำนักงานผู้ตรวจการแผ่นดิน</v>
      </c>
      <c r="C207" s="25">
        <f>IF(ISERROR(VLOOKUP($U207,[1]BN2_1!$A:$AC,3,0)),0,VLOOKUP($U207,[1]BN2_1!$A:$AC,3,0))</f>
        <v>316.25790000000001</v>
      </c>
      <c r="D207" s="26">
        <f>IF(ISERROR(VLOOKUP($U207,[1]BN2_1!$A:$AC,6,0)),0,VLOOKUP($U207,[1]BN2_1!$A:$AC,6,0))</f>
        <v>0</v>
      </c>
      <c r="E207" s="26">
        <f>IF(ISERROR(VLOOKUP($U207,[1]BN2_1!$A:$AC,7,0)),0,VLOOKUP($U207,[1]BN2_1!$A:$AC,7,0))</f>
        <v>0</v>
      </c>
      <c r="F207" s="27">
        <f t="shared" si="19"/>
        <v>0</v>
      </c>
      <c r="G207" s="28">
        <f>IF(ISERROR(VLOOKUP($U207,[1]BN2_1!$A:$AC,8,0)),0,VLOOKUP($U207,[1]BN2_1!$A:$AC,8,0))</f>
        <v>75.688299999999998</v>
      </c>
      <c r="H207" s="29">
        <f t="shared" si="20"/>
        <v>23.932461449974845</v>
      </c>
      <c r="I207" s="42">
        <f>IF(ISERROR(VLOOKUP($U207,[1]BN2_1!$A:$AC,10,0)),0,VLOOKUP($U207,[1]BN2_1!$A:$AC,10,0))</f>
        <v>7.9146000000000001</v>
      </c>
      <c r="J207" s="43">
        <f>IF(ISERROR(VLOOKUP($U207,[1]BN2_1!$A:$AC,13,0)),0,VLOOKUP($U207,[1]BN2_1!$A:$AC,13,0))</f>
        <v>0</v>
      </c>
      <c r="K207" s="43">
        <f>IF(ISERROR(VLOOKUP($U207,[1]BN2_1!$A:$AC,14,0)),0,VLOOKUP($U207,[1]BN2_1!$A:$AC,14,0))</f>
        <v>0</v>
      </c>
      <c r="L207" s="44">
        <f t="shared" si="21"/>
        <v>0</v>
      </c>
      <c r="M207" s="45">
        <f>IF(ISERROR(VLOOKUP($U207,[1]BN2_1!$A:$AC,15,0)),0,VLOOKUP($U207,[1]BN2_1!$A:$AC,15,0))</f>
        <v>0</v>
      </c>
      <c r="N207" s="46">
        <f t="shared" si="22"/>
        <v>0</v>
      </c>
      <c r="O207" s="25">
        <f t="shared" si="18"/>
        <v>324.17250000000001</v>
      </c>
      <c r="P207" s="26">
        <f t="shared" si="18"/>
        <v>0</v>
      </c>
      <c r="Q207" s="26">
        <f t="shared" si="18"/>
        <v>0</v>
      </c>
      <c r="R207" s="27">
        <f t="shared" si="18"/>
        <v>0</v>
      </c>
      <c r="S207" s="30">
        <f t="shared" si="18"/>
        <v>75.688299999999998</v>
      </c>
      <c r="T207" s="32">
        <f t="shared" si="23"/>
        <v>23.34815568871511</v>
      </c>
      <c r="U207" s="33" t="s">
        <v>214</v>
      </c>
      <c r="V207" s="33"/>
      <c r="W207" s="22"/>
    </row>
    <row r="208" spans="1:23" ht="21">
      <c r="A208" s="23">
        <v>203</v>
      </c>
      <c r="B208" s="24" t="str">
        <f>VLOOKUP($U208,[1]Name!$A:$B,2,0)</f>
        <v>สำนักงานปลัดกระทรวงการต่างประเทศ</v>
      </c>
      <c r="C208" s="25">
        <f>IF(ISERROR(VLOOKUP($U208,[1]BN2_1!$A:$AC,3,0)),0,VLOOKUP($U208,[1]BN2_1!$A:$AC,3,0))</f>
        <v>7102.3089</v>
      </c>
      <c r="D208" s="26">
        <f>IF(ISERROR(VLOOKUP($U208,[1]BN2_1!$A:$AC,6,0)),0,VLOOKUP($U208,[1]BN2_1!$A:$AC,6,0))</f>
        <v>0</v>
      </c>
      <c r="E208" s="26">
        <f>IF(ISERROR(VLOOKUP($U208,[1]BN2_1!$A:$AC,7,0)),0,VLOOKUP($U208,[1]BN2_1!$A:$AC,7,0))</f>
        <v>51.56896922</v>
      </c>
      <c r="F208" s="27">
        <f t="shared" si="19"/>
        <v>51.56896922</v>
      </c>
      <c r="G208" s="28">
        <f>IF(ISERROR(VLOOKUP($U208,[1]BN2_1!$A:$AC,8,0)),0,VLOOKUP($U208,[1]BN2_1!$A:$AC,8,0))</f>
        <v>1760.5465452999999</v>
      </c>
      <c r="H208" s="29">
        <f t="shared" si="20"/>
        <v>24.788369107685529</v>
      </c>
      <c r="I208" s="42">
        <f>IF(ISERROR(VLOOKUP($U208,[1]BN2_1!$A:$AC,10,0)),0,VLOOKUP($U208,[1]BN2_1!$A:$AC,10,0))</f>
        <v>304.1891</v>
      </c>
      <c r="J208" s="43">
        <f>IF(ISERROR(VLOOKUP($U208,[1]BN2_1!$A:$AC,13,0)),0,VLOOKUP($U208,[1]BN2_1!$A:$AC,13,0))</f>
        <v>0</v>
      </c>
      <c r="K208" s="43">
        <f>IF(ISERROR(VLOOKUP($U208,[1]BN2_1!$A:$AC,14,0)),0,VLOOKUP($U208,[1]BN2_1!$A:$AC,14,0))</f>
        <v>0</v>
      </c>
      <c r="L208" s="44">
        <f t="shared" si="21"/>
        <v>0</v>
      </c>
      <c r="M208" s="45">
        <f>IF(ISERROR(VLOOKUP($U208,[1]BN2_1!$A:$AC,15,0)),0,VLOOKUP($U208,[1]BN2_1!$A:$AC,15,0))</f>
        <v>36.506276890000002</v>
      </c>
      <c r="N208" s="46">
        <f t="shared" si="22"/>
        <v>12.001178507053673</v>
      </c>
      <c r="O208" s="25">
        <f t="shared" si="18"/>
        <v>7406.4979999999996</v>
      </c>
      <c r="P208" s="26">
        <f t="shared" si="18"/>
        <v>0</v>
      </c>
      <c r="Q208" s="26">
        <f t="shared" si="18"/>
        <v>51.56896922</v>
      </c>
      <c r="R208" s="27">
        <f t="shared" si="18"/>
        <v>51.56896922</v>
      </c>
      <c r="S208" s="30">
        <f t="shared" si="18"/>
        <v>1797.0528221899999</v>
      </c>
      <c r="T208" s="32">
        <f t="shared" si="23"/>
        <v>24.263191891633536</v>
      </c>
      <c r="U208" s="33" t="s">
        <v>215</v>
      </c>
      <c r="V208" s="33"/>
      <c r="W208" s="22"/>
    </row>
    <row r="209" spans="1:23" ht="21">
      <c r="A209" s="23">
        <v>204</v>
      </c>
      <c r="B209" s="24" t="str">
        <f>VLOOKUP($U209,[1]Name!$A:$B,2,0)</f>
        <v>สำนักงานคณะกรรมการการเลือกตั้ง</v>
      </c>
      <c r="C209" s="25">
        <f>IF(ISERROR(VLOOKUP($U209,[1]BN2_1!$A:$AC,3,0)),0,VLOOKUP($U209,[1]BN2_1!$A:$AC,3,0))</f>
        <v>1635.0740000000001</v>
      </c>
      <c r="D209" s="26">
        <f>IF(ISERROR(VLOOKUP($U209,[1]BN2_1!$A:$AC,6,0)),0,VLOOKUP($U209,[1]BN2_1!$A:$AC,6,0))</f>
        <v>0</v>
      </c>
      <c r="E209" s="26">
        <f>IF(ISERROR(VLOOKUP($U209,[1]BN2_1!$A:$AC,7,0)),0,VLOOKUP($U209,[1]BN2_1!$A:$AC,7,0))</f>
        <v>0</v>
      </c>
      <c r="F209" s="27">
        <f t="shared" si="19"/>
        <v>0</v>
      </c>
      <c r="G209" s="28">
        <f>IF(ISERROR(VLOOKUP($U209,[1]BN2_1!$A:$AC,8,0)),0,VLOOKUP($U209,[1]BN2_1!$A:$AC,8,0))</f>
        <v>408.76690000000002</v>
      </c>
      <c r="H209" s="29">
        <f t="shared" si="20"/>
        <v>24.999902145101689</v>
      </c>
      <c r="I209" s="42">
        <f>IF(ISERROR(VLOOKUP($U209,[1]BN2_1!$A:$AC,10,0)),0,VLOOKUP($U209,[1]BN2_1!$A:$AC,10,0))</f>
        <v>72.837000000000003</v>
      </c>
      <c r="J209" s="43">
        <f>IF(ISERROR(VLOOKUP($U209,[1]BN2_1!$A:$AC,13,0)),0,VLOOKUP($U209,[1]BN2_1!$A:$AC,13,0))</f>
        <v>0</v>
      </c>
      <c r="K209" s="43">
        <f>IF(ISERROR(VLOOKUP($U209,[1]BN2_1!$A:$AC,14,0)),0,VLOOKUP($U209,[1]BN2_1!$A:$AC,14,0))</f>
        <v>0</v>
      </c>
      <c r="L209" s="44">
        <f t="shared" si="21"/>
        <v>0</v>
      </c>
      <c r="M209" s="45">
        <f>IF(ISERROR(VLOOKUP($U209,[1]BN2_1!$A:$AC,15,0)),0,VLOOKUP($U209,[1]BN2_1!$A:$AC,15,0))</f>
        <v>16.2376</v>
      </c>
      <c r="N209" s="46">
        <f t="shared" si="22"/>
        <v>22.293065337671788</v>
      </c>
      <c r="O209" s="25">
        <f t="shared" si="18"/>
        <v>1707.9110000000001</v>
      </c>
      <c r="P209" s="26">
        <f t="shared" si="18"/>
        <v>0</v>
      </c>
      <c r="Q209" s="26">
        <f t="shared" si="18"/>
        <v>0</v>
      </c>
      <c r="R209" s="27">
        <f t="shared" si="18"/>
        <v>0</v>
      </c>
      <c r="S209" s="30">
        <f t="shared" si="18"/>
        <v>425.00450000000001</v>
      </c>
      <c r="T209" s="32">
        <f t="shared" si="23"/>
        <v>24.884464120202985</v>
      </c>
      <c r="U209" s="33" t="s">
        <v>216</v>
      </c>
      <c r="V209" s="33"/>
      <c r="W209" s="22"/>
    </row>
    <row r="210" spans="1:23" ht="21">
      <c r="A210" s="23">
        <v>205</v>
      </c>
      <c r="B210" s="24" t="str">
        <f>VLOOKUP($U210,[1]Name!$A:$B,2,0)</f>
        <v>สำนักงานการตรวจเงินแผ่นดิน</v>
      </c>
      <c r="C210" s="25">
        <f>IF(ISERROR(VLOOKUP($U210,[1]BN2_1!$A:$AC,3,0)),0,VLOOKUP($U210,[1]BN2_1!$A:$AC,3,0))</f>
        <v>2110.0632999999998</v>
      </c>
      <c r="D210" s="26">
        <f>IF(ISERROR(VLOOKUP($U210,[1]BN2_1!$A:$AC,6,0)),0,VLOOKUP($U210,[1]BN2_1!$A:$AC,6,0))</f>
        <v>0</v>
      </c>
      <c r="E210" s="26">
        <f>IF(ISERROR(VLOOKUP($U210,[1]BN2_1!$A:$AC,7,0)),0,VLOOKUP($U210,[1]BN2_1!$A:$AC,7,0))</f>
        <v>0</v>
      </c>
      <c r="F210" s="27">
        <f t="shared" si="19"/>
        <v>0</v>
      </c>
      <c r="G210" s="28">
        <f>IF(ISERROR(VLOOKUP($U210,[1]BN2_1!$A:$AC,8,0)),0,VLOOKUP($U210,[1]BN2_1!$A:$AC,8,0))</f>
        <v>587.70169999999996</v>
      </c>
      <c r="H210" s="29">
        <f t="shared" si="20"/>
        <v>27.852325567673731</v>
      </c>
      <c r="I210" s="42">
        <f>IF(ISERROR(VLOOKUP($U210,[1]BN2_1!$A:$AC,10,0)),0,VLOOKUP($U210,[1]BN2_1!$A:$AC,10,0))</f>
        <v>371.3725</v>
      </c>
      <c r="J210" s="43">
        <f>IF(ISERROR(VLOOKUP($U210,[1]BN2_1!$A:$AC,13,0)),0,VLOOKUP($U210,[1]BN2_1!$A:$AC,13,0))</f>
        <v>0</v>
      </c>
      <c r="K210" s="43">
        <f>IF(ISERROR(VLOOKUP($U210,[1]BN2_1!$A:$AC,14,0)),0,VLOOKUP($U210,[1]BN2_1!$A:$AC,14,0))</f>
        <v>0</v>
      </c>
      <c r="L210" s="44">
        <f t="shared" si="21"/>
        <v>0</v>
      </c>
      <c r="M210" s="45">
        <f>IF(ISERROR(VLOOKUP($U210,[1]BN2_1!$A:$AC,15,0)),0,VLOOKUP($U210,[1]BN2_1!$A:$AC,15,0))</f>
        <v>30.686299999999999</v>
      </c>
      <c r="N210" s="46">
        <f t="shared" si="22"/>
        <v>8.2629435405152503</v>
      </c>
      <c r="O210" s="25">
        <f t="shared" ref="O210:S273" si="24">C210+I210</f>
        <v>2481.4357999999997</v>
      </c>
      <c r="P210" s="26">
        <f t="shared" si="24"/>
        <v>0</v>
      </c>
      <c r="Q210" s="26">
        <f t="shared" si="24"/>
        <v>0</v>
      </c>
      <c r="R210" s="27">
        <f t="shared" si="24"/>
        <v>0</v>
      </c>
      <c r="S210" s="30">
        <f t="shared" si="24"/>
        <v>618.38799999999992</v>
      </c>
      <c r="T210" s="32">
        <f t="shared" si="23"/>
        <v>24.920572194533502</v>
      </c>
      <c r="U210" s="33" t="s">
        <v>217</v>
      </c>
      <c r="V210" s="33"/>
      <c r="W210" s="22"/>
    </row>
    <row r="211" spans="1:23" ht="21">
      <c r="A211" s="23">
        <v>206</v>
      </c>
      <c r="B211" s="24" t="str">
        <f>VLOOKUP($U211,[1]Name!$A:$B,2,0)</f>
        <v>กรมกิจการเด็กและเยาวชน</v>
      </c>
      <c r="C211" s="25">
        <f>IF(ISERROR(VLOOKUP($U211,[1]BN2_1!$A:$AC,3,0)),0,VLOOKUP($U211,[1]BN2_1!$A:$AC,3,0))</f>
        <v>18128.1178</v>
      </c>
      <c r="D211" s="26">
        <f>IF(ISERROR(VLOOKUP($U211,[1]BN2_1!$A:$AC,6,0)),0,VLOOKUP($U211,[1]BN2_1!$A:$AC,6,0))</f>
        <v>0</v>
      </c>
      <c r="E211" s="26">
        <f>IF(ISERROR(VLOOKUP($U211,[1]BN2_1!$A:$AC,7,0)),0,VLOOKUP($U211,[1]BN2_1!$A:$AC,7,0))</f>
        <v>13.03740387</v>
      </c>
      <c r="F211" s="27">
        <f t="shared" si="19"/>
        <v>13.03740387</v>
      </c>
      <c r="G211" s="28">
        <f>IF(ISERROR(VLOOKUP($U211,[1]BN2_1!$A:$AC,8,0)),0,VLOOKUP($U211,[1]BN2_1!$A:$AC,8,0))</f>
        <v>4563.3224827200002</v>
      </c>
      <c r="H211" s="29">
        <f t="shared" si="20"/>
        <v>25.172621521248058</v>
      </c>
      <c r="I211" s="42">
        <f>IF(ISERROR(VLOOKUP($U211,[1]BN2_1!$A:$AC,10,0)),0,VLOOKUP($U211,[1]BN2_1!$A:$AC,10,0))</f>
        <v>48.974600000000002</v>
      </c>
      <c r="J211" s="43">
        <f>IF(ISERROR(VLOOKUP($U211,[1]BN2_1!$A:$AC,13,0)),0,VLOOKUP($U211,[1]BN2_1!$A:$AC,13,0))</f>
        <v>0</v>
      </c>
      <c r="K211" s="43">
        <f>IF(ISERROR(VLOOKUP($U211,[1]BN2_1!$A:$AC,14,0)),0,VLOOKUP($U211,[1]BN2_1!$A:$AC,14,0))</f>
        <v>1.8306</v>
      </c>
      <c r="L211" s="44">
        <f t="shared" si="21"/>
        <v>1.8306</v>
      </c>
      <c r="M211" s="45">
        <f>IF(ISERROR(VLOOKUP($U211,[1]BN2_1!$A:$AC,15,0)),0,VLOOKUP($U211,[1]BN2_1!$A:$AC,15,0))</f>
        <v>3.875</v>
      </c>
      <c r="N211" s="46">
        <f t="shared" si="22"/>
        <v>7.9122647249798863</v>
      </c>
      <c r="O211" s="25">
        <f t="shared" si="24"/>
        <v>18177.092400000001</v>
      </c>
      <c r="P211" s="26">
        <f t="shared" si="24"/>
        <v>0</v>
      </c>
      <c r="Q211" s="26">
        <f t="shared" si="24"/>
        <v>14.868003870000001</v>
      </c>
      <c r="R211" s="27">
        <f t="shared" si="24"/>
        <v>14.868003870000001</v>
      </c>
      <c r="S211" s="30">
        <f t="shared" si="24"/>
        <v>4567.1974827200002</v>
      </c>
      <c r="T211" s="32">
        <f t="shared" si="23"/>
        <v>25.126116885008514</v>
      </c>
      <c r="U211" s="33" t="s">
        <v>218</v>
      </c>
      <c r="V211" s="33"/>
      <c r="W211" s="22"/>
    </row>
    <row r="212" spans="1:23" ht="21">
      <c r="A212" s="23">
        <v>207</v>
      </c>
      <c r="B212" s="24" t="str">
        <f>VLOOKUP($U212,[1]Name!$A:$B,2,0)</f>
        <v>มหาวิทยาลัยราชภัฏราชนครินทร์</v>
      </c>
      <c r="C212" s="25">
        <f>IF(ISERROR(VLOOKUP($U212,[1]BN2_1!$A:$AC,3,0)),0,VLOOKUP($U212,[1]BN2_1!$A:$AC,3,0))</f>
        <v>280.017</v>
      </c>
      <c r="D212" s="26">
        <f>IF(ISERROR(VLOOKUP($U212,[1]BN2_1!$A:$AC,6,0)),0,VLOOKUP($U212,[1]BN2_1!$A:$AC,6,0))</f>
        <v>0</v>
      </c>
      <c r="E212" s="26">
        <f>IF(ISERROR(VLOOKUP($U212,[1]BN2_1!$A:$AC,7,0)),0,VLOOKUP($U212,[1]BN2_1!$A:$AC,7,0))</f>
        <v>0.24926200000000001</v>
      </c>
      <c r="F212" s="27">
        <f t="shared" si="19"/>
        <v>0.24926200000000001</v>
      </c>
      <c r="G212" s="28">
        <f>IF(ISERROR(VLOOKUP($U212,[1]BN2_1!$A:$AC,8,0)),0,VLOOKUP($U212,[1]BN2_1!$A:$AC,8,0))</f>
        <v>99.29011036</v>
      </c>
      <c r="H212" s="29">
        <f t="shared" si="20"/>
        <v>35.458600856376577</v>
      </c>
      <c r="I212" s="42">
        <f>IF(ISERROR(VLOOKUP($U212,[1]BN2_1!$A:$AC,10,0)),0,VLOOKUP($U212,[1]BN2_1!$A:$AC,10,0))</f>
        <v>99.943100000000001</v>
      </c>
      <c r="J212" s="43">
        <f>IF(ISERROR(VLOOKUP($U212,[1]BN2_1!$A:$AC,13,0)),0,VLOOKUP($U212,[1]BN2_1!$A:$AC,13,0))</f>
        <v>0</v>
      </c>
      <c r="K212" s="43">
        <f>IF(ISERROR(VLOOKUP($U212,[1]BN2_1!$A:$AC,14,0)),0,VLOOKUP($U212,[1]BN2_1!$A:$AC,14,0))</f>
        <v>7.9000000000000001E-2</v>
      </c>
      <c r="L212" s="44">
        <f t="shared" si="21"/>
        <v>7.9000000000000001E-2</v>
      </c>
      <c r="M212" s="45">
        <f>IF(ISERROR(VLOOKUP($U212,[1]BN2_1!$A:$AC,15,0)),0,VLOOKUP($U212,[1]BN2_1!$A:$AC,15,0))</f>
        <v>0</v>
      </c>
      <c r="N212" s="46">
        <f t="shared" si="22"/>
        <v>0</v>
      </c>
      <c r="O212" s="25">
        <f t="shared" si="24"/>
        <v>379.96010000000001</v>
      </c>
      <c r="P212" s="26">
        <f t="shared" si="24"/>
        <v>0</v>
      </c>
      <c r="Q212" s="26">
        <f t="shared" si="24"/>
        <v>0.328262</v>
      </c>
      <c r="R212" s="27">
        <f t="shared" si="24"/>
        <v>0.328262</v>
      </c>
      <c r="S212" s="30">
        <f t="shared" si="24"/>
        <v>99.29011036</v>
      </c>
      <c r="T212" s="32">
        <f t="shared" si="23"/>
        <v>26.131720241151633</v>
      </c>
      <c r="U212" s="33" t="s">
        <v>219</v>
      </c>
      <c r="V212" s="33"/>
      <c r="W212" s="22"/>
    </row>
    <row r="213" spans="1:23" ht="21">
      <c r="A213" s="23">
        <v>208</v>
      </c>
      <c r="B213" s="24" t="str">
        <f>VLOOKUP($U213,[1]Name!$A:$B,2,0)</f>
        <v>สำนักงานปลัดกระทรวงกลาโหม</v>
      </c>
      <c r="C213" s="25">
        <f>IF(ISERROR(VLOOKUP($U213,[1]BN2_1!$A:$AC,3,0)),0,VLOOKUP($U213,[1]BN2_1!$A:$AC,3,0))</f>
        <v>6819.2692999999999</v>
      </c>
      <c r="D213" s="26">
        <f>IF(ISERROR(VLOOKUP($U213,[1]BN2_1!$A:$AC,6,0)),0,VLOOKUP($U213,[1]BN2_1!$A:$AC,6,0))</f>
        <v>0</v>
      </c>
      <c r="E213" s="26">
        <f>IF(ISERROR(VLOOKUP($U213,[1]BN2_1!$A:$AC,7,0)),0,VLOOKUP($U213,[1]BN2_1!$A:$AC,7,0))</f>
        <v>39.372542459999998</v>
      </c>
      <c r="F213" s="27">
        <f t="shared" si="19"/>
        <v>39.372542459999998</v>
      </c>
      <c r="G213" s="28">
        <f>IF(ISERROR(VLOOKUP($U213,[1]BN2_1!$A:$AC,8,0)),0,VLOOKUP($U213,[1]BN2_1!$A:$AC,8,0))</f>
        <v>2247.7402164300001</v>
      </c>
      <c r="H213" s="29">
        <f t="shared" si="20"/>
        <v>32.961599220461935</v>
      </c>
      <c r="I213" s="42">
        <f>IF(ISERROR(VLOOKUP($U213,[1]BN2_1!$A:$AC,10,0)),0,VLOOKUP($U213,[1]BN2_1!$A:$AC,10,0))</f>
        <v>2332.9382000000001</v>
      </c>
      <c r="J213" s="43">
        <f>IF(ISERROR(VLOOKUP($U213,[1]BN2_1!$A:$AC,13,0)),0,VLOOKUP($U213,[1]BN2_1!$A:$AC,13,0))</f>
        <v>0</v>
      </c>
      <c r="K213" s="43">
        <f>IF(ISERROR(VLOOKUP($U213,[1]BN2_1!$A:$AC,14,0)),0,VLOOKUP($U213,[1]BN2_1!$A:$AC,14,0))</f>
        <v>1445.2412999999999</v>
      </c>
      <c r="L213" s="44">
        <f t="shared" si="21"/>
        <v>1445.2412999999999</v>
      </c>
      <c r="M213" s="45">
        <f>IF(ISERROR(VLOOKUP($U213,[1]BN2_1!$A:$AC,15,0)),0,VLOOKUP($U213,[1]BN2_1!$A:$AC,15,0))</f>
        <v>164.11475451000001</v>
      </c>
      <c r="N213" s="46">
        <f t="shared" si="22"/>
        <v>7.0346807519376222</v>
      </c>
      <c r="O213" s="25">
        <f t="shared" si="24"/>
        <v>9152.2075000000004</v>
      </c>
      <c r="P213" s="26">
        <f t="shared" si="24"/>
        <v>0</v>
      </c>
      <c r="Q213" s="26">
        <f t="shared" si="24"/>
        <v>1484.6138424599999</v>
      </c>
      <c r="R213" s="27">
        <f t="shared" si="24"/>
        <v>1484.6138424599999</v>
      </c>
      <c r="S213" s="30">
        <f t="shared" si="24"/>
        <v>2411.8549709400004</v>
      </c>
      <c r="T213" s="32">
        <f t="shared" si="23"/>
        <v>26.352712948652009</v>
      </c>
      <c r="U213" s="33" t="s">
        <v>220</v>
      </c>
      <c r="V213" s="33"/>
      <c r="W213" s="22"/>
    </row>
    <row r="214" spans="1:23" ht="21">
      <c r="A214" s="23">
        <v>209</v>
      </c>
      <c r="B214" s="24" t="str">
        <f>VLOOKUP($U214,[1]Name!$A:$B,2,0)</f>
        <v>กองอำนวยการรักษาความมั่นคงภายในราชอาณาจักร</v>
      </c>
      <c r="C214" s="25">
        <f>IF(ISERROR(VLOOKUP($U214,[1]BN2_1!$A:$AC,3,0)),0,VLOOKUP($U214,[1]BN2_1!$A:$AC,3,0))</f>
        <v>7217.9381000000003</v>
      </c>
      <c r="D214" s="26">
        <f>IF(ISERROR(VLOOKUP($U214,[1]BN2_1!$A:$AC,6,0)),0,VLOOKUP($U214,[1]BN2_1!$A:$AC,6,0))</f>
        <v>0</v>
      </c>
      <c r="E214" s="26">
        <f>IF(ISERROR(VLOOKUP($U214,[1]BN2_1!$A:$AC,7,0)),0,VLOOKUP($U214,[1]BN2_1!$A:$AC,7,0))</f>
        <v>94.271947679999997</v>
      </c>
      <c r="F214" s="27">
        <f t="shared" si="19"/>
        <v>94.271947679999997</v>
      </c>
      <c r="G214" s="28">
        <f>IF(ISERROR(VLOOKUP($U214,[1]BN2_1!$A:$AC,8,0)),0,VLOOKUP($U214,[1]BN2_1!$A:$AC,8,0))</f>
        <v>2080.7160112299998</v>
      </c>
      <c r="H214" s="29">
        <f t="shared" si="20"/>
        <v>28.827013787081381</v>
      </c>
      <c r="I214" s="42">
        <f>IF(ISERROR(VLOOKUP($U214,[1]BN2_1!$A:$AC,10,0)),0,VLOOKUP($U214,[1]BN2_1!$A:$AC,10,0))</f>
        <v>546.9443</v>
      </c>
      <c r="J214" s="43">
        <f>IF(ISERROR(VLOOKUP($U214,[1]BN2_1!$A:$AC,13,0)),0,VLOOKUP($U214,[1]BN2_1!$A:$AC,13,0))</f>
        <v>0</v>
      </c>
      <c r="K214" s="43">
        <f>IF(ISERROR(VLOOKUP($U214,[1]BN2_1!$A:$AC,14,0)),0,VLOOKUP($U214,[1]BN2_1!$A:$AC,14,0))</f>
        <v>0</v>
      </c>
      <c r="L214" s="44">
        <f t="shared" si="21"/>
        <v>0</v>
      </c>
      <c r="M214" s="45">
        <f>IF(ISERROR(VLOOKUP($U214,[1]BN2_1!$A:$AC,15,0)),0,VLOOKUP($U214,[1]BN2_1!$A:$AC,15,0))</f>
        <v>0</v>
      </c>
      <c r="N214" s="46">
        <f t="shared" si="22"/>
        <v>0</v>
      </c>
      <c r="O214" s="25">
        <f t="shared" si="24"/>
        <v>7764.8824000000004</v>
      </c>
      <c r="P214" s="26">
        <f t="shared" si="24"/>
        <v>0</v>
      </c>
      <c r="Q214" s="26">
        <f t="shared" si="24"/>
        <v>94.271947679999997</v>
      </c>
      <c r="R214" s="27">
        <f t="shared" si="24"/>
        <v>94.271947679999997</v>
      </c>
      <c r="S214" s="30">
        <f t="shared" si="24"/>
        <v>2080.7160112299998</v>
      </c>
      <c r="T214" s="32">
        <f t="shared" si="23"/>
        <v>26.796490971067378</v>
      </c>
      <c r="U214" s="33" t="s">
        <v>221</v>
      </c>
      <c r="V214" s="33"/>
      <c r="W214" s="22"/>
    </row>
    <row r="215" spans="1:23" ht="21">
      <c r="A215" s="23">
        <v>210</v>
      </c>
      <c r="B215" s="24" t="str">
        <f>VLOOKUP($U215,[1]Name!$A:$B,2,0)</f>
        <v>สำนักงานมาตรฐานผลิตภัณฑ์อุตสาหกรรม</v>
      </c>
      <c r="C215" s="25">
        <f>IF(ISERROR(VLOOKUP($U215,[1]BN2_1!$A:$AC,3,0)),0,VLOOKUP($U215,[1]BN2_1!$A:$AC,3,0))</f>
        <v>279.88979999999998</v>
      </c>
      <c r="D215" s="26">
        <f>IF(ISERROR(VLOOKUP($U215,[1]BN2_1!$A:$AC,6,0)),0,VLOOKUP($U215,[1]BN2_1!$A:$AC,6,0))</f>
        <v>0</v>
      </c>
      <c r="E215" s="26">
        <f>IF(ISERROR(VLOOKUP($U215,[1]BN2_1!$A:$AC,7,0)),0,VLOOKUP($U215,[1]BN2_1!$A:$AC,7,0))</f>
        <v>3.8578443</v>
      </c>
      <c r="F215" s="27">
        <f t="shared" si="19"/>
        <v>3.8578443</v>
      </c>
      <c r="G215" s="28">
        <f>IF(ISERROR(VLOOKUP($U215,[1]BN2_1!$A:$AC,8,0)),0,VLOOKUP($U215,[1]BN2_1!$A:$AC,8,0))</f>
        <v>39.54137412</v>
      </c>
      <c r="H215" s="29">
        <f t="shared" si="20"/>
        <v>14.127479500860696</v>
      </c>
      <c r="I215" s="42">
        <f>IF(ISERROR(VLOOKUP($U215,[1]BN2_1!$A:$AC,10,0)),0,VLOOKUP($U215,[1]BN2_1!$A:$AC,10,0))</f>
        <v>474.97719999999998</v>
      </c>
      <c r="J215" s="43">
        <f>IF(ISERROR(VLOOKUP($U215,[1]BN2_1!$A:$AC,13,0)),0,VLOOKUP($U215,[1]BN2_1!$A:$AC,13,0))</f>
        <v>0</v>
      </c>
      <c r="K215" s="43">
        <f>IF(ISERROR(VLOOKUP($U215,[1]BN2_1!$A:$AC,14,0)),0,VLOOKUP($U215,[1]BN2_1!$A:$AC,14,0))</f>
        <v>205.2430774</v>
      </c>
      <c r="L215" s="44">
        <f t="shared" si="21"/>
        <v>205.2430774</v>
      </c>
      <c r="M215" s="45">
        <f>IF(ISERROR(VLOOKUP($U215,[1]BN2_1!$A:$AC,15,0)),0,VLOOKUP($U215,[1]BN2_1!$A:$AC,15,0))</f>
        <v>163.31108338999999</v>
      </c>
      <c r="N215" s="46">
        <f t="shared" si="22"/>
        <v>34.382931094376737</v>
      </c>
      <c r="O215" s="25">
        <f t="shared" si="24"/>
        <v>754.86699999999996</v>
      </c>
      <c r="P215" s="26">
        <f t="shared" si="24"/>
        <v>0</v>
      </c>
      <c r="Q215" s="26">
        <f t="shared" si="24"/>
        <v>209.10092170000001</v>
      </c>
      <c r="R215" s="27">
        <f t="shared" si="24"/>
        <v>209.10092170000001</v>
      </c>
      <c r="S215" s="30">
        <f t="shared" si="24"/>
        <v>202.85245750999999</v>
      </c>
      <c r="T215" s="32">
        <f t="shared" si="23"/>
        <v>26.872609017217602</v>
      </c>
      <c r="U215" s="33" t="s">
        <v>222</v>
      </c>
      <c r="V215" s="33"/>
      <c r="W215" s="22"/>
    </row>
    <row r="216" spans="1:23" ht="21">
      <c r="A216" s="23">
        <v>211</v>
      </c>
      <c r="B216" s="24" t="str">
        <f>VLOOKUP($U216,[1]Name!$A:$B,2,0)</f>
        <v>ศูนย์มานุษยวิทยาสิรินธร(องค์การมหาชน)</v>
      </c>
      <c r="C216" s="25">
        <f>IF(ISERROR(VLOOKUP($U216,[1]BN2_1!$A:$AC,3,0)),0,VLOOKUP($U216,[1]BN2_1!$A:$AC,3,0))</f>
        <v>91.614500000000007</v>
      </c>
      <c r="D216" s="26">
        <f>IF(ISERROR(VLOOKUP($U216,[1]BN2_1!$A:$AC,6,0)),0,VLOOKUP($U216,[1]BN2_1!$A:$AC,6,0))</f>
        <v>0</v>
      </c>
      <c r="E216" s="26">
        <f>IF(ISERROR(VLOOKUP($U216,[1]BN2_1!$A:$AC,7,0)),0,VLOOKUP($U216,[1]BN2_1!$A:$AC,7,0))</f>
        <v>0</v>
      </c>
      <c r="F216" s="27">
        <f t="shared" si="19"/>
        <v>0</v>
      </c>
      <c r="G216" s="28">
        <f>IF(ISERROR(VLOOKUP($U216,[1]BN2_1!$A:$AC,8,0)),0,VLOOKUP($U216,[1]BN2_1!$A:$AC,8,0))</f>
        <v>22.154499999999999</v>
      </c>
      <c r="H216" s="29">
        <f t="shared" si="20"/>
        <v>24.182307385839575</v>
      </c>
      <c r="I216" s="42">
        <f>IF(ISERROR(VLOOKUP($U216,[1]BN2_1!$A:$AC,10,0)),0,VLOOKUP($U216,[1]BN2_1!$A:$AC,10,0))</f>
        <v>3.74</v>
      </c>
      <c r="J216" s="43">
        <f>IF(ISERROR(VLOOKUP($U216,[1]BN2_1!$A:$AC,13,0)),0,VLOOKUP($U216,[1]BN2_1!$A:$AC,13,0))</f>
        <v>0</v>
      </c>
      <c r="K216" s="43">
        <f>IF(ISERROR(VLOOKUP($U216,[1]BN2_1!$A:$AC,14,0)),0,VLOOKUP($U216,[1]BN2_1!$A:$AC,14,0))</f>
        <v>0</v>
      </c>
      <c r="L216" s="44">
        <f t="shared" si="21"/>
        <v>0</v>
      </c>
      <c r="M216" s="45">
        <f>IF(ISERROR(VLOOKUP($U216,[1]BN2_1!$A:$AC,15,0)),0,VLOOKUP($U216,[1]BN2_1!$A:$AC,15,0))</f>
        <v>3.74</v>
      </c>
      <c r="N216" s="46">
        <f t="shared" si="22"/>
        <v>100</v>
      </c>
      <c r="O216" s="25">
        <f t="shared" si="24"/>
        <v>95.354500000000002</v>
      </c>
      <c r="P216" s="26">
        <f t="shared" si="24"/>
        <v>0</v>
      </c>
      <c r="Q216" s="26">
        <f t="shared" si="24"/>
        <v>0</v>
      </c>
      <c r="R216" s="27">
        <f t="shared" si="24"/>
        <v>0</v>
      </c>
      <c r="S216" s="30">
        <f t="shared" si="24"/>
        <v>25.894500000000001</v>
      </c>
      <c r="T216" s="32">
        <f t="shared" si="23"/>
        <v>27.156033538008167</v>
      </c>
      <c r="U216" s="33" t="s">
        <v>223</v>
      </c>
      <c r="V216" s="33"/>
      <c r="W216" s="22"/>
    </row>
    <row r="217" spans="1:23" ht="42">
      <c r="A217" s="23">
        <v>212</v>
      </c>
      <c r="B217" s="24" t="str">
        <f>VLOOKUP($U217,[1]Name!$A:$B,2,0)</f>
        <v>สำนักงานคณะกรรมการป้องกันและปราบปรามการทุจริตแห่งชาติ</v>
      </c>
      <c r="C217" s="25">
        <f>IF(ISERROR(VLOOKUP($U217,[1]BN2_1!$A:$AC,3,0)),0,VLOOKUP($U217,[1]BN2_1!$A:$AC,3,0))</f>
        <v>2038.0698</v>
      </c>
      <c r="D217" s="26">
        <f>IF(ISERROR(VLOOKUP($U217,[1]BN2_1!$A:$AC,6,0)),0,VLOOKUP($U217,[1]BN2_1!$A:$AC,6,0))</f>
        <v>0</v>
      </c>
      <c r="E217" s="26">
        <f>IF(ISERROR(VLOOKUP($U217,[1]BN2_1!$A:$AC,7,0)),0,VLOOKUP($U217,[1]BN2_1!$A:$AC,7,0))</f>
        <v>0</v>
      </c>
      <c r="F217" s="27">
        <f t="shared" si="19"/>
        <v>0</v>
      </c>
      <c r="G217" s="28">
        <f>IF(ISERROR(VLOOKUP($U217,[1]BN2_1!$A:$AC,8,0)),0,VLOOKUP($U217,[1]BN2_1!$A:$AC,8,0))</f>
        <v>544.76210000000003</v>
      </c>
      <c r="H217" s="29">
        <f t="shared" si="20"/>
        <v>26.729315158882194</v>
      </c>
      <c r="I217" s="42">
        <f>IF(ISERROR(VLOOKUP($U217,[1]BN2_1!$A:$AC,10,0)),0,VLOOKUP($U217,[1]BN2_1!$A:$AC,10,0))</f>
        <v>516.91300000000001</v>
      </c>
      <c r="J217" s="43">
        <f>IF(ISERROR(VLOOKUP($U217,[1]BN2_1!$A:$AC,13,0)),0,VLOOKUP($U217,[1]BN2_1!$A:$AC,13,0))</f>
        <v>0</v>
      </c>
      <c r="K217" s="43">
        <f>IF(ISERROR(VLOOKUP($U217,[1]BN2_1!$A:$AC,14,0)),0,VLOOKUP($U217,[1]BN2_1!$A:$AC,14,0))</f>
        <v>0</v>
      </c>
      <c r="L217" s="44">
        <f t="shared" si="21"/>
        <v>0</v>
      </c>
      <c r="M217" s="45">
        <f>IF(ISERROR(VLOOKUP($U217,[1]BN2_1!$A:$AC,15,0)),0,VLOOKUP($U217,[1]BN2_1!$A:$AC,15,0))</f>
        <v>168.1446</v>
      </c>
      <c r="N217" s="46">
        <f t="shared" si="22"/>
        <v>32.528607328505956</v>
      </c>
      <c r="O217" s="25">
        <f t="shared" si="24"/>
        <v>2554.9827999999998</v>
      </c>
      <c r="P217" s="26">
        <f t="shared" si="24"/>
        <v>0</v>
      </c>
      <c r="Q217" s="26">
        <f t="shared" si="24"/>
        <v>0</v>
      </c>
      <c r="R217" s="27">
        <f t="shared" si="24"/>
        <v>0</v>
      </c>
      <c r="S217" s="30">
        <f t="shared" si="24"/>
        <v>712.9067</v>
      </c>
      <c r="T217" s="32">
        <f t="shared" si="23"/>
        <v>27.902602710280476</v>
      </c>
      <c r="U217" s="33" t="s">
        <v>224</v>
      </c>
      <c r="V217" s="33"/>
      <c r="W217" s="22"/>
    </row>
    <row r="218" spans="1:23" ht="21">
      <c r="A218" s="23">
        <v>213</v>
      </c>
      <c r="B218" s="24" t="str">
        <f>VLOOKUP($U218,[1]Name!$A:$B,2,0)</f>
        <v>กรุงเทพมหานคร</v>
      </c>
      <c r="C218" s="25">
        <f>IF(ISERROR(VLOOKUP($U218,[1]BN2_1!$A:$AC,3,0)),0,VLOOKUP($U218,[1]BN2_1!$A:$AC,3,0))</f>
        <v>19806.201700000001</v>
      </c>
      <c r="D218" s="26">
        <f>IF(ISERROR(VLOOKUP($U218,[1]BN2_1!$A:$AC,6,0)),0,VLOOKUP($U218,[1]BN2_1!$A:$AC,6,0))</f>
        <v>0</v>
      </c>
      <c r="E218" s="26">
        <f>IF(ISERROR(VLOOKUP($U218,[1]BN2_1!$A:$AC,7,0)),0,VLOOKUP($U218,[1]BN2_1!$A:$AC,7,0))</f>
        <v>0</v>
      </c>
      <c r="F218" s="27">
        <f t="shared" si="19"/>
        <v>0</v>
      </c>
      <c r="G218" s="28">
        <f>IF(ISERROR(VLOOKUP($U218,[1]BN2_1!$A:$AC,8,0)),0,VLOOKUP($U218,[1]BN2_1!$A:$AC,8,0))</f>
        <v>5769.9608118400001</v>
      </c>
      <c r="H218" s="29">
        <f t="shared" si="20"/>
        <v>29.132091550092614</v>
      </c>
      <c r="I218" s="42">
        <f>IF(ISERROR(VLOOKUP($U218,[1]BN2_1!$A:$AC,10,0)),0,VLOOKUP($U218,[1]BN2_1!$A:$AC,10,0))</f>
        <v>828.52250000000004</v>
      </c>
      <c r="J218" s="43">
        <f>IF(ISERROR(VLOOKUP($U218,[1]BN2_1!$A:$AC,13,0)),0,VLOOKUP($U218,[1]BN2_1!$A:$AC,13,0))</f>
        <v>0</v>
      </c>
      <c r="K218" s="43">
        <f>IF(ISERROR(VLOOKUP($U218,[1]BN2_1!$A:$AC,14,0)),0,VLOOKUP($U218,[1]BN2_1!$A:$AC,14,0))</f>
        <v>0</v>
      </c>
      <c r="L218" s="44">
        <f t="shared" si="21"/>
        <v>0</v>
      </c>
      <c r="M218" s="45">
        <f>IF(ISERROR(VLOOKUP($U218,[1]BN2_1!$A:$AC,15,0)),0,VLOOKUP($U218,[1]BN2_1!$A:$AC,15,0))</f>
        <v>0</v>
      </c>
      <c r="N218" s="46">
        <f t="shared" si="22"/>
        <v>0</v>
      </c>
      <c r="O218" s="25">
        <f t="shared" si="24"/>
        <v>20634.724200000001</v>
      </c>
      <c r="P218" s="26">
        <f t="shared" si="24"/>
        <v>0</v>
      </c>
      <c r="Q218" s="26">
        <f t="shared" si="24"/>
        <v>0</v>
      </c>
      <c r="R218" s="27">
        <f t="shared" si="24"/>
        <v>0</v>
      </c>
      <c r="S218" s="30">
        <f t="shared" si="24"/>
        <v>5769.9608118400001</v>
      </c>
      <c r="T218" s="32">
        <f t="shared" si="23"/>
        <v>27.96238396944506</v>
      </c>
      <c r="U218" s="33" t="s">
        <v>225</v>
      </c>
      <c r="V218" s="33"/>
      <c r="W218" s="22"/>
    </row>
    <row r="219" spans="1:23" ht="21">
      <c r="A219" s="23">
        <v>214</v>
      </c>
      <c r="B219" s="24" t="str">
        <f>VLOOKUP($U219,[1]Name!$A:$B,2,0)</f>
        <v>สำนักงานอัยการสูงสุด</v>
      </c>
      <c r="C219" s="25">
        <f>IF(ISERROR(VLOOKUP($U219,[1]BN2_1!$A:$AC,3,0)),0,VLOOKUP($U219,[1]BN2_1!$A:$AC,3,0))</f>
        <v>9723.0666999999994</v>
      </c>
      <c r="D219" s="26">
        <f>IF(ISERROR(VLOOKUP($U219,[1]BN2_1!$A:$AC,6,0)),0,VLOOKUP($U219,[1]BN2_1!$A:$AC,6,0))</f>
        <v>0</v>
      </c>
      <c r="E219" s="26">
        <f>IF(ISERROR(VLOOKUP($U219,[1]BN2_1!$A:$AC,7,0)),0,VLOOKUP($U219,[1]BN2_1!$A:$AC,7,0))</f>
        <v>0</v>
      </c>
      <c r="F219" s="27">
        <f t="shared" si="19"/>
        <v>0</v>
      </c>
      <c r="G219" s="28">
        <f>IF(ISERROR(VLOOKUP($U219,[1]BN2_1!$A:$AC,8,0)),0,VLOOKUP($U219,[1]BN2_1!$A:$AC,8,0))</f>
        <v>2456.8618999999999</v>
      </c>
      <c r="H219" s="29">
        <f t="shared" si="20"/>
        <v>25.268384716521592</v>
      </c>
      <c r="I219" s="42">
        <f>IF(ISERROR(VLOOKUP($U219,[1]BN2_1!$A:$AC,10,0)),0,VLOOKUP($U219,[1]BN2_1!$A:$AC,10,0))</f>
        <v>1457.5099</v>
      </c>
      <c r="J219" s="43">
        <f>IF(ISERROR(VLOOKUP($U219,[1]BN2_1!$A:$AC,13,0)),0,VLOOKUP($U219,[1]BN2_1!$A:$AC,13,0))</f>
        <v>0</v>
      </c>
      <c r="K219" s="43">
        <f>IF(ISERROR(VLOOKUP($U219,[1]BN2_1!$A:$AC,14,0)),0,VLOOKUP($U219,[1]BN2_1!$A:$AC,14,0))</f>
        <v>0</v>
      </c>
      <c r="L219" s="44">
        <f t="shared" si="21"/>
        <v>0</v>
      </c>
      <c r="M219" s="45">
        <f>IF(ISERROR(VLOOKUP($U219,[1]BN2_1!$A:$AC,15,0)),0,VLOOKUP($U219,[1]BN2_1!$A:$AC,15,0))</f>
        <v>764.0498</v>
      </c>
      <c r="N219" s="46">
        <f t="shared" si="22"/>
        <v>52.421585609813015</v>
      </c>
      <c r="O219" s="25">
        <f t="shared" si="24"/>
        <v>11180.5766</v>
      </c>
      <c r="P219" s="26">
        <f t="shared" si="24"/>
        <v>0</v>
      </c>
      <c r="Q219" s="26">
        <f t="shared" si="24"/>
        <v>0</v>
      </c>
      <c r="R219" s="27">
        <f t="shared" si="24"/>
        <v>0</v>
      </c>
      <c r="S219" s="30">
        <f t="shared" si="24"/>
        <v>3220.9116999999997</v>
      </c>
      <c r="T219" s="32">
        <f t="shared" si="23"/>
        <v>28.808100111759888</v>
      </c>
      <c r="U219" s="49" t="s">
        <v>226</v>
      </c>
      <c r="V219" s="33"/>
      <c r="W219" s="22"/>
    </row>
    <row r="220" spans="1:23" ht="21">
      <c r="A220" s="23">
        <v>215</v>
      </c>
      <c r="B220" s="24" t="str">
        <f>VLOOKUP($U220,[1]Name!$A:$B,2,0)</f>
        <v>จุฬาลงกรณ์มหาวิทยาลัย</v>
      </c>
      <c r="C220" s="25">
        <f>IF(ISERROR(VLOOKUP($U220,[1]BN2_1!$A:$AC,3,0)),0,VLOOKUP($U220,[1]BN2_1!$A:$AC,3,0))</f>
        <v>4620.0892999999996</v>
      </c>
      <c r="D220" s="26">
        <f>IF(ISERROR(VLOOKUP($U220,[1]BN2_1!$A:$AC,6,0)),0,VLOOKUP($U220,[1]BN2_1!$A:$AC,6,0))</f>
        <v>0</v>
      </c>
      <c r="E220" s="26">
        <f>IF(ISERROR(VLOOKUP($U220,[1]BN2_1!$A:$AC,7,0)),0,VLOOKUP($U220,[1]BN2_1!$A:$AC,7,0))</f>
        <v>0</v>
      </c>
      <c r="F220" s="27">
        <f t="shared" si="19"/>
        <v>0</v>
      </c>
      <c r="G220" s="28">
        <f>IF(ISERROR(VLOOKUP($U220,[1]BN2_1!$A:$AC,8,0)),0,VLOOKUP($U220,[1]BN2_1!$A:$AC,8,0))</f>
        <v>1059.3126600000001</v>
      </c>
      <c r="H220" s="29">
        <f t="shared" si="20"/>
        <v>22.928402271358696</v>
      </c>
      <c r="I220" s="42">
        <f>IF(ISERROR(VLOOKUP($U220,[1]BN2_1!$A:$AC,10,0)),0,VLOOKUP($U220,[1]BN2_1!$A:$AC,10,0))</f>
        <v>628.92439999999999</v>
      </c>
      <c r="J220" s="43">
        <f>IF(ISERROR(VLOOKUP($U220,[1]BN2_1!$A:$AC,13,0)),0,VLOOKUP($U220,[1]BN2_1!$A:$AC,13,0))</f>
        <v>0</v>
      </c>
      <c r="K220" s="43">
        <f>IF(ISERROR(VLOOKUP($U220,[1]BN2_1!$A:$AC,14,0)),0,VLOOKUP($U220,[1]BN2_1!$A:$AC,14,0))</f>
        <v>0</v>
      </c>
      <c r="L220" s="44">
        <f t="shared" si="21"/>
        <v>0</v>
      </c>
      <c r="M220" s="45">
        <f>IF(ISERROR(VLOOKUP($U220,[1]BN2_1!$A:$AC,15,0)),0,VLOOKUP($U220,[1]BN2_1!$A:$AC,15,0))</f>
        <v>507.83049999999997</v>
      </c>
      <c r="N220" s="46">
        <f t="shared" si="22"/>
        <v>80.745873430892487</v>
      </c>
      <c r="O220" s="25">
        <f t="shared" si="24"/>
        <v>5249.0136999999995</v>
      </c>
      <c r="P220" s="26">
        <f t="shared" si="24"/>
        <v>0</v>
      </c>
      <c r="Q220" s="26">
        <f t="shared" si="24"/>
        <v>0</v>
      </c>
      <c r="R220" s="27">
        <f t="shared" si="24"/>
        <v>0</v>
      </c>
      <c r="S220" s="30">
        <f t="shared" si="24"/>
        <v>1567.1431600000001</v>
      </c>
      <c r="T220" s="32">
        <f t="shared" si="23"/>
        <v>29.855954843478504</v>
      </c>
      <c r="U220" s="33" t="s">
        <v>227</v>
      </c>
      <c r="V220" s="33"/>
      <c r="W220" s="22"/>
    </row>
    <row r="221" spans="1:23" ht="21">
      <c r="A221" s="23">
        <v>216</v>
      </c>
      <c r="B221" s="24" t="str">
        <f>VLOOKUP($U221,[1]Name!$A:$B,2,0)</f>
        <v>สำนักงานคณะกรรมการส่งเสริมการลงทุน</v>
      </c>
      <c r="C221" s="25">
        <f>IF(ISERROR(VLOOKUP($U221,[1]BN2_1!$A:$AC,3,0)),0,VLOOKUP($U221,[1]BN2_1!$A:$AC,3,0))</f>
        <v>517.48339999999996</v>
      </c>
      <c r="D221" s="26">
        <f>IF(ISERROR(VLOOKUP($U221,[1]BN2_1!$A:$AC,6,0)),0,VLOOKUP($U221,[1]BN2_1!$A:$AC,6,0))</f>
        <v>0</v>
      </c>
      <c r="E221" s="26">
        <f>IF(ISERROR(VLOOKUP($U221,[1]BN2_1!$A:$AC,7,0)),0,VLOOKUP($U221,[1]BN2_1!$A:$AC,7,0))</f>
        <v>20.941790080000001</v>
      </c>
      <c r="F221" s="27">
        <f t="shared" si="19"/>
        <v>20.941790080000001</v>
      </c>
      <c r="G221" s="28">
        <f>IF(ISERROR(VLOOKUP($U221,[1]BN2_1!$A:$AC,8,0)),0,VLOOKUP($U221,[1]BN2_1!$A:$AC,8,0))</f>
        <v>170.74235543</v>
      </c>
      <c r="H221" s="29">
        <f t="shared" si="20"/>
        <v>32.99475025285836</v>
      </c>
      <c r="I221" s="42">
        <f>IF(ISERROR(VLOOKUP($U221,[1]BN2_1!$A:$AC,10,0)),0,VLOOKUP($U221,[1]BN2_1!$A:$AC,10,0))</f>
        <v>18.399999999999999</v>
      </c>
      <c r="J221" s="43">
        <f>IF(ISERROR(VLOOKUP($U221,[1]BN2_1!$A:$AC,13,0)),0,VLOOKUP($U221,[1]BN2_1!$A:$AC,13,0))</f>
        <v>0</v>
      </c>
      <c r="K221" s="43">
        <f>IF(ISERROR(VLOOKUP($U221,[1]BN2_1!$A:$AC,14,0)),0,VLOOKUP($U221,[1]BN2_1!$A:$AC,14,0))</f>
        <v>0</v>
      </c>
      <c r="L221" s="44">
        <f t="shared" si="21"/>
        <v>0</v>
      </c>
      <c r="M221" s="45">
        <f>IF(ISERROR(VLOOKUP($U221,[1]BN2_1!$A:$AC,15,0)),0,VLOOKUP($U221,[1]BN2_1!$A:$AC,15,0))</f>
        <v>0</v>
      </c>
      <c r="N221" s="46">
        <f t="shared" si="22"/>
        <v>0</v>
      </c>
      <c r="O221" s="25">
        <f t="shared" si="24"/>
        <v>535.88339999999994</v>
      </c>
      <c r="P221" s="26">
        <f t="shared" si="24"/>
        <v>0</v>
      </c>
      <c r="Q221" s="26">
        <f t="shared" si="24"/>
        <v>20.941790080000001</v>
      </c>
      <c r="R221" s="27">
        <f t="shared" si="24"/>
        <v>20.941790080000001</v>
      </c>
      <c r="S221" s="30">
        <f t="shared" si="24"/>
        <v>170.74235543</v>
      </c>
      <c r="T221" s="32">
        <f t="shared" si="23"/>
        <v>31.861848198693977</v>
      </c>
      <c r="U221" s="33" t="s">
        <v>228</v>
      </c>
      <c r="V221" s="33"/>
      <c r="W221" s="22"/>
    </row>
    <row r="222" spans="1:23" ht="21">
      <c r="A222" s="23">
        <v>217</v>
      </c>
      <c r="B222" s="24" t="str">
        <f>VLOOKUP($U222,[1]Name!$A:$B,2,0)</f>
        <v>กรมส่งเสริมการค้าระหว่างประเทศ</v>
      </c>
      <c r="C222" s="25">
        <f>IF(ISERROR(VLOOKUP($U222,[1]BN2_1!$A:$AC,3,0)),0,VLOOKUP($U222,[1]BN2_1!$A:$AC,3,0))</f>
        <v>1679.2326</v>
      </c>
      <c r="D222" s="26">
        <f>IF(ISERROR(VLOOKUP($U222,[1]BN2_1!$A:$AC,6,0)),0,VLOOKUP($U222,[1]BN2_1!$A:$AC,6,0))</f>
        <v>0</v>
      </c>
      <c r="E222" s="26">
        <f>IF(ISERROR(VLOOKUP($U222,[1]BN2_1!$A:$AC,7,0)),0,VLOOKUP($U222,[1]BN2_1!$A:$AC,7,0))</f>
        <v>24.581330659999999</v>
      </c>
      <c r="F222" s="27">
        <f t="shared" si="19"/>
        <v>24.581330659999999</v>
      </c>
      <c r="G222" s="28">
        <f>IF(ISERROR(VLOOKUP($U222,[1]BN2_1!$A:$AC,8,0)),0,VLOOKUP($U222,[1]BN2_1!$A:$AC,8,0))</f>
        <v>574.24571803000003</v>
      </c>
      <c r="H222" s="29">
        <f t="shared" si="20"/>
        <v>34.196913401395378</v>
      </c>
      <c r="I222" s="42">
        <f>IF(ISERROR(VLOOKUP($U222,[1]BN2_1!$A:$AC,10,0)),0,VLOOKUP($U222,[1]BN2_1!$A:$AC,10,0))</f>
        <v>163.48820000000001</v>
      </c>
      <c r="J222" s="43">
        <f>IF(ISERROR(VLOOKUP($U222,[1]BN2_1!$A:$AC,13,0)),0,VLOOKUP($U222,[1]BN2_1!$A:$AC,13,0))</f>
        <v>0</v>
      </c>
      <c r="K222" s="43">
        <f>IF(ISERROR(VLOOKUP($U222,[1]BN2_1!$A:$AC,14,0)),0,VLOOKUP($U222,[1]BN2_1!$A:$AC,14,0))</f>
        <v>9.1999999999999998E-2</v>
      </c>
      <c r="L222" s="44">
        <f t="shared" si="21"/>
        <v>9.1999999999999998E-2</v>
      </c>
      <c r="M222" s="45">
        <f>IF(ISERROR(VLOOKUP($U222,[1]BN2_1!$A:$AC,15,0)),0,VLOOKUP($U222,[1]BN2_1!$A:$AC,15,0))</f>
        <v>36.352211099999998</v>
      </c>
      <c r="N222" s="46">
        <f t="shared" si="22"/>
        <v>22.235373011630195</v>
      </c>
      <c r="O222" s="25">
        <f t="shared" si="24"/>
        <v>1842.7208000000001</v>
      </c>
      <c r="P222" s="26">
        <f t="shared" si="24"/>
        <v>0</v>
      </c>
      <c r="Q222" s="26">
        <f t="shared" si="24"/>
        <v>24.673330659999998</v>
      </c>
      <c r="R222" s="27">
        <f t="shared" si="24"/>
        <v>24.673330659999998</v>
      </c>
      <c r="S222" s="30">
        <f t="shared" si="24"/>
        <v>610.59792913000001</v>
      </c>
      <c r="T222" s="32">
        <f t="shared" si="23"/>
        <v>33.135672486575288</v>
      </c>
      <c r="U222" s="33" t="s">
        <v>229</v>
      </c>
      <c r="V222" s="33"/>
      <c r="W222" s="22"/>
    </row>
    <row r="223" spans="1:23" ht="21">
      <c r="A223" s="23">
        <v>218</v>
      </c>
      <c r="B223" s="24" t="str">
        <f>VLOOKUP($U223,[1]Name!$A:$B,2,0)</f>
        <v>กรมส่งเสริมการปกครองท้องถิ่น</v>
      </c>
      <c r="C223" s="25">
        <f>IF(ISERROR(VLOOKUP($U223,[1]BN2_1!$A:$AC,3,0)),0,VLOOKUP($U223,[1]BN2_1!$A:$AC,3,0))</f>
        <v>184158.9841</v>
      </c>
      <c r="D223" s="26">
        <f>IF(ISERROR(VLOOKUP($U223,[1]BN2_1!$A:$AC,6,0)),0,VLOOKUP($U223,[1]BN2_1!$A:$AC,6,0))</f>
        <v>0</v>
      </c>
      <c r="E223" s="26">
        <f>IF(ISERROR(VLOOKUP($U223,[1]BN2_1!$A:$AC,7,0)),0,VLOOKUP($U223,[1]BN2_1!$A:$AC,7,0))</f>
        <v>43.078964059999997</v>
      </c>
      <c r="F223" s="27">
        <f t="shared" si="19"/>
        <v>43.078964059999997</v>
      </c>
      <c r="G223" s="28">
        <f>IF(ISERROR(VLOOKUP($U223,[1]BN2_1!$A:$AC,8,0)),0,VLOOKUP($U223,[1]BN2_1!$A:$AC,8,0))</f>
        <v>73655.719460439999</v>
      </c>
      <c r="H223" s="29">
        <f t="shared" si="20"/>
        <v>39.995724249024022</v>
      </c>
      <c r="I223" s="42">
        <f>IF(ISERROR(VLOOKUP($U223,[1]BN2_1!$A:$AC,10,0)),0,VLOOKUP($U223,[1]BN2_1!$A:$AC,10,0))</f>
        <v>35399.955499999996</v>
      </c>
      <c r="J223" s="43">
        <f>IF(ISERROR(VLOOKUP($U223,[1]BN2_1!$A:$AC,13,0)),0,VLOOKUP($U223,[1]BN2_1!$A:$AC,13,0))</f>
        <v>0</v>
      </c>
      <c r="K223" s="43">
        <f>IF(ISERROR(VLOOKUP($U223,[1]BN2_1!$A:$AC,14,0)),0,VLOOKUP($U223,[1]BN2_1!$A:$AC,14,0))</f>
        <v>2.9968349999999999</v>
      </c>
      <c r="L223" s="44">
        <f t="shared" si="21"/>
        <v>2.9968349999999999</v>
      </c>
      <c r="M223" s="45">
        <f>IF(ISERROR(VLOOKUP($U223,[1]BN2_1!$A:$AC,15,0)),0,VLOOKUP($U223,[1]BN2_1!$A:$AC,15,0))</f>
        <v>58.754089999999998</v>
      </c>
      <c r="N223" s="46">
        <f t="shared" si="22"/>
        <v>0.16597221428710554</v>
      </c>
      <c r="O223" s="25">
        <f t="shared" si="24"/>
        <v>219558.93959999998</v>
      </c>
      <c r="P223" s="26">
        <f t="shared" si="24"/>
        <v>0</v>
      </c>
      <c r="Q223" s="26">
        <f t="shared" si="24"/>
        <v>46.075799059999994</v>
      </c>
      <c r="R223" s="27">
        <f t="shared" si="24"/>
        <v>46.075799059999994</v>
      </c>
      <c r="S223" s="30">
        <f t="shared" si="24"/>
        <v>73714.473550440001</v>
      </c>
      <c r="T223" s="32">
        <f t="shared" si="23"/>
        <v>33.57388848968553</v>
      </c>
      <c r="U223" s="33" t="s">
        <v>230</v>
      </c>
      <c r="V223" s="33"/>
      <c r="W223" s="22"/>
    </row>
    <row r="224" spans="1:23" ht="21">
      <c r="A224" s="23">
        <v>219</v>
      </c>
      <c r="B224" s="24" t="str">
        <f>VLOOKUP($U224,[1]Name!$A:$B,2,0)</f>
        <v>สำนักงานคณะกรรมการ.พิเศษ โครงการจากพระราชดำริ</v>
      </c>
      <c r="C224" s="25">
        <f>IF(ISERROR(VLOOKUP($U224,[1]BN2_1!$A:$AC,3,0)),0,VLOOKUP($U224,[1]BN2_1!$A:$AC,3,0))</f>
        <v>774.15409999999997</v>
      </c>
      <c r="D224" s="26">
        <f>IF(ISERROR(VLOOKUP($U224,[1]BN2_1!$A:$AC,6,0)),0,VLOOKUP($U224,[1]BN2_1!$A:$AC,6,0))</f>
        <v>0</v>
      </c>
      <c r="E224" s="26">
        <f>IF(ISERROR(VLOOKUP($U224,[1]BN2_1!$A:$AC,7,0)),0,VLOOKUP($U224,[1]BN2_1!$A:$AC,7,0))</f>
        <v>4.5767617100000004</v>
      </c>
      <c r="F224" s="27">
        <f t="shared" si="19"/>
        <v>4.5767617100000004</v>
      </c>
      <c r="G224" s="28">
        <f>IF(ISERROR(VLOOKUP($U224,[1]BN2_1!$A:$AC,8,0)),0,VLOOKUP($U224,[1]BN2_1!$A:$AC,8,0))</f>
        <v>194.10008662999999</v>
      </c>
      <c r="H224" s="29">
        <f t="shared" si="20"/>
        <v>25.072538740026051</v>
      </c>
      <c r="I224" s="42">
        <f>IF(ISERROR(VLOOKUP($U224,[1]BN2_1!$A:$AC,10,0)),0,VLOOKUP($U224,[1]BN2_1!$A:$AC,10,0))</f>
        <v>105.6383</v>
      </c>
      <c r="J224" s="43">
        <f>IF(ISERROR(VLOOKUP($U224,[1]BN2_1!$A:$AC,13,0)),0,VLOOKUP($U224,[1]BN2_1!$A:$AC,13,0))</f>
        <v>0</v>
      </c>
      <c r="K224" s="43">
        <f>IF(ISERROR(VLOOKUP($U224,[1]BN2_1!$A:$AC,14,0)),0,VLOOKUP($U224,[1]BN2_1!$A:$AC,14,0))</f>
        <v>0</v>
      </c>
      <c r="L224" s="44">
        <f t="shared" si="21"/>
        <v>0</v>
      </c>
      <c r="M224" s="45">
        <f>IF(ISERROR(VLOOKUP($U224,[1]BN2_1!$A:$AC,15,0)),0,VLOOKUP($U224,[1]BN2_1!$A:$AC,15,0))</f>
        <v>104.9883</v>
      </c>
      <c r="N224" s="46">
        <f t="shared" si="22"/>
        <v>99.384692862342533</v>
      </c>
      <c r="O224" s="25">
        <f t="shared" si="24"/>
        <v>879.79239999999993</v>
      </c>
      <c r="P224" s="26">
        <f t="shared" si="24"/>
        <v>0</v>
      </c>
      <c r="Q224" s="26">
        <f t="shared" si="24"/>
        <v>4.5767617100000004</v>
      </c>
      <c r="R224" s="27">
        <f t="shared" si="24"/>
        <v>4.5767617100000004</v>
      </c>
      <c r="S224" s="30">
        <f t="shared" si="24"/>
        <v>299.08838663</v>
      </c>
      <c r="T224" s="32">
        <f t="shared" si="23"/>
        <v>33.995336471422128</v>
      </c>
      <c r="U224" s="33" t="s">
        <v>231</v>
      </c>
      <c r="V224" s="33"/>
      <c r="W224" s="22"/>
    </row>
    <row r="225" spans="1:23" ht="21">
      <c r="A225" s="23">
        <v>220</v>
      </c>
      <c r="B225" s="24" t="str">
        <f>VLOOKUP($U225,[1]Name!$A:$B,2,0)</f>
        <v>สำนักงานศาลยุติธรรม</v>
      </c>
      <c r="C225" s="25">
        <f>IF(ISERROR(VLOOKUP($U225,[1]BN2_1!$A:$AC,3,0)),0,VLOOKUP($U225,[1]BN2_1!$A:$AC,3,0))</f>
        <v>19112.789000000001</v>
      </c>
      <c r="D225" s="26">
        <f>IF(ISERROR(VLOOKUP($U225,[1]BN2_1!$A:$AC,6,0)),0,VLOOKUP($U225,[1]BN2_1!$A:$AC,6,0))</f>
        <v>0</v>
      </c>
      <c r="E225" s="26">
        <f>IF(ISERROR(VLOOKUP($U225,[1]BN2_1!$A:$AC,7,0)),0,VLOOKUP($U225,[1]BN2_1!$A:$AC,7,0))</f>
        <v>0</v>
      </c>
      <c r="F225" s="27">
        <f t="shared" si="19"/>
        <v>0</v>
      </c>
      <c r="G225" s="28">
        <f>IF(ISERROR(VLOOKUP($U225,[1]BN2_1!$A:$AC,8,0)),0,VLOOKUP($U225,[1]BN2_1!$A:$AC,8,0))</f>
        <v>6943.3109999999997</v>
      </c>
      <c r="H225" s="29">
        <f t="shared" si="20"/>
        <v>36.328089008883005</v>
      </c>
      <c r="I225" s="42">
        <f>IF(ISERROR(VLOOKUP($U225,[1]BN2_1!$A:$AC,10,0)),0,VLOOKUP($U225,[1]BN2_1!$A:$AC,10,0))</f>
        <v>925.98559999999998</v>
      </c>
      <c r="J225" s="43">
        <f>IF(ISERROR(VLOOKUP($U225,[1]BN2_1!$A:$AC,13,0)),0,VLOOKUP($U225,[1]BN2_1!$A:$AC,13,0))</f>
        <v>0</v>
      </c>
      <c r="K225" s="43">
        <f>IF(ISERROR(VLOOKUP($U225,[1]BN2_1!$A:$AC,14,0)),0,VLOOKUP($U225,[1]BN2_1!$A:$AC,14,0))</f>
        <v>0</v>
      </c>
      <c r="L225" s="44">
        <f t="shared" si="21"/>
        <v>0</v>
      </c>
      <c r="M225" s="45">
        <f>IF(ISERROR(VLOOKUP($U225,[1]BN2_1!$A:$AC,15,0)),0,VLOOKUP($U225,[1]BN2_1!$A:$AC,15,0))</f>
        <v>280.48270000000002</v>
      </c>
      <c r="N225" s="46">
        <f t="shared" si="22"/>
        <v>30.29017945851426</v>
      </c>
      <c r="O225" s="25">
        <f t="shared" si="24"/>
        <v>20038.774600000001</v>
      </c>
      <c r="P225" s="26">
        <f t="shared" si="24"/>
        <v>0</v>
      </c>
      <c r="Q225" s="26">
        <f t="shared" si="24"/>
        <v>0</v>
      </c>
      <c r="R225" s="27">
        <f t="shared" si="24"/>
        <v>0</v>
      </c>
      <c r="S225" s="30">
        <f t="shared" si="24"/>
        <v>7223.7937000000002</v>
      </c>
      <c r="T225" s="32">
        <f t="shared" si="23"/>
        <v>36.049079068936678</v>
      </c>
      <c r="U225" s="33" t="s">
        <v>232</v>
      </c>
      <c r="V225" s="33"/>
      <c r="W225" s="22"/>
    </row>
    <row r="226" spans="1:23" ht="21">
      <c r="A226" s="23">
        <v>221</v>
      </c>
      <c r="B226" s="24" t="str">
        <f>VLOOKUP($U226,[1]Name!$A:$B,2,0)</f>
        <v>มหาวิทยาลัยรามคำแหง</v>
      </c>
      <c r="C226" s="25">
        <f>IF(ISERROR(VLOOKUP($U226,[1]BN2_1!$A:$AC,3,0)),0,VLOOKUP($U226,[1]BN2_1!$A:$AC,3,0))</f>
        <v>1033.7122999999999</v>
      </c>
      <c r="D226" s="26">
        <f>IF(ISERROR(VLOOKUP($U226,[1]BN2_1!$A:$AC,6,0)),0,VLOOKUP($U226,[1]BN2_1!$A:$AC,6,0))</f>
        <v>0</v>
      </c>
      <c r="E226" s="26">
        <f>IF(ISERROR(VLOOKUP($U226,[1]BN2_1!$A:$AC,7,0)),0,VLOOKUP($U226,[1]BN2_1!$A:$AC,7,0))</f>
        <v>0</v>
      </c>
      <c r="F226" s="27">
        <f t="shared" si="19"/>
        <v>0</v>
      </c>
      <c r="G226" s="28">
        <f>IF(ISERROR(VLOOKUP($U226,[1]BN2_1!$A:$AC,8,0)),0,VLOOKUP($U226,[1]BN2_1!$A:$AC,8,0))</f>
        <v>408.16285621999998</v>
      </c>
      <c r="H226" s="29">
        <f t="shared" si="20"/>
        <v>39.485150386621115</v>
      </c>
      <c r="I226" s="42">
        <f>IF(ISERROR(VLOOKUP($U226,[1]BN2_1!$A:$AC,10,0)),0,VLOOKUP($U226,[1]BN2_1!$A:$AC,10,0))</f>
        <v>91.5715</v>
      </c>
      <c r="J226" s="43">
        <f>IF(ISERROR(VLOOKUP($U226,[1]BN2_1!$A:$AC,13,0)),0,VLOOKUP($U226,[1]BN2_1!$A:$AC,13,0))</f>
        <v>0</v>
      </c>
      <c r="K226" s="43">
        <f>IF(ISERROR(VLOOKUP($U226,[1]BN2_1!$A:$AC,14,0)),0,VLOOKUP($U226,[1]BN2_1!$A:$AC,14,0))</f>
        <v>0</v>
      </c>
      <c r="L226" s="44">
        <f t="shared" si="21"/>
        <v>0</v>
      </c>
      <c r="M226" s="45">
        <f>IF(ISERROR(VLOOKUP($U226,[1]BN2_1!$A:$AC,15,0)),0,VLOOKUP($U226,[1]BN2_1!$A:$AC,15,0))</f>
        <v>0</v>
      </c>
      <c r="N226" s="46">
        <f t="shared" si="22"/>
        <v>0</v>
      </c>
      <c r="O226" s="25">
        <f t="shared" si="24"/>
        <v>1125.2837999999999</v>
      </c>
      <c r="P226" s="26">
        <f t="shared" si="24"/>
        <v>0</v>
      </c>
      <c r="Q226" s="26">
        <f t="shared" si="24"/>
        <v>0</v>
      </c>
      <c r="R226" s="27">
        <f t="shared" si="24"/>
        <v>0</v>
      </c>
      <c r="S226" s="30">
        <f t="shared" si="24"/>
        <v>408.16285621999998</v>
      </c>
      <c r="T226" s="32">
        <f t="shared" si="23"/>
        <v>36.271992560454528</v>
      </c>
      <c r="U226" s="33" t="s">
        <v>233</v>
      </c>
      <c r="V226" s="33"/>
      <c r="W226" s="22"/>
    </row>
    <row r="227" spans="1:23" ht="21">
      <c r="A227" s="23">
        <v>222</v>
      </c>
      <c r="B227" s="24" t="str">
        <f>VLOOKUP($U227,[1]Name!$A:$B,2,0)</f>
        <v>สำนักงานหลักประกันสุขภาพแห่งชาติ</v>
      </c>
      <c r="C227" s="25">
        <f>IF(ISERROR(VLOOKUP($U227,[1]BN2_1!$A:$AC,3,0)),0,VLOOKUP($U227,[1]BN2_1!$A:$AC,3,0))</f>
        <v>1167.4263000000001</v>
      </c>
      <c r="D227" s="26">
        <f>IF(ISERROR(VLOOKUP($U227,[1]BN2_1!$A:$AC,6,0)),0,VLOOKUP($U227,[1]BN2_1!$A:$AC,6,0))</f>
        <v>0</v>
      </c>
      <c r="E227" s="26">
        <f>IF(ISERROR(VLOOKUP($U227,[1]BN2_1!$A:$AC,7,0)),0,VLOOKUP($U227,[1]BN2_1!$A:$AC,7,0))</f>
        <v>0</v>
      </c>
      <c r="F227" s="27">
        <f t="shared" si="19"/>
        <v>0</v>
      </c>
      <c r="G227" s="28">
        <f>IF(ISERROR(VLOOKUP($U227,[1]BN2_1!$A:$AC,8,0)),0,VLOOKUP($U227,[1]BN2_1!$A:$AC,8,0))</f>
        <v>435.54149999999998</v>
      </c>
      <c r="H227" s="29">
        <f t="shared" si="20"/>
        <v>37.307836905850074</v>
      </c>
      <c r="I227" s="42">
        <f>IF(ISERROR(VLOOKUP($U227,[1]BN2_1!$A:$AC,10,0)),0,VLOOKUP($U227,[1]BN2_1!$A:$AC,10,0))</f>
        <v>117.5629</v>
      </c>
      <c r="J227" s="43">
        <f>IF(ISERROR(VLOOKUP($U227,[1]BN2_1!$A:$AC,13,0)),0,VLOOKUP($U227,[1]BN2_1!$A:$AC,13,0))</f>
        <v>0</v>
      </c>
      <c r="K227" s="43">
        <f>IF(ISERROR(VLOOKUP($U227,[1]BN2_1!$A:$AC,14,0)),0,VLOOKUP($U227,[1]BN2_1!$A:$AC,14,0))</f>
        <v>0</v>
      </c>
      <c r="L227" s="44">
        <f t="shared" si="21"/>
        <v>0</v>
      </c>
      <c r="M227" s="45">
        <f>IF(ISERROR(VLOOKUP($U227,[1]BN2_1!$A:$AC,15,0)),0,VLOOKUP($U227,[1]BN2_1!$A:$AC,15,0))</f>
        <v>43.911259999999999</v>
      </c>
      <c r="N227" s="46">
        <f t="shared" si="22"/>
        <v>37.351290245477102</v>
      </c>
      <c r="O227" s="25">
        <f t="shared" si="24"/>
        <v>1284.9892</v>
      </c>
      <c r="P227" s="26">
        <f t="shared" si="24"/>
        <v>0</v>
      </c>
      <c r="Q227" s="26">
        <f t="shared" si="24"/>
        <v>0</v>
      </c>
      <c r="R227" s="27">
        <f t="shared" si="24"/>
        <v>0</v>
      </c>
      <c r="S227" s="30">
        <f t="shared" si="24"/>
        <v>479.45276000000001</v>
      </c>
      <c r="T227" s="32">
        <f t="shared" si="23"/>
        <v>37.31181242612778</v>
      </c>
      <c r="U227" s="33" t="s">
        <v>234</v>
      </c>
      <c r="V227" s="33"/>
      <c r="W227" s="22"/>
    </row>
    <row r="228" spans="1:23" ht="21">
      <c r="A228" s="23">
        <v>223</v>
      </c>
      <c r="B228" s="24" t="str">
        <f>VLOOKUP($U228,[1]Name!$A:$B,2,0)</f>
        <v>มหาวิทยาลัยมหิดล</v>
      </c>
      <c r="C228" s="25">
        <f>IF(ISERROR(VLOOKUP($U228,[1]BN2_1!$A:$AC,3,0)),0,VLOOKUP($U228,[1]BN2_1!$A:$AC,3,0))</f>
        <v>10555.5712</v>
      </c>
      <c r="D228" s="26">
        <f>IF(ISERROR(VLOOKUP($U228,[1]BN2_1!$A:$AC,6,0)),0,VLOOKUP($U228,[1]BN2_1!$A:$AC,6,0))</f>
        <v>0</v>
      </c>
      <c r="E228" s="26">
        <f>IF(ISERROR(VLOOKUP($U228,[1]BN2_1!$A:$AC,7,0)),0,VLOOKUP($U228,[1]BN2_1!$A:$AC,7,0))</f>
        <v>0</v>
      </c>
      <c r="F228" s="27">
        <f t="shared" si="19"/>
        <v>0</v>
      </c>
      <c r="G228" s="28">
        <f>IF(ISERROR(VLOOKUP($U228,[1]BN2_1!$A:$AC,8,0)),0,VLOOKUP($U228,[1]BN2_1!$A:$AC,8,0))</f>
        <v>2579.9216363</v>
      </c>
      <c r="H228" s="29">
        <f t="shared" si="20"/>
        <v>24.441326645591666</v>
      </c>
      <c r="I228" s="42">
        <f>IF(ISERROR(VLOOKUP($U228,[1]BN2_1!$A:$AC,10,0)),0,VLOOKUP($U228,[1]BN2_1!$A:$AC,10,0))</f>
        <v>2614.3681999999999</v>
      </c>
      <c r="J228" s="43">
        <f>IF(ISERROR(VLOOKUP($U228,[1]BN2_1!$A:$AC,13,0)),0,VLOOKUP($U228,[1]BN2_1!$A:$AC,13,0))</f>
        <v>0</v>
      </c>
      <c r="K228" s="43">
        <f>IF(ISERROR(VLOOKUP($U228,[1]BN2_1!$A:$AC,14,0)),0,VLOOKUP($U228,[1]BN2_1!$A:$AC,14,0))</f>
        <v>0</v>
      </c>
      <c r="L228" s="44">
        <f t="shared" si="21"/>
        <v>0</v>
      </c>
      <c r="M228" s="45">
        <f>IF(ISERROR(VLOOKUP($U228,[1]BN2_1!$A:$AC,15,0)),0,VLOOKUP($U228,[1]BN2_1!$A:$AC,15,0))</f>
        <v>2434.7824999999998</v>
      </c>
      <c r="N228" s="46">
        <f t="shared" si="22"/>
        <v>93.130818375162306</v>
      </c>
      <c r="O228" s="25">
        <f t="shared" si="24"/>
        <v>13169.939399999999</v>
      </c>
      <c r="P228" s="26">
        <f t="shared" si="24"/>
        <v>0</v>
      </c>
      <c r="Q228" s="26">
        <f t="shared" si="24"/>
        <v>0</v>
      </c>
      <c r="R228" s="27">
        <f t="shared" si="24"/>
        <v>0</v>
      </c>
      <c r="S228" s="30">
        <f t="shared" si="24"/>
        <v>5014.7041362999998</v>
      </c>
      <c r="T228" s="32">
        <f t="shared" si="23"/>
        <v>38.076896058458701</v>
      </c>
      <c r="U228" s="33" t="s">
        <v>235</v>
      </c>
      <c r="V228" s="33"/>
      <c r="W228" s="22"/>
    </row>
    <row r="229" spans="1:23" ht="21">
      <c r="A229" s="23">
        <v>224</v>
      </c>
      <c r="B229" s="24" t="str">
        <f>VLOOKUP($U229,[1]Name!$A:$B,2,0)</f>
        <v>สำนักงานศาลรัฐธรรมนูญ</v>
      </c>
      <c r="C229" s="25">
        <f>IF(ISERROR(VLOOKUP($U229,[1]BN2_1!$A:$AC,3,0)),0,VLOOKUP($U229,[1]BN2_1!$A:$AC,3,0))</f>
        <v>254.4016</v>
      </c>
      <c r="D229" s="26">
        <f>IF(ISERROR(VLOOKUP($U229,[1]BN2_1!$A:$AC,6,0)),0,VLOOKUP($U229,[1]BN2_1!$A:$AC,6,0))</f>
        <v>0</v>
      </c>
      <c r="E229" s="26">
        <f>IF(ISERROR(VLOOKUP($U229,[1]BN2_1!$A:$AC,7,0)),0,VLOOKUP($U229,[1]BN2_1!$A:$AC,7,0))</f>
        <v>0</v>
      </c>
      <c r="F229" s="27">
        <f t="shared" si="19"/>
        <v>0</v>
      </c>
      <c r="G229" s="28">
        <f>IF(ISERROR(VLOOKUP($U229,[1]BN2_1!$A:$AC,8,0)),0,VLOOKUP($U229,[1]BN2_1!$A:$AC,8,0))</f>
        <v>62.0214</v>
      </c>
      <c r="H229" s="29">
        <f t="shared" si="20"/>
        <v>24.37932780296979</v>
      </c>
      <c r="I229" s="42">
        <f>IF(ISERROR(VLOOKUP($U229,[1]BN2_1!$A:$AC,10,0)),0,VLOOKUP($U229,[1]BN2_1!$A:$AC,10,0))</f>
        <v>106.7351</v>
      </c>
      <c r="J229" s="43">
        <f>IF(ISERROR(VLOOKUP($U229,[1]BN2_1!$A:$AC,13,0)),0,VLOOKUP($U229,[1]BN2_1!$A:$AC,13,0))</f>
        <v>0</v>
      </c>
      <c r="K229" s="43">
        <f>IF(ISERROR(VLOOKUP($U229,[1]BN2_1!$A:$AC,14,0)),0,VLOOKUP($U229,[1]BN2_1!$A:$AC,14,0))</f>
        <v>0</v>
      </c>
      <c r="L229" s="44">
        <f t="shared" si="21"/>
        <v>0</v>
      </c>
      <c r="M229" s="45">
        <f>IF(ISERROR(VLOOKUP($U229,[1]BN2_1!$A:$AC,15,0)),0,VLOOKUP($U229,[1]BN2_1!$A:$AC,15,0))</f>
        <v>88.935100000000006</v>
      </c>
      <c r="N229" s="46">
        <f t="shared" si="22"/>
        <v>83.323199210006834</v>
      </c>
      <c r="O229" s="25">
        <f t="shared" si="24"/>
        <v>361.13670000000002</v>
      </c>
      <c r="P229" s="26">
        <f t="shared" si="24"/>
        <v>0</v>
      </c>
      <c r="Q229" s="26">
        <f t="shared" si="24"/>
        <v>0</v>
      </c>
      <c r="R229" s="27">
        <f t="shared" si="24"/>
        <v>0</v>
      </c>
      <c r="S229" s="30">
        <f t="shared" si="24"/>
        <v>150.95650000000001</v>
      </c>
      <c r="T229" s="32">
        <f t="shared" si="23"/>
        <v>41.800376422556887</v>
      </c>
      <c r="U229" s="33" t="s">
        <v>236</v>
      </c>
      <c r="V229" s="33"/>
      <c r="W229" s="22"/>
    </row>
    <row r="230" spans="1:23" ht="21">
      <c r="A230" s="23">
        <v>225</v>
      </c>
      <c r="B230" s="24" t="str">
        <f>VLOOKUP($U230,[1]Name!$A:$B,2,0)</f>
        <v>สำนักงานคณะกรรมการสิทธิมนุษยชนแห่งชาติ</v>
      </c>
      <c r="C230" s="25">
        <f>IF(ISERROR(VLOOKUP($U230,[1]BN2_1!$A:$AC,3,0)),0,VLOOKUP($U230,[1]BN2_1!$A:$AC,3,0))</f>
        <v>193.3039</v>
      </c>
      <c r="D230" s="26">
        <f>IF(ISERROR(VLOOKUP($U230,[1]BN2_1!$A:$AC,6,0)),0,VLOOKUP($U230,[1]BN2_1!$A:$AC,6,0))</f>
        <v>0</v>
      </c>
      <c r="E230" s="26">
        <f>IF(ISERROR(VLOOKUP($U230,[1]BN2_1!$A:$AC,7,0)),0,VLOOKUP($U230,[1]BN2_1!$A:$AC,7,0))</f>
        <v>0</v>
      </c>
      <c r="F230" s="27">
        <f t="shared" si="19"/>
        <v>0</v>
      </c>
      <c r="G230" s="28">
        <f>IF(ISERROR(VLOOKUP($U230,[1]BN2_1!$A:$AC,8,0)),0,VLOOKUP($U230,[1]BN2_1!$A:$AC,8,0))</f>
        <v>88.030199999999994</v>
      </c>
      <c r="H230" s="29">
        <f t="shared" si="20"/>
        <v>45.539795110186596</v>
      </c>
      <c r="I230" s="42">
        <f>IF(ISERROR(VLOOKUP($U230,[1]BN2_1!$A:$AC,10,0)),0,VLOOKUP($U230,[1]BN2_1!$A:$AC,10,0))</f>
        <v>16.588100000000001</v>
      </c>
      <c r="J230" s="43">
        <f>IF(ISERROR(VLOOKUP($U230,[1]BN2_1!$A:$AC,13,0)),0,VLOOKUP($U230,[1]BN2_1!$A:$AC,13,0))</f>
        <v>0</v>
      </c>
      <c r="K230" s="43">
        <f>IF(ISERROR(VLOOKUP($U230,[1]BN2_1!$A:$AC,14,0)),0,VLOOKUP($U230,[1]BN2_1!$A:$AC,14,0))</f>
        <v>0</v>
      </c>
      <c r="L230" s="44">
        <f t="shared" si="21"/>
        <v>0</v>
      </c>
      <c r="M230" s="45">
        <f>IF(ISERROR(VLOOKUP($U230,[1]BN2_1!$A:$AC,15,0)),0,VLOOKUP($U230,[1]BN2_1!$A:$AC,15,0))</f>
        <v>0</v>
      </c>
      <c r="N230" s="46">
        <f t="shared" si="22"/>
        <v>0</v>
      </c>
      <c r="O230" s="25">
        <f t="shared" si="24"/>
        <v>209.892</v>
      </c>
      <c r="P230" s="26">
        <f t="shared" si="24"/>
        <v>0</v>
      </c>
      <c r="Q230" s="26">
        <f t="shared" si="24"/>
        <v>0</v>
      </c>
      <c r="R230" s="27">
        <f t="shared" si="24"/>
        <v>0</v>
      </c>
      <c r="S230" s="30">
        <f t="shared" si="24"/>
        <v>88.030199999999994</v>
      </c>
      <c r="T230" s="32">
        <f t="shared" si="23"/>
        <v>41.94071236635984</v>
      </c>
      <c r="U230" s="33" t="s">
        <v>237</v>
      </c>
      <c r="V230" s="33"/>
      <c r="W230" s="22"/>
    </row>
    <row r="231" spans="1:23" ht="21">
      <c r="A231" s="23">
        <v>226</v>
      </c>
      <c r="B231" s="24" t="str">
        <f>VLOOKUP($U231,[1]Name!$A:$B,2,0)</f>
        <v>ศูนย์ความเป็นเลิศด้านชีววิทยาศาสตร์ (องค์การมหาชน)</v>
      </c>
      <c r="C231" s="25">
        <f>IF(ISERROR(VLOOKUP($U231,[1]BN2_1!$A:$AC,3,0)),0,VLOOKUP($U231,[1]BN2_1!$A:$AC,3,0))</f>
        <v>65.905600000000007</v>
      </c>
      <c r="D231" s="26">
        <f>IF(ISERROR(VLOOKUP($U231,[1]BN2_1!$A:$AC,6,0)),0,VLOOKUP($U231,[1]BN2_1!$A:$AC,6,0))</f>
        <v>0</v>
      </c>
      <c r="E231" s="26">
        <f>IF(ISERROR(VLOOKUP($U231,[1]BN2_1!$A:$AC,7,0)),0,VLOOKUP($U231,[1]BN2_1!$A:$AC,7,0))</f>
        <v>0</v>
      </c>
      <c r="F231" s="27">
        <f t="shared" si="19"/>
        <v>0</v>
      </c>
      <c r="G231" s="28">
        <f>IF(ISERROR(VLOOKUP($U231,[1]BN2_1!$A:$AC,8,0)),0,VLOOKUP($U231,[1]BN2_1!$A:$AC,8,0))</f>
        <v>32.580300000000001</v>
      </c>
      <c r="H231" s="29">
        <f t="shared" si="20"/>
        <v>49.434797649972076</v>
      </c>
      <c r="I231" s="42">
        <f>IF(ISERROR(VLOOKUP($U231,[1]BN2_1!$A:$AC,10,0)),0,VLOOKUP($U231,[1]BN2_1!$A:$AC,10,0))</f>
        <v>50.011000000000003</v>
      </c>
      <c r="J231" s="43">
        <f>IF(ISERROR(VLOOKUP($U231,[1]BN2_1!$A:$AC,13,0)),0,VLOOKUP($U231,[1]BN2_1!$A:$AC,13,0))</f>
        <v>0</v>
      </c>
      <c r="K231" s="43">
        <f>IF(ISERROR(VLOOKUP($U231,[1]BN2_1!$A:$AC,14,0)),0,VLOOKUP($U231,[1]BN2_1!$A:$AC,14,0))</f>
        <v>0</v>
      </c>
      <c r="L231" s="44">
        <f t="shared" si="21"/>
        <v>0</v>
      </c>
      <c r="M231" s="45">
        <f>IF(ISERROR(VLOOKUP($U231,[1]BN2_1!$A:$AC,15,0)),0,VLOOKUP($U231,[1]BN2_1!$A:$AC,15,0))</f>
        <v>16.053000000000001</v>
      </c>
      <c r="N231" s="46">
        <f t="shared" si="22"/>
        <v>32.098938233588612</v>
      </c>
      <c r="O231" s="25">
        <f t="shared" si="24"/>
        <v>115.91660000000002</v>
      </c>
      <c r="P231" s="26">
        <f t="shared" si="24"/>
        <v>0</v>
      </c>
      <c r="Q231" s="26">
        <f t="shared" si="24"/>
        <v>0</v>
      </c>
      <c r="R231" s="27">
        <f t="shared" si="24"/>
        <v>0</v>
      </c>
      <c r="S231" s="30">
        <f t="shared" si="24"/>
        <v>48.633300000000006</v>
      </c>
      <c r="T231" s="32">
        <f t="shared" si="23"/>
        <v>41.955423123176487</v>
      </c>
      <c r="U231" s="33" t="s">
        <v>238</v>
      </c>
      <c r="V231" s="33"/>
      <c r="W231" s="22"/>
    </row>
    <row r="232" spans="1:23" ht="21">
      <c r="A232" s="23">
        <v>227</v>
      </c>
      <c r="B232" s="24" t="str">
        <f>VLOOKUP($U232,[1]Name!$A:$B,2,0)</f>
        <v>สถาบันพัฒนาองค์กรชุมชน</v>
      </c>
      <c r="C232" s="25">
        <f>IF(ISERROR(VLOOKUP($U232,[1]BN2_1!$A:$AC,3,0)),0,VLOOKUP($U232,[1]BN2_1!$A:$AC,3,0))</f>
        <v>411.35090000000002</v>
      </c>
      <c r="D232" s="26">
        <f>IF(ISERROR(VLOOKUP($U232,[1]BN2_1!$A:$AC,6,0)),0,VLOOKUP($U232,[1]BN2_1!$A:$AC,6,0))</f>
        <v>0</v>
      </c>
      <c r="E232" s="26">
        <f>IF(ISERROR(VLOOKUP($U232,[1]BN2_1!$A:$AC,7,0)),0,VLOOKUP($U232,[1]BN2_1!$A:$AC,7,0))</f>
        <v>0</v>
      </c>
      <c r="F232" s="27">
        <f t="shared" si="19"/>
        <v>0</v>
      </c>
      <c r="G232" s="28">
        <f>IF(ISERROR(VLOOKUP($U232,[1]BN2_1!$A:$AC,8,0)),0,VLOOKUP($U232,[1]BN2_1!$A:$AC,8,0))</f>
        <v>148.08629999999999</v>
      </c>
      <c r="H232" s="29">
        <f t="shared" si="20"/>
        <v>35.999994165565212</v>
      </c>
      <c r="I232" s="42">
        <f>IF(ISERROR(VLOOKUP($U232,[1]BN2_1!$A:$AC,10,0)),0,VLOOKUP($U232,[1]BN2_1!$A:$AC,10,0))</f>
        <v>892.5</v>
      </c>
      <c r="J232" s="43">
        <f>IF(ISERROR(VLOOKUP($U232,[1]BN2_1!$A:$AC,13,0)),0,VLOOKUP($U232,[1]BN2_1!$A:$AC,13,0))</f>
        <v>0</v>
      </c>
      <c r="K232" s="43">
        <f>IF(ISERROR(VLOOKUP($U232,[1]BN2_1!$A:$AC,14,0)),0,VLOOKUP($U232,[1]BN2_1!$A:$AC,14,0))</f>
        <v>0</v>
      </c>
      <c r="L232" s="44">
        <f t="shared" si="21"/>
        <v>0</v>
      </c>
      <c r="M232" s="45">
        <f>IF(ISERROR(VLOOKUP($U232,[1]BN2_1!$A:$AC,15,0)),0,VLOOKUP($U232,[1]BN2_1!$A:$AC,15,0))</f>
        <v>412.57499999999999</v>
      </c>
      <c r="N232" s="46">
        <f t="shared" si="22"/>
        <v>46.226890756302517</v>
      </c>
      <c r="O232" s="25">
        <f t="shared" si="24"/>
        <v>1303.8508999999999</v>
      </c>
      <c r="P232" s="26">
        <f t="shared" si="24"/>
        <v>0</v>
      </c>
      <c r="Q232" s="26">
        <f t="shared" si="24"/>
        <v>0</v>
      </c>
      <c r="R232" s="27">
        <f t="shared" si="24"/>
        <v>0</v>
      </c>
      <c r="S232" s="30">
        <f t="shared" si="24"/>
        <v>560.66129999999998</v>
      </c>
      <c r="T232" s="32">
        <f t="shared" si="23"/>
        <v>43.000415154830975</v>
      </c>
      <c r="U232" s="33" t="s">
        <v>239</v>
      </c>
      <c r="V232" s="33"/>
      <c r="W232" s="22"/>
    </row>
    <row r="233" spans="1:23" ht="21">
      <c r="A233" s="23">
        <v>228</v>
      </c>
      <c r="B233" s="24" t="str">
        <f>VLOOKUP($U233,[1]Name!$A:$B,2,0)</f>
        <v>โรงเรียนมหิดลวิทยานุสรณ์</v>
      </c>
      <c r="C233" s="25">
        <f>IF(ISERROR(VLOOKUP($U233,[1]BN2_1!$A:$AC,3,0)),0,VLOOKUP($U233,[1]BN2_1!$A:$AC,3,0))</f>
        <v>243.7336</v>
      </c>
      <c r="D233" s="26">
        <f>IF(ISERROR(VLOOKUP($U233,[1]BN2_1!$A:$AC,6,0)),0,VLOOKUP($U233,[1]BN2_1!$A:$AC,6,0))</f>
        <v>0</v>
      </c>
      <c r="E233" s="26">
        <f>IF(ISERROR(VLOOKUP($U233,[1]BN2_1!$A:$AC,7,0)),0,VLOOKUP($U233,[1]BN2_1!$A:$AC,7,0))</f>
        <v>0</v>
      </c>
      <c r="F233" s="27">
        <f t="shared" si="19"/>
        <v>0</v>
      </c>
      <c r="G233" s="28">
        <f>IF(ISERROR(VLOOKUP($U233,[1]BN2_1!$A:$AC,8,0)),0,VLOOKUP($U233,[1]BN2_1!$A:$AC,8,0))</f>
        <v>109.468</v>
      </c>
      <c r="H233" s="29">
        <f t="shared" si="20"/>
        <v>44.912970554736816</v>
      </c>
      <c r="I233" s="42">
        <f>IF(ISERROR(VLOOKUP($U233,[1]BN2_1!$A:$AC,10,0)),0,VLOOKUP($U233,[1]BN2_1!$A:$AC,10,0))</f>
        <v>6.81</v>
      </c>
      <c r="J233" s="43">
        <f>IF(ISERROR(VLOOKUP($U233,[1]BN2_1!$A:$AC,13,0)),0,VLOOKUP($U233,[1]BN2_1!$A:$AC,13,0))</f>
        <v>0</v>
      </c>
      <c r="K233" s="43">
        <f>IF(ISERROR(VLOOKUP($U233,[1]BN2_1!$A:$AC,14,0)),0,VLOOKUP($U233,[1]BN2_1!$A:$AC,14,0))</f>
        <v>0</v>
      </c>
      <c r="L233" s="44">
        <f t="shared" si="21"/>
        <v>0</v>
      </c>
      <c r="M233" s="45">
        <f>IF(ISERROR(VLOOKUP($U233,[1]BN2_1!$A:$AC,15,0)),0,VLOOKUP($U233,[1]BN2_1!$A:$AC,15,0))</f>
        <v>6.81</v>
      </c>
      <c r="N233" s="46">
        <f t="shared" si="22"/>
        <v>100</v>
      </c>
      <c r="O233" s="25">
        <f t="shared" si="24"/>
        <v>250.5436</v>
      </c>
      <c r="P233" s="26">
        <f t="shared" si="24"/>
        <v>0</v>
      </c>
      <c r="Q233" s="26">
        <f t="shared" si="24"/>
        <v>0</v>
      </c>
      <c r="R233" s="27">
        <f t="shared" si="24"/>
        <v>0</v>
      </c>
      <c r="S233" s="30">
        <f t="shared" si="24"/>
        <v>116.27800000000001</v>
      </c>
      <c r="T233" s="32">
        <f t="shared" si="23"/>
        <v>46.41028547526259</v>
      </c>
      <c r="U233" s="33" t="s">
        <v>240</v>
      </c>
      <c r="V233" s="33"/>
      <c r="W233" s="22"/>
    </row>
    <row r="234" spans="1:23" ht="21">
      <c r="A234" s="23">
        <v>229</v>
      </c>
      <c r="B234" s="24" t="str">
        <f>VLOOKUP($U234,[1]Name!$A:$B,2,0)</f>
        <v>สำนักงานประกันสังคม</v>
      </c>
      <c r="C234" s="25">
        <f>IF(ISERROR(VLOOKUP($U234,[1]BN2_1!$A:$AC,3,0)),0,VLOOKUP($U234,[1]BN2_1!$A:$AC,3,0))</f>
        <v>45000.097800000003</v>
      </c>
      <c r="D234" s="26">
        <f>IF(ISERROR(VLOOKUP($U234,[1]BN2_1!$A:$AC,6,0)),0,VLOOKUP($U234,[1]BN2_1!$A:$AC,6,0))</f>
        <v>0</v>
      </c>
      <c r="E234" s="26">
        <f>IF(ISERROR(VLOOKUP($U234,[1]BN2_1!$A:$AC,7,0)),0,VLOOKUP($U234,[1]BN2_1!$A:$AC,7,0))</f>
        <v>0</v>
      </c>
      <c r="F234" s="27">
        <f t="shared" si="19"/>
        <v>0</v>
      </c>
      <c r="G234" s="28">
        <f>IF(ISERROR(VLOOKUP($U234,[1]BN2_1!$A:$AC,8,0)),0,VLOOKUP($U234,[1]BN2_1!$A:$AC,8,0))</f>
        <v>22200.21170647</v>
      </c>
      <c r="H234" s="29">
        <f t="shared" si="20"/>
        <v>49.333696573588334</v>
      </c>
      <c r="I234" s="42">
        <f>IF(ISERROR(VLOOKUP($U234,[1]BN2_1!$A:$AC,10,0)),0,VLOOKUP($U234,[1]BN2_1!$A:$AC,10,0))</f>
        <v>0</v>
      </c>
      <c r="J234" s="43">
        <f>IF(ISERROR(VLOOKUP($U234,[1]BN2_1!$A:$AC,13,0)),0,VLOOKUP($U234,[1]BN2_1!$A:$AC,13,0))</f>
        <v>0</v>
      </c>
      <c r="K234" s="43">
        <f>IF(ISERROR(VLOOKUP($U234,[1]BN2_1!$A:$AC,14,0)),0,VLOOKUP($U234,[1]BN2_1!$A:$AC,14,0))</f>
        <v>0</v>
      </c>
      <c r="L234" s="44">
        <f t="shared" si="21"/>
        <v>0</v>
      </c>
      <c r="M234" s="45">
        <f>IF(ISERROR(VLOOKUP($U234,[1]BN2_1!$A:$AC,15,0)),0,VLOOKUP($U234,[1]BN2_1!$A:$AC,15,0))</f>
        <v>0</v>
      </c>
      <c r="N234" s="46">
        <f t="shared" si="22"/>
        <v>0</v>
      </c>
      <c r="O234" s="25">
        <f t="shared" si="24"/>
        <v>45000.097800000003</v>
      </c>
      <c r="P234" s="26">
        <f t="shared" si="24"/>
        <v>0</v>
      </c>
      <c r="Q234" s="26">
        <f t="shared" si="24"/>
        <v>0</v>
      </c>
      <c r="R234" s="27">
        <f t="shared" si="24"/>
        <v>0</v>
      </c>
      <c r="S234" s="30">
        <f t="shared" si="24"/>
        <v>22200.21170647</v>
      </c>
      <c r="T234" s="32">
        <f t="shared" si="23"/>
        <v>49.333696573588334</v>
      </c>
      <c r="U234" s="33" t="s">
        <v>241</v>
      </c>
      <c r="V234" s="33"/>
      <c r="W234" s="22"/>
    </row>
    <row r="235" spans="1:23" ht="21">
      <c r="A235" s="23">
        <v>230</v>
      </c>
      <c r="B235" s="24" t="str">
        <f>VLOOKUP($U235,[1]Name!$A:$B,2,0)</f>
        <v>สนง.คณะกรรมการนโยบายเขตพัฒนาพิเศษภาคตะวันออก</v>
      </c>
      <c r="C235" s="25">
        <f>IF(ISERROR(VLOOKUP($U235,[1]BN2_1!$A:$AC,3,0)),0,VLOOKUP($U235,[1]BN2_1!$A:$AC,3,0))</f>
        <v>403.83170000000001</v>
      </c>
      <c r="D235" s="26">
        <f>IF(ISERROR(VLOOKUP($U235,[1]BN2_1!$A:$AC,6,0)),0,VLOOKUP($U235,[1]BN2_1!$A:$AC,6,0))</f>
        <v>0</v>
      </c>
      <c r="E235" s="26">
        <f>IF(ISERROR(VLOOKUP($U235,[1]BN2_1!$A:$AC,7,0)),0,VLOOKUP($U235,[1]BN2_1!$A:$AC,7,0))</f>
        <v>0</v>
      </c>
      <c r="F235" s="27">
        <f t="shared" si="19"/>
        <v>0</v>
      </c>
      <c r="G235" s="28">
        <f>IF(ISERROR(VLOOKUP($U235,[1]BN2_1!$A:$AC,8,0)),0,VLOOKUP($U235,[1]BN2_1!$A:$AC,8,0))</f>
        <v>194.04910000000001</v>
      </c>
      <c r="H235" s="29">
        <f t="shared" si="20"/>
        <v>48.051973136333778</v>
      </c>
      <c r="I235" s="42">
        <f>IF(ISERROR(VLOOKUP($U235,[1]BN2_1!$A:$AC,10,0)),0,VLOOKUP($U235,[1]BN2_1!$A:$AC,10,0))</f>
        <v>10.7714</v>
      </c>
      <c r="J235" s="43">
        <f>IF(ISERROR(VLOOKUP($U235,[1]BN2_1!$A:$AC,13,0)),0,VLOOKUP($U235,[1]BN2_1!$A:$AC,13,0))</f>
        <v>0</v>
      </c>
      <c r="K235" s="43">
        <f>IF(ISERROR(VLOOKUP($U235,[1]BN2_1!$A:$AC,14,0)),0,VLOOKUP($U235,[1]BN2_1!$A:$AC,14,0))</f>
        <v>0</v>
      </c>
      <c r="L235" s="44">
        <f t="shared" si="21"/>
        <v>0</v>
      </c>
      <c r="M235" s="45">
        <f>IF(ISERROR(VLOOKUP($U235,[1]BN2_1!$A:$AC,15,0)),0,VLOOKUP($U235,[1]BN2_1!$A:$AC,15,0))</f>
        <v>10.7714</v>
      </c>
      <c r="N235" s="46">
        <f t="shared" si="22"/>
        <v>100</v>
      </c>
      <c r="O235" s="25">
        <f t="shared" si="24"/>
        <v>414.60310000000004</v>
      </c>
      <c r="P235" s="26">
        <f t="shared" si="24"/>
        <v>0</v>
      </c>
      <c r="Q235" s="26">
        <f t="shared" si="24"/>
        <v>0</v>
      </c>
      <c r="R235" s="27">
        <f t="shared" si="24"/>
        <v>0</v>
      </c>
      <c r="S235" s="30">
        <f t="shared" si="24"/>
        <v>204.82050000000001</v>
      </c>
      <c r="T235" s="32">
        <f t="shared" si="23"/>
        <v>49.401584310392273</v>
      </c>
      <c r="U235" s="33" t="s">
        <v>242</v>
      </c>
      <c r="V235" s="33"/>
      <c r="W235" s="22"/>
    </row>
    <row r="236" spans="1:23" ht="21">
      <c r="A236" s="23">
        <v>231</v>
      </c>
      <c r="B236" s="24" t="str">
        <f>VLOOKUP($U236,[1]Name!$A:$B,2,0)</f>
        <v>สถาบันเพื่อการยุติธรรมแห่งประเทศไทย(องค์การมหาชน)</v>
      </c>
      <c r="C236" s="25">
        <f>IF(ISERROR(VLOOKUP($U236,[1]BN2_1!$A:$AC,3,0)),0,VLOOKUP($U236,[1]BN2_1!$A:$AC,3,0))</f>
        <v>121.0098</v>
      </c>
      <c r="D236" s="26">
        <f>IF(ISERROR(VLOOKUP($U236,[1]BN2_1!$A:$AC,6,0)),0,VLOOKUP($U236,[1]BN2_1!$A:$AC,6,0))</f>
        <v>0</v>
      </c>
      <c r="E236" s="26">
        <f>IF(ISERROR(VLOOKUP($U236,[1]BN2_1!$A:$AC,7,0)),0,VLOOKUP($U236,[1]BN2_1!$A:$AC,7,0))</f>
        <v>0</v>
      </c>
      <c r="F236" s="27">
        <f t="shared" si="19"/>
        <v>0</v>
      </c>
      <c r="G236" s="28">
        <f>IF(ISERROR(VLOOKUP($U236,[1]BN2_1!$A:$AC,8,0)),0,VLOOKUP($U236,[1]BN2_1!$A:$AC,8,0))</f>
        <v>59.724800000000002</v>
      </c>
      <c r="H236" s="29">
        <f t="shared" si="20"/>
        <v>49.35534146821167</v>
      </c>
      <c r="I236" s="42">
        <f>IF(ISERROR(VLOOKUP($U236,[1]BN2_1!$A:$AC,10,0)),0,VLOOKUP($U236,[1]BN2_1!$A:$AC,10,0))</f>
        <v>232</v>
      </c>
      <c r="J236" s="43">
        <f>IF(ISERROR(VLOOKUP($U236,[1]BN2_1!$A:$AC,13,0)),0,VLOOKUP($U236,[1]BN2_1!$A:$AC,13,0))</f>
        <v>0</v>
      </c>
      <c r="K236" s="43">
        <f>IF(ISERROR(VLOOKUP($U236,[1]BN2_1!$A:$AC,14,0)),0,VLOOKUP($U236,[1]BN2_1!$A:$AC,14,0))</f>
        <v>0</v>
      </c>
      <c r="L236" s="44">
        <f t="shared" si="21"/>
        <v>0</v>
      </c>
      <c r="M236" s="45">
        <f>IF(ISERROR(VLOOKUP($U236,[1]BN2_1!$A:$AC,15,0)),0,VLOOKUP($U236,[1]BN2_1!$A:$AC,15,0))</f>
        <v>115.998</v>
      </c>
      <c r="N236" s="46">
        <f t="shared" si="22"/>
        <v>49.99913793103449</v>
      </c>
      <c r="O236" s="25">
        <f t="shared" si="24"/>
        <v>353.00979999999998</v>
      </c>
      <c r="P236" s="26">
        <f t="shared" si="24"/>
        <v>0</v>
      </c>
      <c r="Q236" s="26">
        <f t="shared" si="24"/>
        <v>0</v>
      </c>
      <c r="R236" s="27">
        <f t="shared" si="24"/>
        <v>0</v>
      </c>
      <c r="S236" s="30">
        <f t="shared" si="24"/>
        <v>175.72280000000001</v>
      </c>
      <c r="T236" s="32">
        <f t="shared" si="23"/>
        <v>49.778448077078885</v>
      </c>
      <c r="U236" s="33" t="s">
        <v>243</v>
      </c>
      <c r="V236" s="33"/>
      <c r="W236" s="22"/>
    </row>
    <row r="237" spans="1:23" ht="21">
      <c r="A237" s="23">
        <v>232</v>
      </c>
      <c r="B237" s="24" t="str">
        <f>VLOOKUP($U237,[1]Name!$A:$B,2,0)</f>
        <v>สถาบันอนุญาโตตุลาการ</v>
      </c>
      <c r="C237" s="25">
        <f>IF(ISERROR(VLOOKUP($U237,[1]BN2_1!$A:$AC,3,0)),0,VLOOKUP($U237,[1]BN2_1!$A:$AC,3,0))</f>
        <v>26.117599999999999</v>
      </c>
      <c r="D237" s="26">
        <f>IF(ISERROR(VLOOKUP($U237,[1]BN2_1!$A:$AC,6,0)),0,VLOOKUP($U237,[1]BN2_1!$A:$AC,6,0))</f>
        <v>0</v>
      </c>
      <c r="E237" s="26">
        <f>IF(ISERROR(VLOOKUP($U237,[1]BN2_1!$A:$AC,7,0)),0,VLOOKUP($U237,[1]BN2_1!$A:$AC,7,0))</f>
        <v>0</v>
      </c>
      <c r="F237" s="27">
        <f t="shared" si="19"/>
        <v>0</v>
      </c>
      <c r="G237" s="28">
        <f>IF(ISERROR(VLOOKUP($U237,[1]BN2_1!$A:$AC,8,0)),0,VLOOKUP($U237,[1]BN2_1!$A:$AC,8,0))</f>
        <v>13.0045</v>
      </c>
      <c r="H237" s="29">
        <f t="shared" si="20"/>
        <v>49.792094219989586</v>
      </c>
      <c r="I237" s="42">
        <f>IF(ISERROR(VLOOKUP($U237,[1]BN2_1!$A:$AC,10,0)),0,VLOOKUP($U237,[1]BN2_1!$A:$AC,10,0))</f>
        <v>0</v>
      </c>
      <c r="J237" s="43">
        <f>IF(ISERROR(VLOOKUP($U237,[1]BN2_1!$A:$AC,13,0)),0,VLOOKUP($U237,[1]BN2_1!$A:$AC,13,0))</f>
        <v>0</v>
      </c>
      <c r="K237" s="43">
        <f>IF(ISERROR(VLOOKUP($U237,[1]BN2_1!$A:$AC,14,0)),0,VLOOKUP($U237,[1]BN2_1!$A:$AC,14,0))</f>
        <v>0</v>
      </c>
      <c r="L237" s="44">
        <f t="shared" si="21"/>
        <v>0</v>
      </c>
      <c r="M237" s="45">
        <f>IF(ISERROR(VLOOKUP($U237,[1]BN2_1!$A:$AC,15,0)),0,VLOOKUP($U237,[1]BN2_1!$A:$AC,15,0))</f>
        <v>0</v>
      </c>
      <c r="N237" s="46">
        <f t="shared" si="22"/>
        <v>0</v>
      </c>
      <c r="O237" s="25">
        <f t="shared" si="24"/>
        <v>26.117599999999999</v>
      </c>
      <c r="P237" s="26">
        <f t="shared" si="24"/>
        <v>0</v>
      </c>
      <c r="Q237" s="26">
        <f t="shared" si="24"/>
        <v>0</v>
      </c>
      <c r="R237" s="27">
        <f t="shared" si="24"/>
        <v>0</v>
      </c>
      <c r="S237" s="30">
        <f t="shared" si="24"/>
        <v>13.0045</v>
      </c>
      <c r="T237" s="32">
        <f t="shared" si="23"/>
        <v>49.792094219989586</v>
      </c>
      <c r="U237" s="33" t="s">
        <v>244</v>
      </c>
      <c r="V237" s="33"/>
      <c r="W237" s="22"/>
    </row>
    <row r="238" spans="1:23" ht="21">
      <c r="A238" s="23">
        <v>233</v>
      </c>
      <c r="B238" s="24" t="str">
        <f>VLOOKUP($U238,[1]Name!$A:$B,2,0)</f>
        <v>สถาบันบริหารจัดการธนาคารที่ดิน (องค์การมหาชน)</v>
      </c>
      <c r="C238" s="25">
        <f>IF(ISERROR(VLOOKUP($U238,[1]BN2_1!$A:$AC,3,0)),0,VLOOKUP($U238,[1]BN2_1!$A:$AC,3,0))</f>
        <v>53.484900000000003</v>
      </c>
      <c r="D238" s="26">
        <f>IF(ISERROR(VLOOKUP($U238,[1]BN2_1!$A:$AC,6,0)),0,VLOOKUP($U238,[1]BN2_1!$A:$AC,6,0))</f>
        <v>0</v>
      </c>
      <c r="E238" s="26">
        <f>IF(ISERROR(VLOOKUP($U238,[1]BN2_1!$A:$AC,7,0)),0,VLOOKUP($U238,[1]BN2_1!$A:$AC,7,0))</f>
        <v>0</v>
      </c>
      <c r="F238" s="27">
        <f t="shared" si="19"/>
        <v>0</v>
      </c>
      <c r="G238" s="28">
        <f>IF(ISERROR(VLOOKUP($U238,[1]BN2_1!$A:$AC,8,0)),0,VLOOKUP($U238,[1]BN2_1!$A:$AC,8,0))</f>
        <v>26.6968</v>
      </c>
      <c r="H238" s="29">
        <f t="shared" si="20"/>
        <v>49.914648807420406</v>
      </c>
      <c r="I238" s="42">
        <f>IF(ISERROR(VLOOKUP($U238,[1]BN2_1!$A:$AC,10,0)),0,VLOOKUP($U238,[1]BN2_1!$A:$AC,10,0))</f>
        <v>0</v>
      </c>
      <c r="J238" s="43">
        <f>IF(ISERROR(VLOOKUP($U238,[1]BN2_1!$A:$AC,13,0)),0,VLOOKUP($U238,[1]BN2_1!$A:$AC,13,0))</f>
        <v>0</v>
      </c>
      <c r="K238" s="43">
        <f>IF(ISERROR(VLOOKUP($U238,[1]BN2_1!$A:$AC,14,0)),0,VLOOKUP($U238,[1]BN2_1!$A:$AC,14,0))</f>
        <v>0</v>
      </c>
      <c r="L238" s="44">
        <f t="shared" si="21"/>
        <v>0</v>
      </c>
      <c r="M238" s="45">
        <f>IF(ISERROR(VLOOKUP($U238,[1]BN2_1!$A:$AC,15,0)),0,VLOOKUP($U238,[1]BN2_1!$A:$AC,15,0))</f>
        <v>0</v>
      </c>
      <c r="N238" s="46">
        <f t="shared" si="22"/>
        <v>0</v>
      </c>
      <c r="O238" s="25">
        <f t="shared" si="24"/>
        <v>53.484900000000003</v>
      </c>
      <c r="P238" s="26">
        <f t="shared" si="24"/>
        <v>0</v>
      </c>
      <c r="Q238" s="26">
        <f t="shared" si="24"/>
        <v>0</v>
      </c>
      <c r="R238" s="27">
        <f t="shared" si="24"/>
        <v>0</v>
      </c>
      <c r="S238" s="30">
        <f t="shared" si="24"/>
        <v>26.6968</v>
      </c>
      <c r="T238" s="32">
        <f t="shared" si="23"/>
        <v>49.914648807420406</v>
      </c>
      <c r="U238" s="33" t="s">
        <v>245</v>
      </c>
      <c r="V238" s="33"/>
      <c r="W238" s="22"/>
    </row>
    <row r="239" spans="1:23" ht="42">
      <c r="A239" s="23">
        <v>234</v>
      </c>
      <c r="B239" s="24" t="str">
        <f>VLOOKUP($U239,[1]Name!$A:$B,2,0)</f>
        <v>สำนักงานสภานโยบายการอุดมศึกษา วิทยาศาสตร์ วิจัยและนวัตกรรมแห่งชาติ</v>
      </c>
      <c r="C239" s="25">
        <f>IF(ISERROR(VLOOKUP($U239,[1]BN2_1!$A:$AC,3,0)),0,VLOOKUP($U239,[1]BN2_1!$A:$AC,3,0))</f>
        <v>154.47620000000001</v>
      </c>
      <c r="D239" s="26">
        <f>IF(ISERROR(VLOOKUP($U239,[1]BN2_1!$A:$AC,6,0)),0,VLOOKUP($U239,[1]BN2_1!$A:$AC,6,0))</f>
        <v>0</v>
      </c>
      <c r="E239" s="26">
        <f>IF(ISERROR(VLOOKUP($U239,[1]BN2_1!$A:$AC,7,0)),0,VLOOKUP($U239,[1]BN2_1!$A:$AC,7,0))</f>
        <v>0</v>
      </c>
      <c r="F239" s="27">
        <f t="shared" si="19"/>
        <v>0</v>
      </c>
      <c r="G239" s="28">
        <f>IF(ISERROR(VLOOKUP($U239,[1]BN2_1!$A:$AC,8,0)),0,VLOOKUP($U239,[1]BN2_1!$A:$AC,8,0))</f>
        <v>77.191000000000003</v>
      </c>
      <c r="H239" s="29">
        <f t="shared" si="20"/>
        <v>49.969509866244763</v>
      </c>
      <c r="I239" s="42">
        <f>IF(ISERROR(VLOOKUP($U239,[1]BN2_1!$A:$AC,10,0)),0,VLOOKUP($U239,[1]BN2_1!$A:$AC,10,0))</f>
        <v>0</v>
      </c>
      <c r="J239" s="43">
        <f>IF(ISERROR(VLOOKUP($U239,[1]BN2_1!$A:$AC,13,0)),0,VLOOKUP($U239,[1]BN2_1!$A:$AC,13,0))</f>
        <v>0</v>
      </c>
      <c r="K239" s="43">
        <f>IF(ISERROR(VLOOKUP($U239,[1]BN2_1!$A:$AC,14,0)),0,VLOOKUP($U239,[1]BN2_1!$A:$AC,14,0))</f>
        <v>0</v>
      </c>
      <c r="L239" s="44">
        <f t="shared" si="21"/>
        <v>0</v>
      </c>
      <c r="M239" s="45">
        <f>IF(ISERROR(VLOOKUP($U239,[1]BN2_1!$A:$AC,15,0)),0,VLOOKUP($U239,[1]BN2_1!$A:$AC,15,0))</f>
        <v>0</v>
      </c>
      <c r="N239" s="46">
        <f t="shared" si="22"/>
        <v>0</v>
      </c>
      <c r="O239" s="25">
        <f t="shared" si="24"/>
        <v>154.47620000000001</v>
      </c>
      <c r="P239" s="26">
        <f t="shared" si="24"/>
        <v>0</v>
      </c>
      <c r="Q239" s="26">
        <f t="shared" si="24"/>
        <v>0</v>
      </c>
      <c r="R239" s="27">
        <f t="shared" si="24"/>
        <v>0</v>
      </c>
      <c r="S239" s="30">
        <f t="shared" si="24"/>
        <v>77.191000000000003</v>
      </c>
      <c r="T239" s="32">
        <f t="shared" si="23"/>
        <v>49.969509866244763</v>
      </c>
      <c r="U239" s="33" t="s">
        <v>246</v>
      </c>
      <c r="V239" s="33"/>
      <c r="W239" s="22"/>
    </row>
    <row r="240" spans="1:23" ht="21">
      <c r="A240" s="23">
        <v>235</v>
      </c>
      <c r="B240" s="24" t="str">
        <f>VLOOKUP($U240,[1]Name!$A:$B,2,0)</f>
        <v>สถาบันส่งเสริมการสอนวิทยาศาสตร์และเทคโนโลยี</v>
      </c>
      <c r="C240" s="25">
        <f>IF(ISERROR(VLOOKUP($U240,[1]BN2_1!$A:$AC,3,0)),0,VLOOKUP($U240,[1]BN2_1!$A:$AC,3,0))</f>
        <v>1312.2156</v>
      </c>
      <c r="D240" s="26">
        <f>IF(ISERROR(VLOOKUP($U240,[1]BN2_1!$A:$AC,6,0)),0,VLOOKUP($U240,[1]BN2_1!$A:$AC,6,0))</f>
        <v>0</v>
      </c>
      <c r="E240" s="26">
        <f>IF(ISERROR(VLOOKUP($U240,[1]BN2_1!$A:$AC,7,0)),0,VLOOKUP($U240,[1]BN2_1!$A:$AC,7,0))</f>
        <v>0</v>
      </c>
      <c r="F240" s="27">
        <f t="shared" si="19"/>
        <v>0</v>
      </c>
      <c r="G240" s="28">
        <f>IF(ISERROR(VLOOKUP($U240,[1]BN2_1!$A:$AC,8,0)),0,VLOOKUP($U240,[1]BN2_1!$A:$AC,8,0))</f>
        <v>656.08029999999997</v>
      </c>
      <c r="H240" s="29">
        <f t="shared" si="20"/>
        <v>49.997904307798194</v>
      </c>
      <c r="I240" s="42">
        <f>IF(ISERROR(VLOOKUP($U240,[1]BN2_1!$A:$AC,10,0)),0,VLOOKUP($U240,[1]BN2_1!$A:$AC,10,0))</f>
        <v>0</v>
      </c>
      <c r="J240" s="43">
        <f>IF(ISERROR(VLOOKUP($U240,[1]BN2_1!$A:$AC,13,0)),0,VLOOKUP($U240,[1]BN2_1!$A:$AC,13,0))</f>
        <v>0</v>
      </c>
      <c r="K240" s="43">
        <f>IF(ISERROR(VLOOKUP($U240,[1]BN2_1!$A:$AC,14,0)),0,VLOOKUP($U240,[1]BN2_1!$A:$AC,14,0))</f>
        <v>0</v>
      </c>
      <c r="L240" s="44">
        <f t="shared" si="21"/>
        <v>0</v>
      </c>
      <c r="M240" s="45">
        <f>IF(ISERROR(VLOOKUP($U240,[1]BN2_1!$A:$AC,15,0)),0,VLOOKUP($U240,[1]BN2_1!$A:$AC,15,0))</f>
        <v>0</v>
      </c>
      <c r="N240" s="46">
        <f t="shared" si="22"/>
        <v>0</v>
      </c>
      <c r="O240" s="25">
        <f t="shared" si="24"/>
        <v>1312.2156</v>
      </c>
      <c r="P240" s="26">
        <f t="shared" si="24"/>
        <v>0</v>
      </c>
      <c r="Q240" s="26">
        <f t="shared" si="24"/>
        <v>0</v>
      </c>
      <c r="R240" s="27">
        <f t="shared" si="24"/>
        <v>0</v>
      </c>
      <c r="S240" s="30">
        <f t="shared" si="24"/>
        <v>656.08029999999997</v>
      </c>
      <c r="T240" s="32">
        <f t="shared" si="23"/>
        <v>49.997904307798194</v>
      </c>
      <c r="U240" s="33" t="s">
        <v>247</v>
      </c>
      <c r="V240" s="33"/>
      <c r="W240" s="22"/>
    </row>
    <row r="241" spans="1:23" ht="21">
      <c r="A241" s="23">
        <v>236</v>
      </c>
      <c r="B241" s="24" t="str">
        <f>VLOOKUP($U241,[1]Name!$A:$B,2,0)</f>
        <v>สถาบันวัคซีนเเห่งชาติ</v>
      </c>
      <c r="C241" s="25">
        <f>IF(ISERROR(VLOOKUP($U241,[1]BN2_1!$A:$AC,3,0)),0,VLOOKUP($U241,[1]BN2_1!$A:$AC,3,0))</f>
        <v>22.244599999999998</v>
      </c>
      <c r="D241" s="26">
        <f>IF(ISERROR(VLOOKUP($U241,[1]BN2_1!$A:$AC,6,0)),0,VLOOKUP($U241,[1]BN2_1!$A:$AC,6,0))</f>
        <v>0</v>
      </c>
      <c r="E241" s="26">
        <f>IF(ISERROR(VLOOKUP($U241,[1]BN2_1!$A:$AC,7,0)),0,VLOOKUP($U241,[1]BN2_1!$A:$AC,7,0))</f>
        <v>0</v>
      </c>
      <c r="F241" s="27">
        <f t="shared" si="19"/>
        <v>0</v>
      </c>
      <c r="G241" s="28">
        <f>IF(ISERROR(VLOOKUP($U241,[1]BN2_1!$A:$AC,8,0)),0,VLOOKUP($U241,[1]BN2_1!$A:$AC,8,0))</f>
        <v>11.122</v>
      </c>
      <c r="H241" s="29">
        <f t="shared" si="20"/>
        <v>49.998651358082412</v>
      </c>
      <c r="I241" s="42">
        <f>IF(ISERROR(VLOOKUP($U241,[1]BN2_1!$A:$AC,10,0)),0,VLOOKUP($U241,[1]BN2_1!$A:$AC,10,0))</f>
        <v>0</v>
      </c>
      <c r="J241" s="43">
        <f>IF(ISERROR(VLOOKUP($U241,[1]BN2_1!$A:$AC,13,0)),0,VLOOKUP($U241,[1]BN2_1!$A:$AC,13,0))</f>
        <v>0</v>
      </c>
      <c r="K241" s="43">
        <f>IF(ISERROR(VLOOKUP($U241,[1]BN2_1!$A:$AC,14,0)),0,VLOOKUP($U241,[1]BN2_1!$A:$AC,14,0))</f>
        <v>0</v>
      </c>
      <c r="L241" s="44">
        <f t="shared" si="21"/>
        <v>0</v>
      </c>
      <c r="M241" s="45">
        <f>IF(ISERROR(VLOOKUP($U241,[1]BN2_1!$A:$AC,15,0)),0,VLOOKUP($U241,[1]BN2_1!$A:$AC,15,0))</f>
        <v>0</v>
      </c>
      <c r="N241" s="46">
        <f t="shared" si="22"/>
        <v>0</v>
      </c>
      <c r="O241" s="25">
        <f t="shared" si="24"/>
        <v>22.244599999999998</v>
      </c>
      <c r="P241" s="26">
        <f t="shared" si="24"/>
        <v>0</v>
      </c>
      <c r="Q241" s="26">
        <f t="shared" si="24"/>
        <v>0</v>
      </c>
      <c r="R241" s="27">
        <f t="shared" si="24"/>
        <v>0</v>
      </c>
      <c r="S241" s="30">
        <f t="shared" si="24"/>
        <v>11.122</v>
      </c>
      <c r="T241" s="32">
        <f t="shared" si="23"/>
        <v>49.998651358082412</v>
      </c>
      <c r="U241" s="33" t="s">
        <v>248</v>
      </c>
      <c r="V241" s="33"/>
      <c r="W241" s="22"/>
    </row>
    <row r="242" spans="1:23" ht="21">
      <c r="A242" s="23">
        <v>237</v>
      </c>
      <c r="B242" s="24" t="str">
        <f>VLOOKUP($U242,[1]Name!$A:$B,2,0)</f>
        <v>สถาบันส่งเสริมศิลปหัตถกรรมไทย (องค์การมหาชน)</v>
      </c>
      <c r="C242" s="25">
        <f>IF(ISERROR(VLOOKUP($U242,[1]BN2_1!$A:$AC,3,0)),0,VLOOKUP($U242,[1]BN2_1!$A:$AC,3,0))</f>
        <v>153.3586</v>
      </c>
      <c r="D242" s="26">
        <f>IF(ISERROR(VLOOKUP($U242,[1]BN2_1!$A:$AC,6,0)),0,VLOOKUP($U242,[1]BN2_1!$A:$AC,6,0))</f>
        <v>0</v>
      </c>
      <c r="E242" s="26">
        <f>IF(ISERROR(VLOOKUP($U242,[1]BN2_1!$A:$AC,7,0)),0,VLOOKUP($U242,[1]BN2_1!$A:$AC,7,0))</f>
        <v>0</v>
      </c>
      <c r="F242" s="27">
        <f t="shared" si="19"/>
        <v>0</v>
      </c>
      <c r="G242" s="28">
        <f>IF(ISERROR(VLOOKUP($U242,[1]BN2_1!$A:$AC,8,0)),0,VLOOKUP($U242,[1]BN2_1!$A:$AC,8,0))</f>
        <v>74.933000000000007</v>
      </c>
      <c r="H242" s="29">
        <f t="shared" si="20"/>
        <v>48.86129633421276</v>
      </c>
      <c r="I242" s="42">
        <f>IF(ISERROR(VLOOKUP($U242,[1]BN2_1!$A:$AC,10,0)),0,VLOOKUP($U242,[1]BN2_1!$A:$AC,10,0))</f>
        <v>3.4904999999999999</v>
      </c>
      <c r="J242" s="43">
        <f>IF(ISERROR(VLOOKUP($U242,[1]BN2_1!$A:$AC,13,0)),0,VLOOKUP($U242,[1]BN2_1!$A:$AC,13,0))</f>
        <v>0</v>
      </c>
      <c r="K242" s="43">
        <f>IF(ISERROR(VLOOKUP($U242,[1]BN2_1!$A:$AC,14,0)),0,VLOOKUP($U242,[1]BN2_1!$A:$AC,14,0))</f>
        <v>0</v>
      </c>
      <c r="L242" s="44">
        <f t="shared" si="21"/>
        <v>0</v>
      </c>
      <c r="M242" s="45">
        <f>IF(ISERROR(VLOOKUP($U242,[1]BN2_1!$A:$AC,15,0)),0,VLOOKUP($U242,[1]BN2_1!$A:$AC,15,0))</f>
        <v>3.4904999999999999</v>
      </c>
      <c r="N242" s="46">
        <f t="shared" si="22"/>
        <v>100</v>
      </c>
      <c r="O242" s="25">
        <f t="shared" si="24"/>
        <v>156.84909999999999</v>
      </c>
      <c r="P242" s="26">
        <f t="shared" si="24"/>
        <v>0</v>
      </c>
      <c r="Q242" s="26">
        <f t="shared" si="24"/>
        <v>0</v>
      </c>
      <c r="R242" s="27">
        <f t="shared" si="24"/>
        <v>0</v>
      </c>
      <c r="S242" s="30">
        <f t="shared" si="24"/>
        <v>78.423500000000004</v>
      </c>
      <c r="T242" s="32">
        <f t="shared" si="23"/>
        <v>49.999330566767682</v>
      </c>
      <c r="U242" s="33" t="s">
        <v>249</v>
      </c>
      <c r="V242" s="33"/>
      <c r="W242" s="22"/>
    </row>
    <row r="243" spans="1:23" ht="21">
      <c r="A243" s="23">
        <v>238</v>
      </c>
      <c r="B243" s="24" t="str">
        <f>VLOOKUP($U243,[1]Name!$A:$B,2,0)</f>
        <v>สถาบันรับรองคุณภาพสถานพยาบาล (องค์การมหาชน)</v>
      </c>
      <c r="C243" s="25">
        <f>IF(ISERROR(VLOOKUP($U243,[1]BN2_1!$A:$AC,3,0)),0,VLOOKUP($U243,[1]BN2_1!$A:$AC,3,0))</f>
        <v>64.494500000000002</v>
      </c>
      <c r="D243" s="26">
        <f>IF(ISERROR(VLOOKUP($U243,[1]BN2_1!$A:$AC,6,0)),0,VLOOKUP($U243,[1]BN2_1!$A:$AC,6,0))</f>
        <v>0</v>
      </c>
      <c r="E243" s="26">
        <f>IF(ISERROR(VLOOKUP($U243,[1]BN2_1!$A:$AC,7,0)),0,VLOOKUP($U243,[1]BN2_1!$A:$AC,7,0))</f>
        <v>0</v>
      </c>
      <c r="F243" s="27">
        <f t="shared" si="19"/>
        <v>0</v>
      </c>
      <c r="G243" s="28">
        <f>IF(ISERROR(VLOOKUP($U243,[1]BN2_1!$A:$AC,8,0)),0,VLOOKUP($U243,[1]BN2_1!$A:$AC,8,0))</f>
        <v>32.247199999999999</v>
      </c>
      <c r="H243" s="29">
        <f t="shared" si="20"/>
        <v>49.999922474009409</v>
      </c>
      <c r="I243" s="42">
        <f>IF(ISERROR(VLOOKUP($U243,[1]BN2_1!$A:$AC,10,0)),0,VLOOKUP($U243,[1]BN2_1!$A:$AC,10,0))</f>
        <v>0</v>
      </c>
      <c r="J243" s="43">
        <f>IF(ISERROR(VLOOKUP($U243,[1]BN2_1!$A:$AC,13,0)),0,VLOOKUP($U243,[1]BN2_1!$A:$AC,13,0))</f>
        <v>0</v>
      </c>
      <c r="K243" s="43">
        <f>IF(ISERROR(VLOOKUP($U243,[1]BN2_1!$A:$AC,14,0)),0,VLOOKUP($U243,[1]BN2_1!$A:$AC,14,0))</f>
        <v>0</v>
      </c>
      <c r="L243" s="44">
        <f t="shared" si="21"/>
        <v>0</v>
      </c>
      <c r="M243" s="45">
        <f>IF(ISERROR(VLOOKUP($U243,[1]BN2_1!$A:$AC,15,0)),0,VLOOKUP($U243,[1]BN2_1!$A:$AC,15,0))</f>
        <v>0</v>
      </c>
      <c r="N243" s="46">
        <f t="shared" si="22"/>
        <v>0</v>
      </c>
      <c r="O243" s="25">
        <f t="shared" si="24"/>
        <v>64.494500000000002</v>
      </c>
      <c r="P243" s="26">
        <f t="shared" si="24"/>
        <v>0</v>
      </c>
      <c r="Q243" s="26">
        <f t="shared" si="24"/>
        <v>0</v>
      </c>
      <c r="R243" s="27">
        <f t="shared" si="24"/>
        <v>0</v>
      </c>
      <c r="S243" s="30">
        <f t="shared" si="24"/>
        <v>32.247199999999999</v>
      </c>
      <c r="T243" s="32">
        <f t="shared" si="23"/>
        <v>49.999922474009409</v>
      </c>
      <c r="U243" s="33" t="s">
        <v>250</v>
      </c>
      <c r="V243" s="33"/>
      <c r="W243" s="22"/>
    </row>
    <row r="244" spans="1:23" ht="21">
      <c r="A244" s="23">
        <v>239</v>
      </c>
      <c r="B244" s="24" t="str">
        <f>VLOOKUP($U244,[1]Name!$A:$B,2,0)</f>
        <v>สถาบันทดสอบทางการศึกษาแห่งชาติ (องค์การมหาชน)</v>
      </c>
      <c r="C244" s="25">
        <f>IF(ISERROR(VLOOKUP($U244,[1]BN2_1!$A:$AC,3,0)),0,VLOOKUP($U244,[1]BN2_1!$A:$AC,3,0))</f>
        <v>481.59249999999997</v>
      </c>
      <c r="D244" s="26">
        <f>IF(ISERROR(VLOOKUP($U244,[1]BN2_1!$A:$AC,6,0)),0,VLOOKUP($U244,[1]BN2_1!$A:$AC,6,0))</f>
        <v>0</v>
      </c>
      <c r="E244" s="26">
        <f>IF(ISERROR(VLOOKUP($U244,[1]BN2_1!$A:$AC,7,0)),0,VLOOKUP($U244,[1]BN2_1!$A:$AC,7,0))</f>
        <v>0</v>
      </c>
      <c r="F244" s="27">
        <f t="shared" si="19"/>
        <v>0</v>
      </c>
      <c r="G244" s="28">
        <f>IF(ISERROR(VLOOKUP($U244,[1]BN2_1!$A:$AC,8,0)),0,VLOOKUP($U244,[1]BN2_1!$A:$AC,8,0))</f>
        <v>240.79599999999999</v>
      </c>
      <c r="H244" s="29">
        <f t="shared" si="20"/>
        <v>49.99994808889258</v>
      </c>
      <c r="I244" s="42">
        <f>IF(ISERROR(VLOOKUP($U244,[1]BN2_1!$A:$AC,10,0)),0,VLOOKUP($U244,[1]BN2_1!$A:$AC,10,0))</f>
        <v>0</v>
      </c>
      <c r="J244" s="43">
        <f>IF(ISERROR(VLOOKUP($U244,[1]BN2_1!$A:$AC,13,0)),0,VLOOKUP($U244,[1]BN2_1!$A:$AC,13,0))</f>
        <v>0</v>
      </c>
      <c r="K244" s="43">
        <f>IF(ISERROR(VLOOKUP($U244,[1]BN2_1!$A:$AC,14,0)),0,VLOOKUP($U244,[1]BN2_1!$A:$AC,14,0))</f>
        <v>0</v>
      </c>
      <c r="L244" s="44">
        <f t="shared" si="21"/>
        <v>0</v>
      </c>
      <c r="M244" s="45">
        <f>IF(ISERROR(VLOOKUP($U244,[1]BN2_1!$A:$AC,15,0)),0,VLOOKUP($U244,[1]BN2_1!$A:$AC,15,0))</f>
        <v>0</v>
      </c>
      <c r="N244" s="46">
        <f t="shared" si="22"/>
        <v>0</v>
      </c>
      <c r="O244" s="25">
        <f t="shared" si="24"/>
        <v>481.59249999999997</v>
      </c>
      <c r="P244" s="26">
        <f t="shared" si="24"/>
        <v>0</v>
      </c>
      <c r="Q244" s="26">
        <f t="shared" si="24"/>
        <v>0</v>
      </c>
      <c r="R244" s="27">
        <f t="shared" si="24"/>
        <v>0</v>
      </c>
      <c r="S244" s="30">
        <f t="shared" si="24"/>
        <v>240.79599999999999</v>
      </c>
      <c r="T244" s="32">
        <f t="shared" si="23"/>
        <v>49.99994808889258</v>
      </c>
      <c r="U244" s="33" t="s">
        <v>251</v>
      </c>
      <c r="V244" s="33"/>
      <c r="W244" s="22"/>
    </row>
    <row r="245" spans="1:23" ht="42">
      <c r="A245" s="23">
        <v>240</v>
      </c>
      <c r="B245" s="24" t="str">
        <f>VLOOKUP($U245,[1]Name!$A:$B,2,0)</f>
        <v>สำนักงานคณะกรรมการส่งเสริมวิทยาศาสตร์  วิจัย และนวัตกรรม</v>
      </c>
      <c r="C245" s="25">
        <f>IF(ISERROR(VLOOKUP($U245,[1]BN2_1!$A:$AC,3,0)),0,VLOOKUP($U245,[1]BN2_1!$A:$AC,3,0))</f>
        <v>200.61420000000001</v>
      </c>
      <c r="D245" s="26">
        <f>IF(ISERROR(VLOOKUP($U245,[1]BN2_1!$A:$AC,6,0)),0,VLOOKUP($U245,[1]BN2_1!$A:$AC,6,0))</f>
        <v>0</v>
      </c>
      <c r="E245" s="26">
        <f>IF(ISERROR(VLOOKUP($U245,[1]BN2_1!$A:$AC,7,0)),0,VLOOKUP($U245,[1]BN2_1!$A:$AC,7,0))</f>
        <v>0</v>
      </c>
      <c r="F245" s="27">
        <f t="shared" si="19"/>
        <v>0</v>
      </c>
      <c r="G245" s="28">
        <f>IF(ISERROR(VLOOKUP($U245,[1]BN2_1!$A:$AC,8,0)),0,VLOOKUP($U245,[1]BN2_1!$A:$AC,8,0))</f>
        <v>100.307</v>
      </c>
      <c r="H245" s="29">
        <f t="shared" si="20"/>
        <v>49.999950153079894</v>
      </c>
      <c r="I245" s="42">
        <f>IF(ISERROR(VLOOKUP($U245,[1]BN2_1!$A:$AC,10,0)),0,VLOOKUP($U245,[1]BN2_1!$A:$AC,10,0))</f>
        <v>0</v>
      </c>
      <c r="J245" s="43">
        <f>IF(ISERROR(VLOOKUP($U245,[1]BN2_1!$A:$AC,13,0)),0,VLOOKUP($U245,[1]BN2_1!$A:$AC,13,0))</f>
        <v>0</v>
      </c>
      <c r="K245" s="43">
        <f>IF(ISERROR(VLOOKUP($U245,[1]BN2_1!$A:$AC,14,0)),0,VLOOKUP($U245,[1]BN2_1!$A:$AC,14,0))</f>
        <v>0</v>
      </c>
      <c r="L245" s="44">
        <f t="shared" si="21"/>
        <v>0</v>
      </c>
      <c r="M245" s="45">
        <f>IF(ISERROR(VLOOKUP($U245,[1]BN2_1!$A:$AC,15,0)),0,VLOOKUP($U245,[1]BN2_1!$A:$AC,15,0))</f>
        <v>0</v>
      </c>
      <c r="N245" s="46">
        <f t="shared" si="22"/>
        <v>0</v>
      </c>
      <c r="O245" s="25">
        <f t="shared" si="24"/>
        <v>200.61420000000001</v>
      </c>
      <c r="P245" s="26">
        <f t="shared" si="24"/>
        <v>0</v>
      </c>
      <c r="Q245" s="26">
        <f t="shared" si="24"/>
        <v>0</v>
      </c>
      <c r="R245" s="27">
        <f t="shared" si="24"/>
        <v>0</v>
      </c>
      <c r="S245" s="30">
        <f t="shared" si="24"/>
        <v>100.307</v>
      </c>
      <c r="T245" s="32">
        <f t="shared" si="23"/>
        <v>49.999950153079894</v>
      </c>
      <c r="U245" s="33" t="s">
        <v>252</v>
      </c>
      <c r="V245" s="33"/>
      <c r="W245" s="22"/>
    </row>
    <row r="246" spans="1:23" ht="21">
      <c r="A246" s="23">
        <v>241</v>
      </c>
      <c r="B246" s="24" t="str">
        <f>VLOOKUP($U246,[1]Name!$A:$B,2,0)</f>
        <v>มหาวิทยาลัยเทคโนโลยีพระจอมเกล้าธนบุรี</v>
      </c>
      <c r="C246" s="25">
        <f>IF(ISERROR(VLOOKUP($U246,[1]BN2_1!$A:$AC,3,0)),0,VLOOKUP($U246,[1]BN2_1!$A:$AC,3,0))</f>
        <v>1164.5501999999999</v>
      </c>
      <c r="D246" s="26">
        <f>IF(ISERROR(VLOOKUP($U246,[1]BN2_1!$A:$AC,6,0)),0,VLOOKUP($U246,[1]BN2_1!$A:$AC,6,0))</f>
        <v>0</v>
      </c>
      <c r="E246" s="26">
        <f>IF(ISERROR(VLOOKUP($U246,[1]BN2_1!$A:$AC,7,0)),0,VLOOKUP($U246,[1]BN2_1!$A:$AC,7,0))</f>
        <v>0</v>
      </c>
      <c r="F246" s="27">
        <f t="shared" si="19"/>
        <v>0</v>
      </c>
      <c r="G246" s="28">
        <f>IF(ISERROR(VLOOKUP($U246,[1]BN2_1!$A:$AC,8,0)),0,VLOOKUP($U246,[1]BN2_1!$A:$AC,8,0))</f>
        <v>416.2201</v>
      </c>
      <c r="H246" s="29">
        <f t="shared" si="20"/>
        <v>35.740846551741612</v>
      </c>
      <c r="I246" s="42">
        <f>IF(ISERROR(VLOOKUP($U246,[1]BN2_1!$A:$AC,10,0)),0,VLOOKUP($U246,[1]BN2_1!$A:$AC,10,0))</f>
        <v>332.10989999999998</v>
      </c>
      <c r="J246" s="43">
        <f>IF(ISERROR(VLOOKUP($U246,[1]BN2_1!$A:$AC,13,0)),0,VLOOKUP($U246,[1]BN2_1!$A:$AC,13,0))</f>
        <v>0</v>
      </c>
      <c r="K246" s="43">
        <f>IF(ISERROR(VLOOKUP($U246,[1]BN2_1!$A:$AC,14,0)),0,VLOOKUP($U246,[1]BN2_1!$A:$AC,14,0))</f>
        <v>0</v>
      </c>
      <c r="L246" s="44">
        <f t="shared" si="21"/>
        <v>0</v>
      </c>
      <c r="M246" s="45">
        <f>IF(ISERROR(VLOOKUP($U246,[1]BN2_1!$A:$AC,15,0)),0,VLOOKUP($U246,[1]BN2_1!$A:$AC,15,0))</f>
        <v>332.10989999999998</v>
      </c>
      <c r="N246" s="46">
        <f t="shared" si="22"/>
        <v>100</v>
      </c>
      <c r="O246" s="25">
        <f t="shared" si="24"/>
        <v>1496.6600999999998</v>
      </c>
      <c r="P246" s="26">
        <f t="shared" si="24"/>
        <v>0</v>
      </c>
      <c r="Q246" s="26">
        <f t="shared" si="24"/>
        <v>0</v>
      </c>
      <c r="R246" s="27">
        <f t="shared" si="24"/>
        <v>0</v>
      </c>
      <c r="S246" s="30">
        <f t="shared" si="24"/>
        <v>748.32999999999993</v>
      </c>
      <c r="T246" s="32">
        <f t="shared" si="23"/>
        <v>49.99999665922811</v>
      </c>
      <c r="U246" s="33" t="s">
        <v>253</v>
      </c>
      <c r="V246" s="33"/>
      <c r="W246" s="22"/>
    </row>
    <row r="247" spans="1:23" ht="21">
      <c r="A247" s="23">
        <v>242</v>
      </c>
      <c r="B247" s="24" t="str">
        <f>VLOOKUP($U247,[1]Name!$A:$B,2,0)</f>
        <v>สำนักงานพัฒนารัฐบาลดิจิทัล(องค์การมหาชน)</v>
      </c>
      <c r="C247" s="25">
        <f>IF(ISERROR(VLOOKUP($U247,[1]BN2_1!$A:$AC,3,0)),0,VLOOKUP($U247,[1]BN2_1!$A:$AC,3,0))</f>
        <v>599.17409999999995</v>
      </c>
      <c r="D247" s="26">
        <f>IF(ISERROR(VLOOKUP($U247,[1]BN2_1!$A:$AC,6,0)),0,VLOOKUP($U247,[1]BN2_1!$A:$AC,6,0))</f>
        <v>0</v>
      </c>
      <c r="E247" s="26">
        <f>IF(ISERROR(VLOOKUP($U247,[1]BN2_1!$A:$AC,7,0)),0,VLOOKUP($U247,[1]BN2_1!$A:$AC,7,0))</f>
        <v>0</v>
      </c>
      <c r="F247" s="27">
        <f t="shared" si="19"/>
        <v>0</v>
      </c>
      <c r="G247" s="50">
        <f>IF(ISERROR(VLOOKUP($U247,[1]BN2_1!$A:$AC,8,0)),0,VLOOKUP($U247,[1]BN2_1!$A:$AC,8,0))</f>
        <v>271.19690000000003</v>
      </c>
      <c r="H247" s="29">
        <f t="shared" si="20"/>
        <v>45.261786182012884</v>
      </c>
      <c r="I247" s="42">
        <f>IF(ISERROR(VLOOKUP($U247,[1]BN2_1!$A:$AC,10,0)),0,VLOOKUP($U247,[1]BN2_1!$A:$AC,10,0))</f>
        <v>56.7804</v>
      </c>
      <c r="J247" s="43">
        <f>IF(ISERROR(VLOOKUP($U247,[1]BN2_1!$A:$AC,13,0)),0,VLOOKUP($U247,[1]BN2_1!$A:$AC,13,0))</f>
        <v>0</v>
      </c>
      <c r="K247" s="43">
        <f>IF(ISERROR(VLOOKUP($U247,[1]BN2_1!$A:$AC,14,0)),0,VLOOKUP($U247,[1]BN2_1!$A:$AC,14,0))</f>
        <v>0</v>
      </c>
      <c r="L247" s="44">
        <f t="shared" si="21"/>
        <v>0</v>
      </c>
      <c r="M247" s="45">
        <f>IF(ISERROR(VLOOKUP($U247,[1]BN2_1!$A:$AC,15,0)),0,VLOOKUP($U247,[1]BN2_1!$A:$AC,15,0))</f>
        <v>56.7804</v>
      </c>
      <c r="N247" s="46">
        <f t="shared" si="22"/>
        <v>100</v>
      </c>
      <c r="O247" s="25">
        <f t="shared" si="24"/>
        <v>655.95449999999994</v>
      </c>
      <c r="P247" s="26">
        <f t="shared" si="24"/>
        <v>0</v>
      </c>
      <c r="Q247" s="26">
        <f t="shared" si="24"/>
        <v>0</v>
      </c>
      <c r="R247" s="27">
        <f t="shared" si="24"/>
        <v>0</v>
      </c>
      <c r="S247" s="30">
        <f t="shared" si="24"/>
        <v>327.97730000000001</v>
      </c>
      <c r="T247" s="32">
        <f t="shared" si="23"/>
        <v>50.000007622479927</v>
      </c>
      <c r="U247" s="33" t="s">
        <v>254</v>
      </c>
      <c r="V247" s="33"/>
      <c r="W247" s="22"/>
    </row>
    <row r="248" spans="1:23" ht="42">
      <c r="A248" s="23">
        <v>243</v>
      </c>
      <c r="B248" s="24" t="str">
        <f>VLOOKUP($U248,[1]Name!$A:$B,2,0)</f>
        <v>สํานักงานคณะกรรมการส่งเสริมสวัสดิการและสวัสดิภาพครูและบุคลากรทางการศึกษา</v>
      </c>
      <c r="C248" s="25">
        <f>IF(ISERROR(VLOOKUP($U248,[1]BN2_1!$A:$AC,3,0)),0,VLOOKUP($U248,[1]BN2_1!$A:$AC,3,0))</f>
        <v>123.9181</v>
      </c>
      <c r="D248" s="26">
        <f>IF(ISERROR(VLOOKUP($U248,[1]BN2_1!$A:$AC,6,0)),0,VLOOKUP($U248,[1]BN2_1!$A:$AC,6,0))</f>
        <v>0</v>
      </c>
      <c r="E248" s="26">
        <f>IF(ISERROR(VLOOKUP($U248,[1]BN2_1!$A:$AC,7,0)),0,VLOOKUP($U248,[1]BN2_1!$A:$AC,7,0))</f>
        <v>0</v>
      </c>
      <c r="F248" s="27">
        <f t="shared" si="19"/>
        <v>0</v>
      </c>
      <c r="G248" s="28">
        <f>IF(ISERROR(VLOOKUP($U248,[1]BN2_1!$A:$AC,8,0)),0,VLOOKUP($U248,[1]BN2_1!$A:$AC,8,0))</f>
        <v>61.959099999999999</v>
      </c>
      <c r="H248" s="29">
        <f t="shared" si="20"/>
        <v>50.000040349230666</v>
      </c>
      <c r="I248" s="42">
        <f>IF(ISERROR(VLOOKUP($U248,[1]BN2_1!$A:$AC,10,0)),0,VLOOKUP($U248,[1]BN2_1!$A:$AC,10,0))</f>
        <v>0</v>
      </c>
      <c r="J248" s="43">
        <f>IF(ISERROR(VLOOKUP($U248,[1]BN2_1!$A:$AC,13,0)),0,VLOOKUP($U248,[1]BN2_1!$A:$AC,13,0))</f>
        <v>0</v>
      </c>
      <c r="K248" s="43">
        <f>IF(ISERROR(VLOOKUP($U248,[1]BN2_1!$A:$AC,14,0)),0,VLOOKUP($U248,[1]BN2_1!$A:$AC,14,0))</f>
        <v>0</v>
      </c>
      <c r="L248" s="44">
        <f t="shared" si="21"/>
        <v>0</v>
      </c>
      <c r="M248" s="45">
        <f>IF(ISERROR(VLOOKUP($U248,[1]BN2_1!$A:$AC,15,0)),0,VLOOKUP($U248,[1]BN2_1!$A:$AC,15,0))</f>
        <v>0</v>
      </c>
      <c r="N248" s="46">
        <f t="shared" si="22"/>
        <v>0</v>
      </c>
      <c r="O248" s="25">
        <f t="shared" si="24"/>
        <v>123.9181</v>
      </c>
      <c r="P248" s="26">
        <f t="shared" si="24"/>
        <v>0</v>
      </c>
      <c r="Q248" s="26">
        <f t="shared" si="24"/>
        <v>0</v>
      </c>
      <c r="R248" s="27">
        <f t="shared" si="24"/>
        <v>0</v>
      </c>
      <c r="S248" s="30">
        <f t="shared" si="24"/>
        <v>61.959099999999999</v>
      </c>
      <c r="T248" s="32">
        <f t="shared" si="23"/>
        <v>50.000040349230666</v>
      </c>
      <c r="U248" s="33" t="s">
        <v>255</v>
      </c>
      <c r="V248" s="33"/>
      <c r="W248" s="22"/>
    </row>
    <row r="249" spans="1:23" ht="42">
      <c r="A249" s="23">
        <v>244</v>
      </c>
      <c r="B249" s="24" t="str">
        <f>VLOOKUP($U249,[1]Name!$A:$B,2,0)</f>
        <v>สำนักงานส่งเสริมการจัดประชุมและนิทรรศการ (องค์การมหาชน)</v>
      </c>
      <c r="C249" s="25">
        <f>IF(ISERROR(VLOOKUP($U249,[1]BN2_1!$A:$AC,3,0)),0,VLOOKUP($U249,[1]BN2_1!$A:$AC,3,0))</f>
        <v>594.09130000000005</v>
      </c>
      <c r="D249" s="26">
        <f>IF(ISERROR(VLOOKUP($U249,[1]BN2_1!$A:$AC,6,0)),0,VLOOKUP($U249,[1]BN2_1!$A:$AC,6,0))</f>
        <v>0</v>
      </c>
      <c r="E249" s="26">
        <f>IF(ISERROR(VLOOKUP($U249,[1]BN2_1!$A:$AC,7,0)),0,VLOOKUP($U249,[1]BN2_1!$A:$AC,7,0))</f>
        <v>0</v>
      </c>
      <c r="F249" s="27">
        <f t="shared" si="19"/>
        <v>0</v>
      </c>
      <c r="G249" s="28">
        <f>IF(ISERROR(VLOOKUP($U249,[1]BN2_1!$A:$AC,8,0)),0,VLOOKUP($U249,[1]BN2_1!$A:$AC,8,0))</f>
        <v>297.04610000000002</v>
      </c>
      <c r="H249" s="29">
        <f t="shared" si="20"/>
        <v>50.000075745933323</v>
      </c>
      <c r="I249" s="42">
        <f>IF(ISERROR(VLOOKUP($U249,[1]BN2_1!$A:$AC,10,0)),0,VLOOKUP($U249,[1]BN2_1!$A:$AC,10,0))</f>
        <v>0</v>
      </c>
      <c r="J249" s="43">
        <f>IF(ISERROR(VLOOKUP($U249,[1]BN2_1!$A:$AC,13,0)),0,VLOOKUP($U249,[1]BN2_1!$A:$AC,13,0))</f>
        <v>0</v>
      </c>
      <c r="K249" s="43">
        <f>IF(ISERROR(VLOOKUP($U249,[1]BN2_1!$A:$AC,14,0)),0,VLOOKUP($U249,[1]BN2_1!$A:$AC,14,0))</f>
        <v>0</v>
      </c>
      <c r="L249" s="44">
        <f t="shared" si="21"/>
        <v>0</v>
      </c>
      <c r="M249" s="45">
        <f>IF(ISERROR(VLOOKUP($U249,[1]BN2_1!$A:$AC,15,0)),0,VLOOKUP($U249,[1]BN2_1!$A:$AC,15,0))</f>
        <v>0</v>
      </c>
      <c r="N249" s="46">
        <f t="shared" si="22"/>
        <v>0</v>
      </c>
      <c r="O249" s="25">
        <f t="shared" si="24"/>
        <v>594.09130000000005</v>
      </c>
      <c r="P249" s="26">
        <f t="shared" si="24"/>
        <v>0</v>
      </c>
      <c r="Q249" s="26">
        <f t="shared" si="24"/>
        <v>0</v>
      </c>
      <c r="R249" s="27">
        <f t="shared" si="24"/>
        <v>0</v>
      </c>
      <c r="S249" s="30">
        <f t="shared" si="24"/>
        <v>297.04610000000002</v>
      </c>
      <c r="T249" s="32">
        <f t="shared" si="23"/>
        <v>50.000075745933323</v>
      </c>
      <c r="U249" s="33" t="s">
        <v>256</v>
      </c>
      <c r="V249" s="33"/>
      <c r="W249" s="22"/>
    </row>
    <row r="250" spans="1:23" ht="21">
      <c r="A250" s="23">
        <v>245</v>
      </c>
      <c r="B250" s="24" t="str">
        <f>VLOOKUP($U250,[1]Name!$A:$B,2,0)</f>
        <v>สถาบันวิจัยระบบสาธารณสุข</v>
      </c>
      <c r="C250" s="25">
        <f>IF(ISERROR(VLOOKUP($U250,[1]BN2_1!$A:$AC,3,0)),0,VLOOKUP($U250,[1]BN2_1!$A:$AC,3,0))</f>
        <v>35.970700000000001</v>
      </c>
      <c r="D250" s="26">
        <f>IF(ISERROR(VLOOKUP($U250,[1]BN2_1!$A:$AC,6,0)),0,VLOOKUP($U250,[1]BN2_1!$A:$AC,6,0))</f>
        <v>0</v>
      </c>
      <c r="E250" s="26">
        <f>IF(ISERROR(VLOOKUP($U250,[1]BN2_1!$A:$AC,7,0)),0,VLOOKUP($U250,[1]BN2_1!$A:$AC,7,0))</f>
        <v>0</v>
      </c>
      <c r="F250" s="27">
        <f t="shared" si="19"/>
        <v>0</v>
      </c>
      <c r="G250" s="28">
        <f>IF(ISERROR(VLOOKUP($U250,[1]BN2_1!$A:$AC,8,0)),0,VLOOKUP($U250,[1]BN2_1!$A:$AC,8,0))</f>
        <v>17.985499999999998</v>
      </c>
      <c r="H250" s="29">
        <f t="shared" si="20"/>
        <v>50.000417006063259</v>
      </c>
      <c r="I250" s="42">
        <f>IF(ISERROR(VLOOKUP($U250,[1]BN2_1!$A:$AC,10,0)),0,VLOOKUP($U250,[1]BN2_1!$A:$AC,10,0))</f>
        <v>0</v>
      </c>
      <c r="J250" s="43">
        <f>IF(ISERROR(VLOOKUP($U250,[1]BN2_1!$A:$AC,13,0)),0,VLOOKUP($U250,[1]BN2_1!$A:$AC,13,0))</f>
        <v>0</v>
      </c>
      <c r="K250" s="43">
        <f>IF(ISERROR(VLOOKUP($U250,[1]BN2_1!$A:$AC,14,0)),0,VLOOKUP($U250,[1]BN2_1!$A:$AC,14,0))</f>
        <v>0</v>
      </c>
      <c r="L250" s="44">
        <f t="shared" si="21"/>
        <v>0</v>
      </c>
      <c r="M250" s="45">
        <f>IF(ISERROR(VLOOKUP($U250,[1]BN2_1!$A:$AC,15,0)),0,VLOOKUP($U250,[1]BN2_1!$A:$AC,15,0))</f>
        <v>0</v>
      </c>
      <c r="N250" s="46">
        <f t="shared" si="22"/>
        <v>0</v>
      </c>
      <c r="O250" s="25">
        <f t="shared" si="24"/>
        <v>35.970700000000001</v>
      </c>
      <c r="P250" s="26">
        <f t="shared" si="24"/>
        <v>0</v>
      </c>
      <c r="Q250" s="26">
        <f t="shared" si="24"/>
        <v>0</v>
      </c>
      <c r="R250" s="27">
        <f t="shared" si="24"/>
        <v>0</v>
      </c>
      <c r="S250" s="30">
        <f t="shared" si="24"/>
        <v>17.985499999999998</v>
      </c>
      <c r="T250" s="32">
        <f t="shared" si="23"/>
        <v>50.000417006063259</v>
      </c>
      <c r="U250" s="33" t="s">
        <v>257</v>
      </c>
      <c r="V250" s="33"/>
      <c r="W250" s="22"/>
    </row>
    <row r="251" spans="1:23" ht="21">
      <c r="A251" s="23">
        <v>246</v>
      </c>
      <c r="B251" s="24" t="str">
        <f>VLOOKUP($U251,[1]Name!$A:$B,2,0)</f>
        <v>สำนักงานส่งเสริมวิสาหกิจเพื่อสังคม</v>
      </c>
      <c r="C251" s="25">
        <f>IF(ISERROR(VLOOKUP($U251,[1]BN2_1!$A:$AC,3,0)),0,VLOOKUP($U251,[1]BN2_1!$A:$AC,3,0))</f>
        <v>16.527000000000001</v>
      </c>
      <c r="D251" s="26">
        <f>IF(ISERROR(VLOOKUP($U251,[1]BN2_1!$A:$AC,6,0)),0,VLOOKUP($U251,[1]BN2_1!$A:$AC,6,0))</f>
        <v>0</v>
      </c>
      <c r="E251" s="26">
        <f>IF(ISERROR(VLOOKUP($U251,[1]BN2_1!$A:$AC,7,0)),0,VLOOKUP($U251,[1]BN2_1!$A:$AC,7,0))</f>
        <v>0</v>
      </c>
      <c r="F251" s="27">
        <f t="shared" si="19"/>
        <v>0</v>
      </c>
      <c r="G251" s="28">
        <f>IF(ISERROR(VLOOKUP($U251,[1]BN2_1!$A:$AC,8,0)),0,VLOOKUP($U251,[1]BN2_1!$A:$AC,8,0))</f>
        <v>8.2634000000000007</v>
      </c>
      <c r="H251" s="29">
        <f t="shared" si="20"/>
        <v>49.999394929509286</v>
      </c>
      <c r="I251" s="42">
        <f>IF(ISERROR(VLOOKUP($U251,[1]BN2_1!$A:$AC,10,0)),0,VLOOKUP($U251,[1]BN2_1!$A:$AC,10,0))</f>
        <v>0.16339999999999999</v>
      </c>
      <c r="J251" s="43">
        <f>IF(ISERROR(VLOOKUP($U251,[1]BN2_1!$A:$AC,13,0)),0,VLOOKUP($U251,[1]BN2_1!$A:$AC,13,0))</f>
        <v>0</v>
      </c>
      <c r="K251" s="43">
        <f>IF(ISERROR(VLOOKUP($U251,[1]BN2_1!$A:$AC,14,0)),0,VLOOKUP($U251,[1]BN2_1!$A:$AC,14,0))</f>
        <v>0</v>
      </c>
      <c r="L251" s="44">
        <f t="shared" si="21"/>
        <v>0</v>
      </c>
      <c r="M251" s="45">
        <f>IF(ISERROR(VLOOKUP($U251,[1]BN2_1!$A:$AC,15,0)),0,VLOOKUP($U251,[1]BN2_1!$A:$AC,15,0))</f>
        <v>0.16339999999999999</v>
      </c>
      <c r="N251" s="46">
        <f t="shared" si="22"/>
        <v>100</v>
      </c>
      <c r="O251" s="25">
        <f t="shared" si="24"/>
        <v>16.6904</v>
      </c>
      <c r="P251" s="26">
        <f t="shared" si="24"/>
        <v>0</v>
      </c>
      <c r="Q251" s="26">
        <f t="shared" si="24"/>
        <v>0</v>
      </c>
      <c r="R251" s="27">
        <f t="shared" si="24"/>
        <v>0</v>
      </c>
      <c r="S251" s="30">
        <f t="shared" si="24"/>
        <v>8.4268000000000001</v>
      </c>
      <c r="T251" s="32">
        <f t="shared" si="23"/>
        <v>50.488903800987394</v>
      </c>
      <c r="U251" s="33" t="s">
        <v>258</v>
      </c>
      <c r="V251" s="33"/>
      <c r="W251" s="22"/>
    </row>
    <row r="252" spans="1:23" ht="21">
      <c r="A252" s="23">
        <v>247</v>
      </c>
      <c r="B252" s="24" t="str">
        <f>VLOOKUP($U252,[1]Name!$A:$B,2,0)</f>
        <v>สำนักงานพัฒนาเศรษฐกิจจากฐานชีวภาพ</v>
      </c>
      <c r="C252" s="25">
        <f>IF(ISERROR(VLOOKUP($U252,[1]BN2_1!$A:$AC,3,0)),0,VLOOKUP($U252,[1]BN2_1!$A:$AC,3,0))</f>
        <v>115.99809999999999</v>
      </c>
      <c r="D252" s="26">
        <f>IF(ISERROR(VLOOKUP($U252,[1]BN2_1!$A:$AC,6,0)),0,VLOOKUP($U252,[1]BN2_1!$A:$AC,6,0))</f>
        <v>0</v>
      </c>
      <c r="E252" s="26">
        <f>IF(ISERROR(VLOOKUP($U252,[1]BN2_1!$A:$AC,7,0)),0,VLOOKUP($U252,[1]BN2_1!$A:$AC,7,0))</f>
        <v>0</v>
      </c>
      <c r="F252" s="27">
        <f t="shared" si="19"/>
        <v>0</v>
      </c>
      <c r="G252" s="28">
        <f>IF(ISERROR(VLOOKUP($U252,[1]BN2_1!$A:$AC,8,0)),0,VLOOKUP($U252,[1]BN2_1!$A:$AC,8,0))</f>
        <v>57.119</v>
      </c>
      <c r="H252" s="29">
        <f t="shared" si="20"/>
        <v>49.241323780303304</v>
      </c>
      <c r="I252" s="42">
        <f>IF(ISERROR(VLOOKUP($U252,[1]BN2_1!$A:$AC,10,0)),0,VLOOKUP($U252,[1]BN2_1!$A:$AC,10,0))</f>
        <v>5.2225000000000001</v>
      </c>
      <c r="J252" s="43">
        <f>IF(ISERROR(VLOOKUP($U252,[1]BN2_1!$A:$AC,13,0)),0,VLOOKUP($U252,[1]BN2_1!$A:$AC,13,0))</f>
        <v>0</v>
      </c>
      <c r="K252" s="43">
        <f>IF(ISERROR(VLOOKUP($U252,[1]BN2_1!$A:$AC,14,0)),0,VLOOKUP($U252,[1]BN2_1!$A:$AC,14,0))</f>
        <v>0</v>
      </c>
      <c r="L252" s="44">
        <f t="shared" si="21"/>
        <v>0</v>
      </c>
      <c r="M252" s="45">
        <f>IF(ISERROR(VLOOKUP($U252,[1]BN2_1!$A:$AC,15,0)),0,VLOOKUP($U252,[1]BN2_1!$A:$AC,15,0))</f>
        <v>5.2225000000000001</v>
      </c>
      <c r="N252" s="46">
        <f t="shared" si="22"/>
        <v>100</v>
      </c>
      <c r="O252" s="25">
        <f t="shared" si="24"/>
        <v>121.22059999999999</v>
      </c>
      <c r="P252" s="26">
        <f t="shared" si="24"/>
        <v>0</v>
      </c>
      <c r="Q252" s="26">
        <f t="shared" si="24"/>
        <v>0</v>
      </c>
      <c r="R252" s="27">
        <f t="shared" si="24"/>
        <v>0</v>
      </c>
      <c r="S252" s="30">
        <f t="shared" si="24"/>
        <v>62.341499999999996</v>
      </c>
      <c r="T252" s="32">
        <f t="shared" si="23"/>
        <v>51.428140101599894</v>
      </c>
      <c r="U252" s="33" t="s">
        <v>259</v>
      </c>
      <c r="V252" s="33"/>
      <c r="W252" s="22"/>
    </row>
    <row r="253" spans="1:23" ht="21">
      <c r="A253" s="23">
        <v>248</v>
      </c>
      <c r="B253" s="24" t="str">
        <f>VLOOKUP($U253,[1]Name!$A:$B,2,0)</f>
        <v>สถาบันคุณวุฒิวิชาชีพ(องค์การมหาชน)</v>
      </c>
      <c r="C253" s="25">
        <f>IF(ISERROR(VLOOKUP($U253,[1]BN2_1!$A:$AC,3,0)),0,VLOOKUP($U253,[1]BN2_1!$A:$AC,3,0))</f>
        <v>175.9091</v>
      </c>
      <c r="D253" s="26">
        <f>IF(ISERROR(VLOOKUP($U253,[1]BN2_1!$A:$AC,6,0)),0,VLOOKUP($U253,[1]BN2_1!$A:$AC,6,0))</f>
        <v>0</v>
      </c>
      <c r="E253" s="26">
        <f>IF(ISERROR(VLOOKUP($U253,[1]BN2_1!$A:$AC,7,0)),0,VLOOKUP($U253,[1]BN2_1!$A:$AC,7,0))</f>
        <v>0</v>
      </c>
      <c r="F253" s="27">
        <f t="shared" si="19"/>
        <v>0</v>
      </c>
      <c r="G253" s="28">
        <f>IF(ISERROR(VLOOKUP($U253,[1]BN2_1!$A:$AC,8,0)),0,VLOOKUP($U253,[1]BN2_1!$A:$AC,8,0))</f>
        <v>87.954499999999996</v>
      </c>
      <c r="H253" s="29">
        <f t="shared" si="20"/>
        <v>49.999971576228859</v>
      </c>
      <c r="I253" s="42">
        <f>IF(ISERROR(VLOOKUP($U253,[1]BN2_1!$A:$AC,10,0)),0,VLOOKUP($U253,[1]BN2_1!$A:$AC,10,0))</f>
        <v>5.3720999999999997</v>
      </c>
      <c r="J253" s="43">
        <f>IF(ISERROR(VLOOKUP($U253,[1]BN2_1!$A:$AC,13,0)),0,VLOOKUP($U253,[1]BN2_1!$A:$AC,13,0))</f>
        <v>0</v>
      </c>
      <c r="K253" s="43">
        <f>IF(ISERROR(VLOOKUP($U253,[1]BN2_1!$A:$AC,14,0)),0,VLOOKUP($U253,[1]BN2_1!$A:$AC,14,0))</f>
        <v>0</v>
      </c>
      <c r="L253" s="44">
        <f t="shared" si="21"/>
        <v>0</v>
      </c>
      <c r="M253" s="45">
        <f>IF(ISERROR(VLOOKUP($U253,[1]BN2_1!$A:$AC,15,0)),0,VLOOKUP($U253,[1]BN2_1!$A:$AC,15,0))</f>
        <v>5.3720999999999997</v>
      </c>
      <c r="N253" s="46">
        <f t="shared" si="22"/>
        <v>100</v>
      </c>
      <c r="O253" s="25">
        <f t="shared" si="24"/>
        <v>181.28119999999998</v>
      </c>
      <c r="P253" s="26">
        <f t="shared" si="24"/>
        <v>0</v>
      </c>
      <c r="Q253" s="26">
        <f t="shared" si="24"/>
        <v>0</v>
      </c>
      <c r="R253" s="27">
        <f t="shared" si="24"/>
        <v>0</v>
      </c>
      <c r="S253" s="30">
        <f t="shared" si="24"/>
        <v>93.326599999999999</v>
      </c>
      <c r="T253" s="32">
        <f t="shared" si="23"/>
        <v>51.481675981844788</v>
      </c>
      <c r="U253" s="33" t="s">
        <v>260</v>
      </c>
      <c r="V253" s="33"/>
      <c r="W253" s="22"/>
    </row>
    <row r="254" spans="1:23" ht="21">
      <c r="A254" s="23">
        <v>249</v>
      </c>
      <c r="B254" s="24" t="str">
        <f>VLOOKUP($U254,[1]Name!$A:$B,2,0)</f>
        <v>สำนักงานรับรองมาตรฐานและประเมินคุณภาพการศึกษา</v>
      </c>
      <c r="C254" s="25">
        <f>IF(ISERROR(VLOOKUP($U254,[1]BN2_1!$A:$AC,3,0)),0,VLOOKUP($U254,[1]BN2_1!$A:$AC,3,0))</f>
        <v>95.470799999999997</v>
      </c>
      <c r="D254" s="26">
        <f>IF(ISERROR(VLOOKUP($U254,[1]BN2_1!$A:$AC,6,0)),0,VLOOKUP($U254,[1]BN2_1!$A:$AC,6,0))</f>
        <v>0</v>
      </c>
      <c r="E254" s="26">
        <f>IF(ISERROR(VLOOKUP($U254,[1]BN2_1!$A:$AC,7,0)),0,VLOOKUP($U254,[1]BN2_1!$A:$AC,7,0))</f>
        <v>0</v>
      </c>
      <c r="F254" s="27">
        <f t="shared" si="19"/>
        <v>0</v>
      </c>
      <c r="G254" s="28">
        <f>IF(ISERROR(VLOOKUP($U254,[1]BN2_1!$A:$AC,8,0)),0,VLOOKUP($U254,[1]BN2_1!$A:$AC,8,0))</f>
        <v>47.484099999999998</v>
      </c>
      <c r="H254" s="29">
        <f t="shared" si="20"/>
        <v>49.73677815625301</v>
      </c>
      <c r="I254" s="42">
        <f>IF(ISERROR(VLOOKUP($U254,[1]BN2_1!$A:$AC,10,0)),0,VLOOKUP($U254,[1]BN2_1!$A:$AC,10,0))</f>
        <v>3.9815</v>
      </c>
      <c r="J254" s="43">
        <f>IF(ISERROR(VLOOKUP($U254,[1]BN2_1!$A:$AC,13,0)),0,VLOOKUP($U254,[1]BN2_1!$A:$AC,13,0))</f>
        <v>0</v>
      </c>
      <c r="K254" s="43">
        <f>IF(ISERROR(VLOOKUP($U254,[1]BN2_1!$A:$AC,14,0)),0,VLOOKUP($U254,[1]BN2_1!$A:$AC,14,0))</f>
        <v>0</v>
      </c>
      <c r="L254" s="44">
        <f t="shared" si="21"/>
        <v>0</v>
      </c>
      <c r="M254" s="45">
        <f>IF(ISERROR(VLOOKUP($U254,[1]BN2_1!$A:$AC,15,0)),0,VLOOKUP($U254,[1]BN2_1!$A:$AC,15,0))</f>
        <v>3.9815</v>
      </c>
      <c r="N254" s="46">
        <f t="shared" si="22"/>
        <v>100</v>
      </c>
      <c r="O254" s="25">
        <f t="shared" si="24"/>
        <v>99.452299999999994</v>
      </c>
      <c r="P254" s="26">
        <f t="shared" si="24"/>
        <v>0</v>
      </c>
      <c r="Q254" s="26">
        <f t="shared" si="24"/>
        <v>0</v>
      </c>
      <c r="R254" s="27">
        <f t="shared" si="24"/>
        <v>0</v>
      </c>
      <c r="S254" s="30">
        <f t="shared" si="24"/>
        <v>51.465599999999995</v>
      </c>
      <c r="T254" s="32">
        <f t="shared" si="23"/>
        <v>51.749029434211167</v>
      </c>
      <c r="U254" s="33" t="s">
        <v>261</v>
      </c>
      <c r="V254" s="33"/>
      <c r="W254" s="22"/>
    </row>
    <row r="255" spans="1:23" ht="21">
      <c r="A255" s="23">
        <v>250</v>
      </c>
      <c r="B255" s="24" t="str">
        <f>VLOOKUP($U255,[1]Name!$A:$B,2,0)</f>
        <v>องค์การบริหารจัดการก๊าซเรือนกระจก (องค์การมหาชน)</v>
      </c>
      <c r="C255" s="25">
        <f>IF(ISERROR(VLOOKUP($U255,[1]BN2_1!$A:$AC,3,0)),0,VLOOKUP($U255,[1]BN2_1!$A:$AC,3,0))</f>
        <v>114.43519999999999</v>
      </c>
      <c r="D255" s="26">
        <f>IF(ISERROR(VLOOKUP($U255,[1]BN2_1!$A:$AC,6,0)),0,VLOOKUP($U255,[1]BN2_1!$A:$AC,6,0))</f>
        <v>0</v>
      </c>
      <c r="E255" s="26">
        <f>IF(ISERROR(VLOOKUP($U255,[1]BN2_1!$A:$AC,7,0)),0,VLOOKUP($U255,[1]BN2_1!$A:$AC,7,0))</f>
        <v>0</v>
      </c>
      <c r="F255" s="27">
        <f t="shared" si="19"/>
        <v>0</v>
      </c>
      <c r="G255" s="28">
        <f>IF(ISERROR(VLOOKUP($U255,[1]BN2_1!$A:$AC,8,0)),0,VLOOKUP($U255,[1]BN2_1!$A:$AC,8,0))</f>
        <v>57.219799999999999</v>
      </c>
      <c r="H255" s="29">
        <f t="shared" si="20"/>
        <v>50.001922485389116</v>
      </c>
      <c r="I255" s="42">
        <f>IF(ISERROR(VLOOKUP($U255,[1]BN2_1!$A:$AC,10,0)),0,VLOOKUP($U255,[1]BN2_1!$A:$AC,10,0))</f>
        <v>4.4725000000000001</v>
      </c>
      <c r="J255" s="43">
        <f>IF(ISERROR(VLOOKUP($U255,[1]BN2_1!$A:$AC,13,0)),0,VLOOKUP($U255,[1]BN2_1!$A:$AC,13,0))</f>
        <v>0</v>
      </c>
      <c r="K255" s="43">
        <f>IF(ISERROR(VLOOKUP($U255,[1]BN2_1!$A:$AC,14,0)),0,VLOOKUP($U255,[1]BN2_1!$A:$AC,14,0))</f>
        <v>0</v>
      </c>
      <c r="L255" s="44">
        <f t="shared" si="21"/>
        <v>0</v>
      </c>
      <c r="M255" s="45">
        <f>IF(ISERROR(VLOOKUP($U255,[1]BN2_1!$A:$AC,15,0)),0,VLOOKUP($U255,[1]BN2_1!$A:$AC,15,0))</f>
        <v>4.4725000000000001</v>
      </c>
      <c r="N255" s="46">
        <f t="shared" si="22"/>
        <v>100</v>
      </c>
      <c r="O255" s="25">
        <f t="shared" si="24"/>
        <v>118.90769999999999</v>
      </c>
      <c r="P255" s="26">
        <f t="shared" si="24"/>
        <v>0</v>
      </c>
      <c r="Q255" s="26">
        <f t="shared" si="24"/>
        <v>0</v>
      </c>
      <c r="R255" s="27">
        <f t="shared" si="24"/>
        <v>0</v>
      </c>
      <c r="S255" s="30">
        <f t="shared" si="24"/>
        <v>61.692300000000003</v>
      </c>
      <c r="T255" s="32">
        <f t="shared" si="23"/>
        <v>51.882510552302342</v>
      </c>
      <c r="U255" s="33" t="s">
        <v>262</v>
      </c>
      <c r="V255" s="33"/>
      <c r="W255" s="22"/>
    </row>
    <row r="256" spans="1:23" ht="21">
      <c r="A256" s="23">
        <v>251</v>
      </c>
      <c r="B256" s="24" t="str">
        <f>VLOOKUP($U256,[1]Name!$A:$B,2,0)</f>
        <v>สำนักงานคณะกรรมการสุขภาพแห่งชาติ</v>
      </c>
      <c r="C256" s="25">
        <f>IF(ISERROR(VLOOKUP($U256,[1]BN2_1!$A:$AC,3,0)),0,VLOOKUP($U256,[1]BN2_1!$A:$AC,3,0))</f>
        <v>160.9135</v>
      </c>
      <c r="D256" s="26">
        <f>IF(ISERROR(VLOOKUP($U256,[1]BN2_1!$A:$AC,6,0)),0,VLOOKUP($U256,[1]BN2_1!$A:$AC,6,0))</f>
        <v>0</v>
      </c>
      <c r="E256" s="26">
        <f>IF(ISERROR(VLOOKUP($U256,[1]BN2_1!$A:$AC,7,0)),0,VLOOKUP($U256,[1]BN2_1!$A:$AC,7,0))</f>
        <v>0</v>
      </c>
      <c r="F256" s="27">
        <f t="shared" si="19"/>
        <v>0</v>
      </c>
      <c r="G256" s="28">
        <f>IF(ISERROR(VLOOKUP($U256,[1]BN2_1!$A:$AC,8,0)),0,VLOOKUP($U256,[1]BN2_1!$A:$AC,8,0))</f>
        <v>79.718100000000007</v>
      </c>
      <c r="H256" s="29">
        <f t="shared" si="20"/>
        <v>49.540964555490994</v>
      </c>
      <c r="I256" s="42">
        <f>IF(ISERROR(VLOOKUP($U256,[1]BN2_1!$A:$AC,10,0)),0,VLOOKUP($U256,[1]BN2_1!$A:$AC,10,0))</f>
        <v>8</v>
      </c>
      <c r="J256" s="43">
        <f>IF(ISERROR(VLOOKUP($U256,[1]BN2_1!$A:$AC,13,0)),0,VLOOKUP($U256,[1]BN2_1!$A:$AC,13,0))</f>
        <v>0</v>
      </c>
      <c r="K256" s="43">
        <f>IF(ISERROR(VLOOKUP($U256,[1]BN2_1!$A:$AC,14,0)),0,VLOOKUP($U256,[1]BN2_1!$A:$AC,14,0))</f>
        <v>0</v>
      </c>
      <c r="L256" s="44">
        <f t="shared" si="21"/>
        <v>0</v>
      </c>
      <c r="M256" s="45">
        <f>IF(ISERROR(VLOOKUP($U256,[1]BN2_1!$A:$AC,15,0)),0,VLOOKUP($U256,[1]BN2_1!$A:$AC,15,0))</f>
        <v>8</v>
      </c>
      <c r="N256" s="46">
        <f t="shared" si="22"/>
        <v>100</v>
      </c>
      <c r="O256" s="25">
        <f t="shared" si="24"/>
        <v>168.9135</v>
      </c>
      <c r="P256" s="26">
        <f t="shared" si="24"/>
        <v>0</v>
      </c>
      <c r="Q256" s="26">
        <f t="shared" si="24"/>
        <v>0</v>
      </c>
      <c r="R256" s="27">
        <f t="shared" si="24"/>
        <v>0</v>
      </c>
      <c r="S256" s="30">
        <f t="shared" si="24"/>
        <v>87.718100000000007</v>
      </c>
      <c r="T256" s="32">
        <f t="shared" si="23"/>
        <v>51.930781139458958</v>
      </c>
      <c r="U256" s="33" t="s">
        <v>263</v>
      </c>
      <c r="V256" s="33"/>
      <c r="W256" s="22"/>
    </row>
    <row r="257" spans="1:23" ht="21">
      <c r="A257" s="23">
        <v>252</v>
      </c>
      <c r="B257" s="24" t="str">
        <f>VLOOKUP($U257,[1]Name!$A:$B,2,0)</f>
        <v>สำนักงานนวัตกรรมแห่งชาติ (องค์การมหาชน)</v>
      </c>
      <c r="C257" s="25">
        <f>IF(ISERROR(VLOOKUP($U257,[1]BN2_1!$A:$AC,3,0)),0,VLOOKUP($U257,[1]BN2_1!$A:$AC,3,0))</f>
        <v>320.16199999999998</v>
      </c>
      <c r="D257" s="26">
        <f>IF(ISERROR(VLOOKUP($U257,[1]BN2_1!$A:$AC,6,0)),0,VLOOKUP($U257,[1]BN2_1!$A:$AC,6,0))</f>
        <v>0</v>
      </c>
      <c r="E257" s="26">
        <f>IF(ISERROR(VLOOKUP($U257,[1]BN2_1!$A:$AC,7,0)),0,VLOOKUP($U257,[1]BN2_1!$A:$AC,7,0))</f>
        <v>0</v>
      </c>
      <c r="F257" s="27">
        <f t="shared" si="19"/>
        <v>0</v>
      </c>
      <c r="G257" s="28">
        <f>IF(ISERROR(VLOOKUP($U257,[1]BN2_1!$A:$AC,8,0)),0,VLOOKUP($U257,[1]BN2_1!$A:$AC,8,0))</f>
        <v>160.08109999999999</v>
      </c>
      <c r="H257" s="29">
        <f t="shared" si="20"/>
        <v>50.000031234187695</v>
      </c>
      <c r="I257" s="42">
        <f>IF(ISERROR(VLOOKUP($U257,[1]BN2_1!$A:$AC,10,0)),0,VLOOKUP($U257,[1]BN2_1!$A:$AC,10,0))</f>
        <v>17</v>
      </c>
      <c r="J257" s="43">
        <f>IF(ISERROR(VLOOKUP($U257,[1]BN2_1!$A:$AC,13,0)),0,VLOOKUP($U257,[1]BN2_1!$A:$AC,13,0))</f>
        <v>0</v>
      </c>
      <c r="K257" s="43">
        <f>IF(ISERROR(VLOOKUP($U257,[1]BN2_1!$A:$AC,14,0)),0,VLOOKUP($U257,[1]BN2_1!$A:$AC,14,0))</f>
        <v>0</v>
      </c>
      <c r="L257" s="44">
        <f t="shared" si="21"/>
        <v>0</v>
      </c>
      <c r="M257" s="45">
        <f>IF(ISERROR(VLOOKUP($U257,[1]BN2_1!$A:$AC,15,0)),0,VLOOKUP($U257,[1]BN2_1!$A:$AC,15,0))</f>
        <v>17</v>
      </c>
      <c r="N257" s="46">
        <f t="shared" si="22"/>
        <v>100</v>
      </c>
      <c r="O257" s="25">
        <f t="shared" si="24"/>
        <v>337.16199999999998</v>
      </c>
      <c r="P257" s="26">
        <f t="shared" si="24"/>
        <v>0</v>
      </c>
      <c r="Q257" s="26">
        <f t="shared" si="24"/>
        <v>0</v>
      </c>
      <c r="R257" s="27">
        <f t="shared" si="24"/>
        <v>0</v>
      </c>
      <c r="S257" s="30">
        <f t="shared" si="24"/>
        <v>177.08109999999999</v>
      </c>
      <c r="T257" s="32">
        <f t="shared" si="23"/>
        <v>52.521072956027069</v>
      </c>
      <c r="U257" s="33" t="s">
        <v>264</v>
      </c>
      <c r="V257" s="33"/>
      <c r="W257" s="22"/>
    </row>
    <row r="258" spans="1:23" ht="21">
      <c r="A258" s="23">
        <v>253</v>
      </c>
      <c r="B258" s="24" t="str">
        <f>VLOOKUP($U258,[1]Name!$A:$B,2,0)</f>
        <v>สำนักงานเลขาธิการคุรุสภา</v>
      </c>
      <c r="C258" s="25">
        <f>IF(ISERROR(VLOOKUP($U258,[1]BN2_1!$A:$AC,3,0)),0,VLOOKUP($U258,[1]BN2_1!$A:$AC,3,0))</f>
        <v>144.65469999999999</v>
      </c>
      <c r="D258" s="26">
        <f>IF(ISERROR(VLOOKUP($U258,[1]BN2_1!$A:$AC,6,0)),0,VLOOKUP($U258,[1]BN2_1!$A:$AC,6,0))</f>
        <v>0</v>
      </c>
      <c r="E258" s="26">
        <f>IF(ISERROR(VLOOKUP($U258,[1]BN2_1!$A:$AC,7,0)),0,VLOOKUP($U258,[1]BN2_1!$A:$AC,7,0))</f>
        <v>0</v>
      </c>
      <c r="F258" s="27">
        <f t="shared" si="19"/>
        <v>0</v>
      </c>
      <c r="G258" s="28">
        <f>IF(ISERROR(VLOOKUP($U258,[1]BN2_1!$A:$AC,8,0)),0,VLOOKUP($U258,[1]BN2_1!$A:$AC,8,0))</f>
        <v>72.327399999999997</v>
      </c>
      <c r="H258" s="29">
        <f t="shared" si="20"/>
        <v>50.000034565071175</v>
      </c>
      <c r="I258" s="42">
        <f>IF(ISERROR(VLOOKUP($U258,[1]BN2_1!$A:$AC,10,0)),0,VLOOKUP($U258,[1]BN2_1!$A:$AC,10,0))</f>
        <v>8.5</v>
      </c>
      <c r="J258" s="43">
        <f>IF(ISERROR(VLOOKUP($U258,[1]BN2_1!$A:$AC,13,0)),0,VLOOKUP($U258,[1]BN2_1!$A:$AC,13,0))</f>
        <v>0</v>
      </c>
      <c r="K258" s="43">
        <f>IF(ISERROR(VLOOKUP($U258,[1]BN2_1!$A:$AC,14,0)),0,VLOOKUP($U258,[1]BN2_1!$A:$AC,14,0))</f>
        <v>0</v>
      </c>
      <c r="L258" s="44">
        <f t="shared" si="21"/>
        <v>0</v>
      </c>
      <c r="M258" s="45">
        <f>IF(ISERROR(VLOOKUP($U258,[1]BN2_1!$A:$AC,15,0)),0,VLOOKUP($U258,[1]BN2_1!$A:$AC,15,0))</f>
        <v>8.5</v>
      </c>
      <c r="N258" s="46">
        <f t="shared" si="22"/>
        <v>100</v>
      </c>
      <c r="O258" s="25">
        <f t="shared" si="24"/>
        <v>153.15469999999999</v>
      </c>
      <c r="P258" s="26">
        <f t="shared" si="24"/>
        <v>0</v>
      </c>
      <c r="Q258" s="26">
        <f t="shared" si="24"/>
        <v>0</v>
      </c>
      <c r="R258" s="27">
        <f t="shared" si="24"/>
        <v>0</v>
      </c>
      <c r="S258" s="30">
        <f t="shared" si="24"/>
        <v>80.827399999999997</v>
      </c>
      <c r="T258" s="32">
        <f t="shared" si="23"/>
        <v>52.775004619512167</v>
      </c>
      <c r="U258" s="33" t="s">
        <v>265</v>
      </c>
      <c r="V258" s="33"/>
      <c r="W258" s="22"/>
    </row>
    <row r="259" spans="1:23" ht="21">
      <c r="A259" s="23">
        <v>254</v>
      </c>
      <c r="B259" s="24" t="str">
        <f>VLOOKUP($U259,[1]Name!$A:$B,2,0)</f>
        <v>มหาวิทยาลัยศิลปากร</v>
      </c>
      <c r="C259" s="25">
        <f>IF(ISERROR(VLOOKUP($U259,[1]BN2_1!$A:$AC,3,0)),0,VLOOKUP($U259,[1]BN2_1!$A:$AC,3,0))</f>
        <v>1361.4139</v>
      </c>
      <c r="D259" s="26">
        <f>IF(ISERROR(VLOOKUP($U259,[1]BN2_1!$A:$AC,6,0)),0,VLOOKUP($U259,[1]BN2_1!$A:$AC,6,0))</f>
        <v>0</v>
      </c>
      <c r="E259" s="26">
        <f>IF(ISERROR(VLOOKUP($U259,[1]BN2_1!$A:$AC,7,0)),0,VLOOKUP($U259,[1]BN2_1!$A:$AC,7,0))</f>
        <v>0</v>
      </c>
      <c r="F259" s="27">
        <f t="shared" si="19"/>
        <v>0</v>
      </c>
      <c r="G259" s="28">
        <f>IF(ISERROR(VLOOKUP($U259,[1]BN2_1!$A:$AC,8,0)),0,VLOOKUP($U259,[1]BN2_1!$A:$AC,8,0))</f>
        <v>615.12251550999997</v>
      </c>
      <c r="H259" s="29">
        <f t="shared" si="20"/>
        <v>45.182623411587024</v>
      </c>
      <c r="I259" s="42">
        <f>IF(ISERROR(VLOOKUP($U259,[1]BN2_1!$A:$AC,10,0)),0,VLOOKUP($U259,[1]BN2_1!$A:$AC,10,0))</f>
        <v>220.01390000000001</v>
      </c>
      <c r="J259" s="43">
        <f>IF(ISERROR(VLOOKUP($U259,[1]BN2_1!$A:$AC,13,0)),0,VLOOKUP($U259,[1]BN2_1!$A:$AC,13,0))</f>
        <v>0</v>
      </c>
      <c r="K259" s="43">
        <f>IF(ISERROR(VLOOKUP($U259,[1]BN2_1!$A:$AC,14,0)),0,VLOOKUP($U259,[1]BN2_1!$A:$AC,14,0))</f>
        <v>0</v>
      </c>
      <c r="L259" s="44">
        <f t="shared" si="21"/>
        <v>0</v>
      </c>
      <c r="M259" s="45">
        <f>IF(ISERROR(VLOOKUP($U259,[1]BN2_1!$A:$AC,15,0)),0,VLOOKUP($U259,[1]BN2_1!$A:$AC,15,0))</f>
        <v>220.01390000000001</v>
      </c>
      <c r="N259" s="46">
        <f t="shared" si="22"/>
        <v>100</v>
      </c>
      <c r="O259" s="25">
        <f t="shared" si="24"/>
        <v>1581.4277999999999</v>
      </c>
      <c r="P259" s="26">
        <f t="shared" si="24"/>
        <v>0</v>
      </c>
      <c r="Q259" s="26">
        <f t="shared" si="24"/>
        <v>0</v>
      </c>
      <c r="R259" s="27">
        <f t="shared" si="24"/>
        <v>0</v>
      </c>
      <c r="S259" s="30">
        <f t="shared" si="24"/>
        <v>835.13641551000001</v>
      </c>
      <c r="T259" s="32">
        <f t="shared" si="23"/>
        <v>52.80901319111755</v>
      </c>
      <c r="U259" s="33" t="s">
        <v>266</v>
      </c>
      <c r="V259" s="33"/>
      <c r="W259" s="22"/>
    </row>
    <row r="260" spans="1:23" ht="21">
      <c r="A260" s="23">
        <v>255</v>
      </c>
      <c r="B260" s="24" t="str">
        <f>VLOOKUP($U260,[1]Name!$A:$B,2,0)</f>
        <v>หอภาพยนตร์ (องค์การมหาชน)</v>
      </c>
      <c r="C260" s="25">
        <f>IF(ISERROR(VLOOKUP($U260,[1]BN2_1!$A:$AC,3,0)),0,VLOOKUP($U260,[1]BN2_1!$A:$AC,3,0))</f>
        <v>76.8245</v>
      </c>
      <c r="D260" s="26">
        <f>IF(ISERROR(VLOOKUP($U260,[1]BN2_1!$A:$AC,6,0)),0,VLOOKUP($U260,[1]BN2_1!$A:$AC,6,0))</f>
        <v>0</v>
      </c>
      <c r="E260" s="26">
        <f>IF(ISERROR(VLOOKUP($U260,[1]BN2_1!$A:$AC,7,0)),0,VLOOKUP($U260,[1]BN2_1!$A:$AC,7,0))</f>
        <v>0</v>
      </c>
      <c r="F260" s="27">
        <f t="shared" si="19"/>
        <v>0</v>
      </c>
      <c r="G260" s="28">
        <f>IF(ISERROR(VLOOKUP($U260,[1]BN2_1!$A:$AC,8,0)),0,VLOOKUP($U260,[1]BN2_1!$A:$AC,8,0))</f>
        <v>38.0608</v>
      </c>
      <c r="H260" s="29">
        <f t="shared" si="20"/>
        <v>49.542528750593881</v>
      </c>
      <c r="I260" s="42">
        <f>IF(ISERROR(VLOOKUP($U260,[1]BN2_1!$A:$AC,10,0)),0,VLOOKUP($U260,[1]BN2_1!$A:$AC,10,0))</f>
        <v>5.7</v>
      </c>
      <c r="J260" s="43">
        <f>IF(ISERROR(VLOOKUP($U260,[1]BN2_1!$A:$AC,13,0)),0,VLOOKUP($U260,[1]BN2_1!$A:$AC,13,0))</f>
        <v>0</v>
      </c>
      <c r="K260" s="43">
        <f>IF(ISERROR(VLOOKUP($U260,[1]BN2_1!$A:$AC,14,0)),0,VLOOKUP($U260,[1]BN2_1!$A:$AC,14,0))</f>
        <v>0</v>
      </c>
      <c r="L260" s="44">
        <f t="shared" si="21"/>
        <v>0</v>
      </c>
      <c r="M260" s="45">
        <f>IF(ISERROR(VLOOKUP($U260,[1]BN2_1!$A:$AC,15,0)),0,VLOOKUP($U260,[1]BN2_1!$A:$AC,15,0))</f>
        <v>5.7</v>
      </c>
      <c r="N260" s="46">
        <f t="shared" si="22"/>
        <v>100</v>
      </c>
      <c r="O260" s="25">
        <f t="shared" si="24"/>
        <v>82.524500000000003</v>
      </c>
      <c r="P260" s="26">
        <f t="shared" si="24"/>
        <v>0</v>
      </c>
      <c r="Q260" s="26">
        <f t="shared" si="24"/>
        <v>0</v>
      </c>
      <c r="R260" s="27">
        <f t="shared" si="24"/>
        <v>0</v>
      </c>
      <c r="S260" s="30">
        <f t="shared" si="24"/>
        <v>43.760800000000003</v>
      </c>
      <c r="T260" s="32">
        <f t="shared" si="23"/>
        <v>53.027646335330722</v>
      </c>
      <c r="U260" s="33" t="s">
        <v>267</v>
      </c>
      <c r="V260" s="33"/>
      <c r="W260" s="22"/>
    </row>
    <row r="261" spans="1:23" ht="21">
      <c r="A261" s="23">
        <v>256</v>
      </c>
      <c r="B261" s="24" t="str">
        <f>VLOOKUP($U261,[1]Name!$A:$B,2,0)</f>
        <v>มหาวิทยาลัยศรีนครินทรวิโรฒ</v>
      </c>
      <c r="C261" s="25">
        <f>IF(ISERROR(VLOOKUP($U261,[1]BN2_1!$A:$AC,3,0)),0,VLOOKUP($U261,[1]BN2_1!$A:$AC,3,0))</f>
        <v>2792.4402</v>
      </c>
      <c r="D261" s="26">
        <f>IF(ISERROR(VLOOKUP($U261,[1]BN2_1!$A:$AC,6,0)),0,VLOOKUP($U261,[1]BN2_1!$A:$AC,6,0))</f>
        <v>0</v>
      </c>
      <c r="E261" s="26">
        <f>IF(ISERROR(VLOOKUP($U261,[1]BN2_1!$A:$AC,7,0)),0,VLOOKUP($U261,[1]BN2_1!$A:$AC,7,0))</f>
        <v>0</v>
      </c>
      <c r="F261" s="27">
        <f t="shared" si="19"/>
        <v>0</v>
      </c>
      <c r="G261" s="28">
        <f>IF(ISERROR(VLOOKUP($U261,[1]BN2_1!$A:$AC,8,0)),0,VLOOKUP($U261,[1]BN2_1!$A:$AC,8,0))</f>
        <v>1367.37128517</v>
      </c>
      <c r="H261" s="29">
        <f t="shared" si="20"/>
        <v>48.966895877304729</v>
      </c>
      <c r="I261" s="42">
        <f>IF(ISERROR(VLOOKUP($U261,[1]BN2_1!$A:$AC,10,0)),0,VLOOKUP($U261,[1]BN2_1!$A:$AC,10,0))</f>
        <v>1019.6523999999999</v>
      </c>
      <c r="J261" s="43">
        <f>IF(ISERROR(VLOOKUP($U261,[1]BN2_1!$A:$AC,13,0)),0,VLOOKUP($U261,[1]BN2_1!$A:$AC,13,0))</f>
        <v>0</v>
      </c>
      <c r="K261" s="43">
        <f>IF(ISERROR(VLOOKUP($U261,[1]BN2_1!$A:$AC,14,0)),0,VLOOKUP($U261,[1]BN2_1!$A:$AC,14,0))</f>
        <v>0</v>
      </c>
      <c r="L261" s="44">
        <f t="shared" si="21"/>
        <v>0</v>
      </c>
      <c r="M261" s="45">
        <f>IF(ISERROR(VLOOKUP($U261,[1]BN2_1!$A:$AC,15,0)),0,VLOOKUP($U261,[1]BN2_1!$A:$AC,15,0))</f>
        <v>681.05949999999996</v>
      </c>
      <c r="N261" s="46">
        <f t="shared" si="22"/>
        <v>66.793301325039792</v>
      </c>
      <c r="O261" s="25">
        <f t="shared" ref="O261:S324" si="25">C261+I261</f>
        <v>3812.0925999999999</v>
      </c>
      <c r="P261" s="26">
        <f t="shared" si="25"/>
        <v>0</v>
      </c>
      <c r="Q261" s="26">
        <f t="shared" si="25"/>
        <v>0</v>
      </c>
      <c r="R261" s="27">
        <f t="shared" si="25"/>
        <v>0</v>
      </c>
      <c r="S261" s="30">
        <f t="shared" si="25"/>
        <v>2048.43078517</v>
      </c>
      <c r="T261" s="32">
        <f t="shared" si="23"/>
        <v>53.735074147201992</v>
      </c>
      <c r="U261" s="33" t="s">
        <v>268</v>
      </c>
      <c r="V261" s="33"/>
      <c r="W261" s="22"/>
    </row>
    <row r="262" spans="1:23" ht="21">
      <c r="A262" s="23">
        <v>257</v>
      </c>
      <c r="B262" s="24" t="str">
        <f>VLOOKUP($U262,[1]Name!$A:$B,2,0)</f>
        <v>สำนักงานบริหารหนี้สาธารณะ</v>
      </c>
      <c r="C262" s="25">
        <f>IF(ISERROR(VLOOKUP($U262,[1]BN2_1!$A:$AC,3,0)),0,VLOOKUP($U262,[1]BN2_1!$A:$AC,3,0))</f>
        <v>249603.9558</v>
      </c>
      <c r="D262" s="26">
        <f>IF(ISERROR(VLOOKUP($U262,[1]BN2_1!$A:$AC,6,0)),0,VLOOKUP($U262,[1]BN2_1!$A:$AC,6,0))</f>
        <v>0</v>
      </c>
      <c r="E262" s="26">
        <f>IF(ISERROR(VLOOKUP($U262,[1]BN2_1!$A:$AC,7,0)),0,VLOOKUP($U262,[1]BN2_1!$A:$AC,7,0))</f>
        <v>10.309553510000001</v>
      </c>
      <c r="F262" s="27">
        <f t="shared" ref="F262:F311" si="26">D262+E262</f>
        <v>10.309553510000001</v>
      </c>
      <c r="G262" s="28">
        <f>IF(ISERROR(VLOOKUP($U262,[1]BN2_1!$A:$AC,8,0)),0,VLOOKUP($U262,[1]BN2_1!$A:$AC,8,0))</f>
        <v>135757.29464286001</v>
      </c>
      <c r="H262" s="29">
        <f t="shared" ref="H262:H312" si="27">IF(ISERROR(G262/C262*100),0,G262/C262*100)</f>
        <v>54.389079775497692</v>
      </c>
      <c r="I262" s="42">
        <f>IF(ISERROR(VLOOKUP($U262,[1]BN2_1!$A:$AC,10,0)),0,VLOOKUP($U262,[1]BN2_1!$A:$AC,10,0))</f>
        <v>286.62180000000001</v>
      </c>
      <c r="J262" s="43">
        <f>IF(ISERROR(VLOOKUP($U262,[1]BN2_1!$A:$AC,13,0)),0,VLOOKUP($U262,[1]BN2_1!$A:$AC,13,0))</f>
        <v>0</v>
      </c>
      <c r="K262" s="43">
        <f>IF(ISERROR(VLOOKUP($U262,[1]BN2_1!$A:$AC,14,0)),0,VLOOKUP($U262,[1]BN2_1!$A:$AC,14,0))</f>
        <v>3.47</v>
      </c>
      <c r="L262" s="44">
        <f t="shared" ref="L262:L311" si="28">J262+K262</f>
        <v>3.47</v>
      </c>
      <c r="M262" s="45">
        <f>IF(ISERROR(VLOOKUP($U262,[1]BN2_1!$A:$AC,15,0)),0,VLOOKUP($U262,[1]BN2_1!$A:$AC,15,0))</f>
        <v>0</v>
      </c>
      <c r="N262" s="46">
        <f t="shared" ref="N262:N312" si="29">IF(ISERROR(M262/I262*100),0,M262/I262*100)</f>
        <v>0</v>
      </c>
      <c r="O262" s="25">
        <f t="shared" si="25"/>
        <v>249890.57759999999</v>
      </c>
      <c r="P262" s="26">
        <f t="shared" si="25"/>
        <v>0</v>
      </c>
      <c r="Q262" s="26">
        <f t="shared" si="25"/>
        <v>13.779553510000001</v>
      </c>
      <c r="R262" s="27">
        <f t="shared" si="25"/>
        <v>13.779553510000001</v>
      </c>
      <c r="S262" s="30">
        <f t="shared" si="25"/>
        <v>135757.29464286001</v>
      </c>
      <c r="T262" s="32">
        <f t="shared" ref="T262:T312" si="30">IF(ISERROR(S262/O262*100),0,S262/O262*100)</f>
        <v>54.326696087023663</v>
      </c>
      <c r="U262" s="33" t="s">
        <v>269</v>
      </c>
      <c r="V262" s="33"/>
      <c r="W262" s="22"/>
    </row>
    <row r="263" spans="1:23" ht="21">
      <c r="A263" s="23">
        <v>258</v>
      </c>
      <c r="B263" s="24" t="str">
        <f>VLOOKUP($U263,[1]Name!$A:$B,2,0)</f>
        <v>สำนักงานบริหารและพัฒนาองค์ความรู้ (องค์การมหาชน)</v>
      </c>
      <c r="C263" s="25">
        <f>IF(ISERROR(VLOOKUP($U263,[1]BN2_1!$A:$AC,3,0)),0,VLOOKUP($U263,[1]BN2_1!$A:$AC,3,0))</f>
        <v>227.58260000000001</v>
      </c>
      <c r="D263" s="26">
        <f>IF(ISERROR(VLOOKUP($U263,[1]BN2_1!$A:$AC,6,0)),0,VLOOKUP($U263,[1]BN2_1!$A:$AC,6,0))</f>
        <v>0</v>
      </c>
      <c r="E263" s="26">
        <f>IF(ISERROR(VLOOKUP($U263,[1]BN2_1!$A:$AC,7,0)),0,VLOOKUP($U263,[1]BN2_1!$A:$AC,7,0))</f>
        <v>0</v>
      </c>
      <c r="F263" s="27">
        <f t="shared" si="26"/>
        <v>0</v>
      </c>
      <c r="G263" s="28">
        <f>IF(ISERROR(VLOOKUP($U263,[1]BN2_1!$A:$AC,8,0)),0,VLOOKUP($U263,[1]BN2_1!$A:$AC,8,0))</f>
        <v>113.7889</v>
      </c>
      <c r="H263" s="29">
        <f t="shared" si="27"/>
        <v>49.998945437832241</v>
      </c>
      <c r="I263" s="42">
        <f>IF(ISERROR(VLOOKUP($U263,[1]BN2_1!$A:$AC,10,0)),0,VLOOKUP($U263,[1]BN2_1!$A:$AC,10,0))</f>
        <v>24.441800000000001</v>
      </c>
      <c r="J263" s="43">
        <f>IF(ISERROR(VLOOKUP($U263,[1]BN2_1!$A:$AC,13,0)),0,VLOOKUP($U263,[1]BN2_1!$A:$AC,13,0))</f>
        <v>0</v>
      </c>
      <c r="K263" s="43">
        <f>IF(ISERROR(VLOOKUP($U263,[1]BN2_1!$A:$AC,14,0)),0,VLOOKUP($U263,[1]BN2_1!$A:$AC,14,0))</f>
        <v>0</v>
      </c>
      <c r="L263" s="44">
        <f t="shared" si="28"/>
        <v>0</v>
      </c>
      <c r="M263" s="45">
        <f>IF(ISERROR(VLOOKUP($U263,[1]BN2_1!$A:$AC,15,0)),0,VLOOKUP($U263,[1]BN2_1!$A:$AC,15,0))</f>
        <v>24.441800000000001</v>
      </c>
      <c r="N263" s="46">
        <f t="shared" si="29"/>
        <v>100</v>
      </c>
      <c r="O263" s="25">
        <f t="shared" si="25"/>
        <v>252.02440000000001</v>
      </c>
      <c r="P263" s="26">
        <f t="shared" si="25"/>
        <v>0</v>
      </c>
      <c r="Q263" s="26">
        <f t="shared" si="25"/>
        <v>0</v>
      </c>
      <c r="R263" s="27">
        <f t="shared" si="25"/>
        <v>0</v>
      </c>
      <c r="S263" s="30">
        <f t="shared" si="25"/>
        <v>138.23070000000001</v>
      </c>
      <c r="T263" s="32">
        <f t="shared" si="30"/>
        <v>54.848141687868321</v>
      </c>
      <c r="U263" s="33" t="s">
        <v>270</v>
      </c>
      <c r="V263" s="33"/>
      <c r="W263" s="22"/>
    </row>
    <row r="264" spans="1:23" ht="21">
      <c r="A264" s="23">
        <v>259</v>
      </c>
      <c r="B264" s="24" t="str">
        <f>VLOOKUP($U264,[1]Name!$A:$B,2,0)</f>
        <v>มหาวิทยาลัยเชียงใหม่</v>
      </c>
      <c r="C264" s="25">
        <f>IF(ISERROR(VLOOKUP($U264,[1]BN2_1!$A:$AC,3,0)),0,VLOOKUP($U264,[1]BN2_1!$A:$AC,3,0))</f>
        <v>4781.5567000000001</v>
      </c>
      <c r="D264" s="26">
        <f>IF(ISERROR(VLOOKUP($U264,[1]BN2_1!$A:$AC,6,0)),0,VLOOKUP($U264,[1]BN2_1!$A:$AC,6,0))</f>
        <v>0</v>
      </c>
      <c r="E264" s="26">
        <f>IF(ISERROR(VLOOKUP($U264,[1]BN2_1!$A:$AC,7,0)),0,VLOOKUP($U264,[1]BN2_1!$A:$AC,7,0))</f>
        <v>0</v>
      </c>
      <c r="F264" s="27">
        <f t="shared" si="26"/>
        <v>0</v>
      </c>
      <c r="G264" s="28">
        <f>IF(ISERROR(VLOOKUP($U264,[1]BN2_1!$A:$AC,8,0)),0,VLOOKUP($U264,[1]BN2_1!$A:$AC,8,0))</f>
        <v>2174.7378311399998</v>
      </c>
      <c r="H264" s="29">
        <f t="shared" si="27"/>
        <v>45.481795314484089</v>
      </c>
      <c r="I264" s="42">
        <f>IF(ISERROR(VLOOKUP($U264,[1]BN2_1!$A:$AC,10,0)),0,VLOOKUP($U264,[1]BN2_1!$A:$AC,10,0))</f>
        <v>1006.5426</v>
      </c>
      <c r="J264" s="43">
        <f>IF(ISERROR(VLOOKUP($U264,[1]BN2_1!$A:$AC,13,0)),0,VLOOKUP($U264,[1]BN2_1!$A:$AC,13,0))</f>
        <v>0</v>
      </c>
      <c r="K264" s="43">
        <f>IF(ISERROR(VLOOKUP($U264,[1]BN2_1!$A:$AC,14,0)),0,VLOOKUP($U264,[1]BN2_1!$A:$AC,14,0))</f>
        <v>0</v>
      </c>
      <c r="L264" s="44">
        <f t="shared" si="28"/>
        <v>0</v>
      </c>
      <c r="M264" s="47">
        <f>IF(ISERROR(VLOOKUP($U264,[1]BN2_1!$A:$AC,15,0)),0,VLOOKUP($U264,[1]BN2_1!$A:$AC,15,0))</f>
        <v>1006.5426</v>
      </c>
      <c r="N264" s="48">
        <f t="shared" si="29"/>
        <v>100</v>
      </c>
      <c r="O264" s="25">
        <f t="shared" si="25"/>
        <v>5788.0992999999999</v>
      </c>
      <c r="P264" s="26">
        <f t="shared" si="25"/>
        <v>0</v>
      </c>
      <c r="Q264" s="26">
        <f t="shared" si="25"/>
        <v>0</v>
      </c>
      <c r="R264" s="27">
        <f t="shared" si="25"/>
        <v>0</v>
      </c>
      <c r="S264" s="28">
        <f t="shared" si="25"/>
        <v>3181.2804311399996</v>
      </c>
      <c r="T264" s="32">
        <f t="shared" si="30"/>
        <v>54.962436997927789</v>
      </c>
      <c r="U264" s="33" t="s">
        <v>271</v>
      </c>
      <c r="V264" s="33"/>
      <c r="W264" s="22"/>
    </row>
    <row r="265" spans="1:23" ht="21">
      <c r="A265" s="23">
        <v>260</v>
      </c>
      <c r="B265" s="24" t="str">
        <f>VLOOKUP($U265,[1]Name!$A:$B,2,0)</f>
        <v>โรงพยาบาลบ้านแพ้ว</v>
      </c>
      <c r="C265" s="25">
        <f>IF(ISERROR(VLOOKUP($U265,[1]BN2_1!$A:$AC,3,0)),0,VLOOKUP($U265,[1]BN2_1!$A:$AC,3,0))</f>
        <v>0</v>
      </c>
      <c r="D265" s="26">
        <f>IF(ISERROR(VLOOKUP($U265,[1]BN2_1!$A:$AC,6,0)),0,VLOOKUP($U265,[1]BN2_1!$A:$AC,6,0))</f>
        <v>0</v>
      </c>
      <c r="E265" s="26">
        <f>IF(ISERROR(VLOOKUP($U265,[1]BN2_1!$A:$AC,7,0)),0,VLOOKUP($U265,[1]BN2_1!$A:$AC,7,0))</f>
        <v>0</v>
      </c>
      <c r="F265" s="27">
        <f t="shared" si="26"/>
        <v>0</v>
      </c>
      <c r="G265" s="28">
        <f>IF(ISERROR(VLOOKUP($U265,[1]BN2_1!$A:$AC,8,0)),0,VLOOKUP($U265,[1]BN2_1!$A:$AC,8,0))</f>
        <v>0</v>
      </c>
      <c r="H265" s="29">
        <f t="shared" si="27"/>
        <v>0</v>
      </c>
      <c r="I265" s="42">
        <f>IF(ISERROR(VLOOKUP($U265,[1]BN2_1!$A:$AC,10,0)),0,VLOOKUP($U265,[1]BN2_1!$A:$AC,10,0))</f>
        <v>25.8</v>
      </c>
      <c r="J265" s="43">
        <f>IF(ISERROR(VLOOKUP($U265,[1]BN2_1!$A:$AC,13,0)),0,VLOOKUP($U265,[1]BN2_1!$A:$AC,13,0))</f>
        <v>0</v>
      </c>
      <c r="K265" s="43">
        <f>IF(ISERROR(VLOOKUP($U265,[1]BN2_1!$A:$AC,14,0)),0,VLOOKUP($U265,[1]BN2_1!$A:$AC,14,0))</f>
        <v>0</v>
      </c>
      <c r="L265" s="44">
        <f t="shared" si="28"/>
        <v>0</v>
      </c>
      <c r="M265" s="45">
        <f>IF(ISERROR(VLOOKUP($U265,[1]BN2_1!$A:$AC,15,0)),0,VLOOKUP($U265,[1]BN2_1!$A:$AC,15,0))</f>
        <v>14.190099999999999</v>
      </c>
      <c r="N265" s="46">
        <f t="shared" si="29"/>
        <v>55.000387596899223</v>
      </c>
      <c r="O265" s="25">
        <f t="shared" si="25"/>
        <v>25.8</v>
      </c>
      <c r="P265" s="26">
        <f t="shared" si="25"/>
        <v>0</v>
      </c>
      <c r="Q265" s="26">
        <f t="shared" si="25"/>
        <v>0</v>
      </c>
      <c r="R265" s="27">
        <f t="shared" si="25"/>
        <v>0</v>
      </c>
      <c r="S265" s="30">
        <f t="shared" si="25"/>
        <v>14.190099999999999</v>
      </c>
      <c r="T265" s="32">
        <f t="shared" si="30"/>
        <v>55.000387596899223</v>
      </c>
      <c r="U265" s="33" t="s">
        <v>272</v>
      </c>
      <c r="V265" s="33"/>
      <c r="W265" s="22"/>
    </row>
    <row r="266" spans="1:23" ht="21">
      <c r="A266" s="23">
        <v>261</v>
      </c>
      <c r="B266" s="24" t="str">
        <f>VLOOKUP($U266,[1]Name!$A:$B,2,0)</f>
        <v>สถาบันเทคโนโลยีนิวเคลียร์แห่งชาติ (องค์การมหาชน)</v>
      </c>
      <c r="C266" s="25">
        <f>IF(ISERROR(VLOOKUP($U266,[1]BN2_1!$A:$AC,3,0)),0,VLOOKUP($U266,[1]BN2_1!$A:$AC,3,0))</f>
        <v>285.73840000000001</v>
      </c>
      <c r="D266" s="26">
        <f>IF(ISERROR(VLOOKUP($U266,[1]BN2_1!$A:$AC,6,0)),0,VLOOKUP($U266,[1]BN2_1!$A:$AC,6,0))</f>
        <v>0</v>
      </c>
      <c r="E266" s="26">
        <f>IF(ISERROR(VLOOKUP($U266,[1]BN2_1!$A:$AC,7,0)),0,VLOOKUP($U266,[1]BN2_1!$A:$AC,7,0))</f>
        <v>0</v>
      </c>
      <c r="F266" s="27">
        <f t="shared" si="26"/>
        <v>0</v>
      </c>
      <c r="G266" s="28">
        <f>IF(ISERROR(VLOOKUP($U266,[1]BN2_1!$A:$AC,8,0)),0,VLOOKUP($U266,[1]BN2_1!$A:$AC,8,0))</f>
        <v>131.10050000000001</v>
      </c>
      <c r="H266" s="29">
        <f t="shared" si="27"/>
        <v>45.881302618059038</v>
      </c>
      <c r="I266" s="42">
        <f>IF(ISERROR(VLOOKUP($U266,[1]BN2_1!$A:$AC,10,0)),0,VLOOKUP($U266,[1]BN2_1!$A:$AC,10,0))</f>
        <v>58.609200000000001</v>
      </c>
      <c r="J266" s="43">
        <f>IF(ISERROR(VLOOKUP($U266,[1]BN2_1!$A:$AC,13,0)),0,VLOOKUP($U266,[1]BN2_1!$A:$AC,13,0))</f>
        <v>0</v>
      </c>
      <c r="K266" s="43">
        <f>IF(ISERROR(VLOOKUP($U266,[1]BN2_1!$A:$AC,14,0)),0,VLOOKUP($U266,[1]BN2_1!$A:$AC,14,0))</f>
        <v>0</v>
      </c>
      <c r="L266" s="44">
        <f t="shared" si="28"/>
        <v>0</v>
      </c>
      <c r="M266" s="45">
        <f>IF(ISERROR(VLOOKUP($U266,[1]BN2_1!$A:$AC,15,0)),0,VLOOKUP($U266,[1]BN2_1!$A:$AC,15,0))</f>
        <v>58.609200000000001</v>
      </c>
      <c r="N266" s="46">
        <f t="shared" si="29"/>
        <v>100</v>
      </c>
      <c r="O266" s="25">
        <f t="shared" si="25"/>
        <v>344.3476</v>
      </c>
      <c r="P266" s="26">
        <f t="shared" si="25"/>
        <v>0</v>
      </c>
      <c r="Q266" s="26">
        <f t="shared" si="25"/>
        <v>0</v>
      </c>
      <c r="R266" s="27">
        <f t="shared" si="25"/>
        <v>0</v>
      </c>
      <c r="S266" s="30">
        <f t="shared" si="25"/>
        <v>189.7097</v>
      </c>
      <c r="T266" s="32">
        <f t="shared" si="30"/>
        <v>55.092499555681528</v>
      </c>
      <c r="U266" s="33" t="s">
        <v>273</v>
      </c>
      <c r="V266" s="33"/>
      <c r="W266" s="22"/>
    </row>
    <row r="267" spans="1:23" ht="21">
      <c r="A267" s="23">
        <v>262</v>
      </c>
      <c r="B267" s="24" t="str">
        <f>VLOOKUP($U267,[1]Name!$A:$B,2,0)</f>
        <v>สถาบันเทคโนโลยีจิตรลดา</v>
      </c>
      <c r="C267" s="25">
        <f>IF(ISERROR(VLOOKUP($U267,[1]BN2_1!$A:$AC,3,0)),0,VLOOKUP($U267,[1]BN2_1!$A:$AC,3,0))</f>
        <v>205.48560000000001</v>
      </c>
      <c r="D267" s="26">
        <f>IF(ISERROR(VLOOKUP($U267,[1]BN2_1!$A:$AC,6,0)),0,VLOOKUP($U267,[1]BN2_1!$A:$AC,6,0))</f>
        <v>0</v>
      </c>
      <c r="E267" s="26">
        <f>IF(ISERROR(VLOOKUP($U267,[1]BN2_1!$A:$AC,7,0)),0,VLOOKUP($U267,[1]BN2_1!$A:$AC,7,0))</f>
        <v>0</v>
      </c>
      <c r="F267" s="27">
        <f t="shared" si="26"/>
        <v>0</v>
      </c>
      <c r="G267" s="30">
        <f>IF(ISERROR(VLOOKUP($U267,[1]BN2_1!$A:$AC,8,0)),0,VLOOKUP($U267,[1]BN2_1!$A:$AC,8,0))</f>
        <v>102.73869999999999</v>
      </c>
      <c r="H267" s="51">
        <f t="shared" si="27"/>
        <v>49.998004726365245</v>
      </c>
      <c r="I267" s="42">
        <f>IF(ISERROR(VLOOKUP($U267,[1]BN2_1!$A:$AC,10,0)),0,VLOOKUP($U267,[1]BN2_1!$A:$AC,10,0))</f>
        <v>25.408100000000001</v>
      </c>
      <c r="J267" s="43">
        <f>IF(ISERROR(VLOOKUP($U267,[1]BN2_1!$A:$AC,13,0)),0,VLOOKUP($U267,[1]BN2_1!$A:$AC,13,0))</f>
        <v>0</v>
      </c>
      <c r="K267" s="43">
        <f>IF(ISERROR(VLOOKUP($U267,[1]BN2_1!$A:$AC,14,0)),0,VLOOKUP($U267,[1]BN2_1!$A:$AC,14,0))</f>
        <v>0</v>
      </c>
      <c r="L267" s="44">
        <f t="shared" si="28"/>
        <v>0</v>
      </c>
      <c r="M267" s="45">
        <f>IF(ISERROR(VLOOKUP($U267,[1]BN2_1!$A:$AC,15,0)),0,VLOOKUP($U267,[1]BN2_1!$A:$AC,15,0))</f>
        <v>25.408100000000001</v>
      </c>
      <c r="N267" s="46">
        <f t="shared" si="29"/>
        <v>100</v>
      </c>
      <c r="O267" s="25">
        <f t="shared" si="25"/>
        <v>230.8937</v>
      </c>
      <c r="P267" s="26">
        <f t="shared" si="25"/>
        <v>0</v>
      </c>
      <c r="Q267" s="26">
        <f t="shared" si="25"/>
        <v>0</v>
      </c>
      <c r="R267" s="27">
        <f t="shared" si="25"/>
        <v>0</v>
      </c>
      <c r="S267" s="30">
        <f t="shared" si="25"/>
        <v>128.14679999999998</v>
      </c>
      <c r="T267" s="32">
        <f t="shared" si="30"/>
        <v>55.500344963937941</v>
      </c>
      <c r="U267" s="33" t="s">
        <v>274</v>
      </c>
      <c r="V267" s="33"/>
      <c r="W267" s="22"/>
    </row>
    <row r="268" spans="1:23" ht="21">
      <c r="A268" s="23">
        <v>263</v>
      </c>
      <c r="B268" s="24" t="str">
        <f>VLOOKUP($U268,[1]Name!$A:$B,2,0)</f>
        <v>ศูนย์คุณธรรม (องค์การมหาชน)</v>
      </c>
      <c r="C268" s="25">
        <f>IF(ISERROR(VLOOKUP($U268,[1]BN2_1!$A:$AC,3,0)),0,VLOOKUP($U268,[1]BN2_1!$A:$AC,3,0))</f>
        <v>76.3416</v>
      </c>
      <c r="D268" s="26">
        <f>IF(ISERROR(VLOOKUP($U268,[1]BN2_1!$A:$AC,6,0)),0,VLOOKUP($U268,[1]BN2_1!$A:$AC,6,0))</f>
        <v>0</v>
      </c>
      <c r="E268" s="26">
        <f>IF(ISERROR(VLOOKUP($U268,[1]BN2_1!$A:$AC,7,0)),0,VLOOKUP($U268,[1]BN2_1!$A:$AC,7,0))</f>
        <v>0</v>
      </c>
      <c r="F268" s="27">
        <f t="shared" si="26"/>
        <v>0</v>
      </c>
      <c r="G268" s="28">
        <f>IF(ISERROR(VLOOKUP($U268,[1]BN2_1!$A:$AC,8,0)),0,VLOOKUP($U268,[1]BN2_1!$A:$AC,8,0))</f>
        <v>37.111899999999999</v>
      </c>
      <c r="H268" s="29">
        <f t="shared" si="27"/>
        <v>48.612944973644773</v>
      </c>
      <c r="I268" s="42">
        <f>IF(ISERROR(VLOOKUP($U268,[1]BN2_1!$A:$AC,10,0)),0,VLOOKUP($U268,[1]BN2_1!$A:$AC,10,0))</f>
        <v>11.901400000000001</v>
      </c>
      <c r="J268" s="43">
        <f>IF(ISERROR(VLOOKUP($U268,[1]BN2_1!$A:$AC,13,0)),0,VLOOKUP($U268,[1]BN2_1!$A:$AC,13,0))</f>
        <v>0</v>
      </c>
      <c r="K268" s="43">
        <f>IF(ISERROR(VLOOKUP($U268,[1]BN2_1!$A:$AC,14,0)),0,VLOOKUP($U268,[1]BN2_1!$A:$AC,14,0))</f>
        <v>0</v>
      </c>
      <c r="L268" s="44">
        <f t="shared" si="28"/>
        <v>0</v>
      </c>
      <c r="M268" s="45">
        <f>IF(ISERROR(VLOOKUP($U268,[1]BN2_1!$A:$AC,15,0)),0,VLOOKUP($U268,[1]BN2_1!$A:$AC,15,0))</f>
        <v>11.901400000000001</v>
      </c>
      <c r="N268" s="46">
        <f t="shared" si="29"/>
        <v>100</v>
      </c>
      <c r="O268" s="25">
        <f t="shared" si="25"/>
        <v>88.242999999999995</v>
      </c>
      <c r="P268" s="26">
        <f t="shared" si="25"/>
        <v>0</v>
      </c>
      <c r="Q268" s="26">
        <f t="shared" si="25"/>
        <v>0</v>
      </c>
      <c r="R268" s="27">
        <f t="shared" si="25"/>
        <v>0</v>
      </c>
      <c r="S268" s="30">
        <f t="shared" si="25"/>
        <v>49.013300000000001</v>
      </c>
      <c r="T268" s="32">
        <f t="shared" si="30"/>
        <v>55.543555862787983</v>
      </c>
      <c r="U268" s="33" t="s">
        <v>275</v>
      </c>
      <c r="V268" s="33"/>
      <c r="W268" s="22"/>
    </row>
    <row r="269" spans="1:23" ht="21">
      <c r="A269" s="23">
        <v>264</v>
      </c>
      <c r="B269" s="24" t="str">
        <f>VLOOKUP($U269,[1]Name!$A:$B,2,0)</f>
        <v>สถาบันสารสนเทศทรัพยากรน้ำ (องค์การมหาชน)</v>
      </c>
      <c r="C269" s="25">
        <f>IF(ISERROR(VLOOKUP($U269,[1]BN2_1!$A:$AC,3,0)),0,VLOOKUP($U269,[1]BN2_1!$A:$AC,3,0))</f>
        <v>190.43819999999999</v>
      </c>
      <c r="D269" s="26">
        <f>IF(ISERROR(VLOOKUP($U269,[1]BN2_1!$A:$AC,6,0)),0,VLOOKUP($U269,[1]BN2_1!$A:$AC,6,0))</f>
        <v>0</v>
      </c>
      <c r="E269" s="26">
        <f>IF(ISERROR(VLOOKUP($U269,[1]BN2_1!$A:$AC,7,0)),0,VLOOKUP($U269,[1]BN2_1!$A:$AC,7,0))</f>
        <v>0</v>
      </c>
      <c r="F269" s="27">
        <f t="shared" si="26"/>
        <v>0</v>
      </c>
      <c r="G269" s="28">
        <f>IF(ISERROR(VLOOKUP($U269,[1]BN2_1!$A:$AC,8,0)),0,VLOOKUP($U269,[1]BN2_1!$A:$AC,8,0))</f>
        <v>84.062399999999997</v>
      </c>
      <c r="H269" s="29">
        <f t="shared" si="27"/>
        <v>44.141564034946768</v>
      </c>
      <c r="I269" s="42">
        <f>IF(ISERROR(VLOOKUP($U269,[1]BN2_1!$A:$AC,10,0)),0,VLOOKUP($U269,[1]BN2_1!$A:$AC,10,0))</f>
        <v>49.335900000000002</v>
      </c>
      <c r="J269" s="43">
        <f>IF(ISERROR(VLOOKUP($U269,[1]BN2_1!$A:$AC,13,0)),0,VLOOKUP($U269,[1]BN2_1!$A:$AC,13,0))</f>
        <v>0</v>
      </c>
      <c r="K269" s="43">
        <f>IF(ISERROR(VLOOKUP($U269,[1]BN2_1!$A:$AC,14,0)),0,VLOOKUP($U269,[1]BN2_1!$A:$AC,14,0))</f>
        <v>0</v>
      </c>
      <c r="L269" s="44">
        <f t="shared" si="28"/>
        <v>0</v>
      </c>
      <c r="M269" s="45">
        <f>IF(ISERROR(VLOOKUP($U269,[1]BN2_1!$A:$AC,15,0)),0,VLOOKUP($U269,[1]BN2_1!$A:$AC,15,0))</f>
        <v>49.335900000000002</v>
      </c>
      <c r="N269" s="46">
        <f t="shared" si="29"/>
        <v>100</v>
      </c>
      <c r="O269" s="25">
        <f t="shared" si="25"/>
        <v>239.7741</v>
      </c>
      <c r="P269" s="26">
        <f t="shared" si="25"/>
        <v>0</v>
      </c>
      <c r="Q269" s="26">
        <f t="shared" si="25"/>
        <v>0</v>
      </c>
      <c r="R269" s="27">
        <f t="shared" si="25"/>
        <v>0</v>
      </c>
      <c r="S269" s="30">
        <f t="shared" si="25"/>
        <v>133.39830000000001</v>
      </c>
      <c r="T269" s="32">
        <f t="shared" si="30"/>
        <v>55.634991435688839</v>
      </c>
      <c r="U269" s="33" t="s">
        <v>276</v>
      </c>
      <c r="V269" s="33"/>
      <c r="W269" s="22"/>
    </row>
    <row r="270" spans="1:23" ht="21">
      <c r="A270" s="23">
        <v>265</v>
      </c>
      <c r="B270" s="24" t="str">
        <f>VLOOKUP($U270,[1]Name!$A:$B,2,0)</f>
        <v>มหาวิทยาลัยสงขลานครินทร์</v>
      </c>
      <c r="C270" s="25">
        <f>IF(ISERROR(VLOOKUP($U270,[1]BN2_1!$A:$AC,3,0)),0,VLOOKUP($U270,[1]BN2_1!$A:$AC,3,0))</f>
        <v>4334.6211000000003</v>
      </c>
      <c r="D270" s="26">
        <f>IF(ISERROR(VLOOKUP($U270,[1]BN2_1!$A:$AC,6,0)),0,VLOOKUP($U270,[1]BN2_1!$A:$AC,6,0))</f>
        <v>0</v>
      </c>
      <c r="E270" s="26">
        <f>IF(ISERROR(VLOOKUP($U270,[1]BN2_1!$A:$AC,7,0)),0,VLOOKUP($U270,[1]BN2_1!$A:$AC,7,0))</f>
        <v>0</v>
      </c>
      <c r="F270" s="27">
        <f t="shared" si="26"/>
        <v>0</v>
      </c>
      <c r="G270" s="28">
        <f>IF(ISERROR(VLOOKUP($U270,[1]BN2_1!$A:$AC,8,0)),0,VLOOKUP($U270,[1]BN2_1!$A:$AC,8,0))</f>
        <v>2049.3967301399998</v>
      </c>
      <c r="H270" s="29">
        <f t="shared" si="27"/>
        <v>47.27972025374951</v>
      </c>
      <c r="I270" s="42">
        <f>IF(ISERROR(VLOOKUP($U270,[1]BN2_1!$A:$AC,10,0)),0,VLOOKUP($U270,[1]BN2_1!$A:$AC,10,0))</f>
        <v>851.37469999999996</v>
      </c>
      <c r="J270" s="43">
        <f>IF(ISERROR(VLOOKUP($U270,[1]BN2_1!$A:$AC,13,0)),0,VLOOKUP($U270,[1]BN2_1!$A:$AC,13,0))</f>
        <v>0</v>
      </c>
      <c r="K270" s="43">
        <f>IF(ISERROR(VLOOKUP($U270,[1]BN2_1!$A:$AC,14,0)),0,VLOOKUP($U270,[1]BN2_1!$A:$AC,14,0))</f>
        <v>0</v>
      </c>
      <c r="L270" s="44">
        <f t="shared" si="28"/>
        <v>0</v>
      </c>
      <c r="M270" s="45">
        <f>IF(ISERROR(VLOOKUP($U270,[1]BN2_1!$A:$AC,15,0)),0,VLOOKUP($U270,[1]BN2_1!$A:$AC,15,0))</f>
        <v>851.37469999999996</v>
      </c>
      <c r="N270" s="46">
        <f t="shared" si="29"/>
        <v>100</v>
      </c>
      <c r="O270" s="25">
        <f t="shared" si="25"/>
        <v>5185.9958000000006</v>
      </c>
      <c r="P270" s="26">
        <f t="shared" si="25"/>
        <v>0</v>
      </c>
      <c r="Q270" s="26">
        <f t="shared" si="25"/>
        <v>0</v>
      </c>
      <c r="R270" s="27">
        <f t="shared" si="25"/>
        <v>0</v>
      </c>
      <c r="S270" s="30">
        <f t="shared" si="25"/>
        <v>2900.7714301399997</v>
      </c>
      <c r="T270" s="32">
        <f t="shared" si="30"/>
        <v>55.934704577662778</v>
      </c>
      <c r="U270" s="33" t="s">
        <v>277</v>
      </c>
      <c r="V270" s="33"/>
      <c r="W270" s="22"/>
    </row>
    <row r="271" spans="1:23" ht="21">
      <c r="A271" s="23">
        <v>266</v>
      </c>
      <c r="B271" s="24" t="str">
        <f>VLOOKUP($U271,[1]Name!$A:$B,2,0)</f>
        <v>มหาวิทยาลัยขอนแก่น</v>
      </c>
      <c r="C271" s="25">
        <f>IF(ISERROR(VLOOKUP($U271,[1]BN2_1!$A:$AC,3,0)),0,VLOOKUP($U271,[1]BN2_1!$A:$AC,3,0))</f>
        <v>4219.1091999999999</v>
      </c>
      <c r="D271" s="26">
        <f>IF(ISERROR(VLOOKUP($U271,[1]BN2_1!$A:$AC,6,0)),0,VLOOKUP($U271,[1]BN2_1!$A:$AC,6,0))</f>
        <v>0</v>
      </c>
      <c r="E271" s="26">
        <f>IF(ISERROR(VLOOKUP($U271,[1]BN2_1!$A:$AC,7,0)),0,VLOOKUP($U271,[1]BN2_1!$A:$AC,7,0))</f>
        <v>0</v>
      </c>
      <c r="F271" s="27">
        <f t="shared" si="26"/>
        <v>0</v>
      </c>
      <c r="G271" s="28">
        <f>IF(ISERROR(VLOOKUP($U271,[1]BN2_1!$A:$AC,8,0)),0,VLOOKUP($U271,[1]BN2_1!$A:$AC,8,0))</f>
        <v>2019.94205126</v>
      </c>
      <c r="H271" s="29">
        <f t="shared" si="27"/>
        <v>47.876031539074646</v>
      </c>
      <c r="I271" s="42">
        <f>IF(ISERROR(VLOOKUP($U271,[1]BN2_1!$A:$AC,10,0)),0,VLOOKUP($U271,[1]BN2_1!$A:$AC,10,0))</f>
        <v>781.77250000000004</v>
      </c>
      <c r="J271" s="43">
        <f>IF(ISERROR(VLOOKUP($U271,[1]BN2_1!$A:$AC,13,0)),0,VLOOKUP($U271,[1]BN2_1!$A:$AC,13,0))</f>
        <v>0</v>
      </c>
      <c r="K271" s="43">
        <f>IF(ISERROR(VLOOKUP($U271,[1]BN2_1!$A:$AC,14,0)),0,VLOOKUP($U271,[1]BN2_1!$A:$AC,14,0))</f>
        <v>0</v>
      </c>
      <c r="L271" s="44">
        <f t="shared" si="28"/>
        <v>0</v>
      </c>
      <c r="M271" s="45">
        <f>IF(ISERROR(VLOOKUP($U271,[1]BN2_1!$A:$AC,15,0)),0,VLOOKUP($U271,[1]BN2_1!$A:$AC,15,0))</f>
        <v>781.77250000000004</v>
      </c>
      <c r="N271" s="46">
        <f t="shared" si="29"/>
        <v>100</v>
      </c>
      <c r="O271" s="25">
        <f t="shared" si="25"/>
        <v>5000.8816999999999</v>
      </c>
      <c r="P271" s="26">
        <f t="shared" si="25"/>
        <v>0</v>
      </c>
      <c r="Q271" s="26">
        <f t="shared" si="25"/>
        <v>0</v>
      </c>
      <c r="R271" s="27">
        <f t="shared" si="25"/>
        <v>0</v>
      </c>
      <c r="S271" s="30">
        <f t="shared" si="25"/>
        <v>2801.71455126</v>
      </c>
      <c r="T271" s="32">
        <f t="shared" si="30"/>
        <v>56.024411680444274</v>
      </c>
      <c r="U271" s="33" t="s">
        <v>278</v>
      </c>
      <c r="V271" s="33"/>
      <c r="W271" s="22"/>
    </row>
    <row r="272" spans="1:23" ht="21">
      <c r="A272" s="23">
        <v>267</v>
      </c>
      <c r="B272" s="24" t="str">
        <f>VLOOKUP($U272,[1]Name!$A:$B,2,0)</f>
        <v>สถาบันพระปกเกล้า</v>
      </c>
      <c r="C272" s="25">
        <f>IF(ISERROR(VLOOKUP($U272,[1]BN2_1!$A:$AC,3,0)),0,VLOOKUP($U272,[1]BN2_1!$A:$AC,3,0))</f>
        <v>170.45439999999999</v>
      </c>
      <c r="D272" s="26">
        <f>IF(ISERROR(VLOOKUP($U272,[1]BN2_1!$A:$AC,6,0)),0,VLOOKUP($U272,[1]BN2_1!$A:$AC,6,0))</f>
        <v>0</v>
      </c>
      <c r="E272" s="26">
        <f>IF(ISERROR(VLOOKUP($U272,[1]BN2_1!$A:$AC,7,0)),0,VLOOKUP($U272,[1]BN2_1!$A:$AC,7,0))</f>
        <v>0</v>
      </c>
      <c r="F272" s="27">
        <f t="shared" si="26"/>
        <v>0</v>
      </c>
      <c r="G272" s="28">
        <f>IF(ISERROR(VLOOKUP($U272,[1]BN2_1!$A:$AC,8,0)),0,VLOOKUP($U272,[1]BN2_1!$A:$AC,8,0))</f>
        <v>83.810699999999997</v>
      </c>
      <c r="H272" s="29">
        <f t="shared" si="27"/>
        <v>49.16898595753468</v>
      </c>
      <c r="I272" s="42">
        <f>IF(ISERROR(VLOOKUP($U272,[1]BN2_1!$A:$AC,10,0)),0,VLOOKUP($U272,[1]BN2_1!$A:$AC,10,0))</f>
        <v>27.527000000000001</v>
      </c>
      <c r="J272" s="43">
        <f>IF(ISERROR(VLOOKUP($U272,[1]BN2_1!$A:$AC,13,0)),0,VLOOKUP($U272,[1]BN2_1!$A:$AC,13,0))</f>
        <v>0</v>
      </c>
      <c r="K272" s="43">
        <f>IF(ISERROR(VLOOKUP($U272,[1]BN2_1!$A:$AC,14,0)),0,VLOOKUP($U272,[1]BN2_1!$A:$AC,14,0))</f>
        <v>0</v>
      </c>
      <c r="L272" s="44">
        <f t="shared" si="28"/>
        <v>0</v>
      </c>
      <c r="M272" s="45">
        <f>IF(ISERROR(VLOOKUP($U272,[1]BN2_1!$A:$AC,15,0)),0,VLOOKUP($U272,[1]BN2_1!$A:$AC,15,0))</f>
        <v>27.527000000000001</v>
      </c>
      <c r="N272" s="46">
        <f t="shared" si="29"/>
        <v>100</v>
      </c>
      <c r="O272" s="25">
        <f t="shared" si="25"/>
        <v>197.98140000000001</v>
      </c>
      <c r="P272" s="26">
        <f t="shared" si="25"/>
        <v>0</v>
      </c>
      <c r="Q272" s="26">
        <f t="shared" si="25"/>
        <v>0</v>
      </c>
      <c r="R272" s="27">
        <f t="shared" si="25"/>
        <v>0</v>
      </c>
      <c r="S272" s="30">
        <f t="shared" si="25"/>
        <v>111.3377</v>
      </c>
      <c r="T272" s="32">
        <f t="shared" si="30"/>
        <v>56.236444433669021</v>
      </c>
      <c r="U272" s="33" t="s">
        <v>279</v>
      </c>
      <c r="V272" s="33"/>
      <c r="W272" s="22"/>
    </row>
    <row r="273" spans="1:23" ht="21">
      <c r="A273" s="23">
        <v>268</v>
      </c>
      <c r="B273" s="24" t="str">
        <f>VLOOKUP($U273,[1]Name!$A:$B,2,0)</f>
        <v>สถาบันบัณฑิตพัฒนบริหารศาสตร์</v>
      </c>
      <c r="C273" s="25">
        <f>IF(ISERROR(VLOOKUP($U273,[1]BN2_1!$A:$AC,3,0)),0,VLOOKUP($U273,[1]BN2_1!$A:$AC,3,0))</f>
        <v>444.8066</v>
      </c>
      <c r="D273" s="26">
        <f>IF(ISERROR(VLOOKUP($U273,[1]BN2_1!$A:$AC,6,0)),0,VLOOKUP($U273,[1]BN2_1!$A:$AC,6,0))</f>
        <v>0</v>
      </c>
      <c r="E273" s="26">
        <f>IF(ISERROR(VLOOKUP($U273,[1]BN2_1!$A:$AC,7,0)),0,VLOOKUP($U273,[1]BN2_1!$A:$AC,7,0))</f>
        <v>0</v>
      </c>
      <c r="F273" s="27">
        <f t="shared" si="26"/>
        <v>0</v>
      </c>
      <c r="G273" s="28">
        <f>IF(ISERROR(VLOOKUP($U273,[1]BN2_1!$A:$AC,8,0)),0,VLOOKUP($U273,[1]BN2_1!$A:$AC,8,0))</f>
        <v>210.18747714</v>
      </c>
      <c r="H273" s="29">
        <f t="shared" si="27"/>
        <v>47.253677697228412</v>
      </c>
      <c r="I273" s="42">
        <f>IF(ISERROR(VLOOKUP($U273,[1]BN2_1!$A:$AC,10,0)),0,VLOOKUP($U273,[1]BN2_1!$A:$AC,10,0))</f>
        <v>98.746399999999994</v>
      </c>
      <c r="J273" s="43">
        <f>IF(ISERROR(VLOOKUP($U273,[1]BN2_1!$A:$AC,13,0)),0,VLOOKUP($U273,[1]BN2_1!$A:$AC,13,0))</f>
        <v>0</v>
      </c>
      <c r="K273" s="43">
        <f>IF(ISERROR(VLOOKUP($U273,[1]BN2_1!$A:$AC,14,0)),0,VLOOKUP($U273,[1]BN2_1!$A:$AC,14,0))</f>
        <v>0</v>
      </c>
      <c r="L273" s="44">
        <f t="shared" si="28"/>
        <v>0</v>
      </c>
      <c r="M273" s="45">
        <f>IF(ISERROR(VLOOKUP($U273,[1]BN2_1!$A:$AC,15,0)),0,VLOOKUP($U273,[1]BN2_1!$A:$AC,15,0))</f>
        <v>98.746399999999994</v>
      </c>
      <c r="N273" s="46">
        <f t="shared" si="29"/>
        <v>100</v>
      </c>
      <c r="O273" s="25">
        <f t="shared" si="25"/>
        <v>543.553</v>
      </c>
      <c r="P273" s="26">
        <f t="shared" si="25"/>
        <v>0</v>
      </c>
      <c r="Q273" s="26">
        <f t="shared" si="25"/>
        <v>0</v>
      </c>
      <c r="R273" s="27">
        <f t="shared" si="25"/>
        <v>0</v>
      </c>
      <c r="S273" s="30">
        <f t="shared" si="25"/>
        <v>308.93387713999999</v>
      </c>
      <c r="T273" s="32">
        <f t="shared" si="30"/>
        <v>56.83601730466026</v>
      </c>
      <c r="U273" s="33" t="s">
        <v>280</v>
      </c>
      <c r="V273" s="33"/>
      <c r="W273" s="22"/>
    </row>
    <row r="274" spans="1:23" ht="21">
      <c r="A274" s="23">
        <v>269</v>
      </c>
      <c r="B274" s="24" t="str">
        <f>VLOOKUP($U274,[1]Name!$A:$B,2,0)</f>
        <v>สถาบันวิจัยและพัฒนาพื้นที่สูง (องค์การมหาชน)</v>
      </c>
      <c r="C274" s="25">
        <f>IF(ISERROR(VLOOKUP($U274,[1]BN2_1!$A:$AC,3,0)),0,VLOOKUP($U274,[1]BN2_1!$A:$AC,3,0))</f>
        <v>368.26420000000002</v>
      </c>
      <c r="D274" s="26">
        <f>IF(ISERROR(VLOOKUP($U274,[1]BN2_1!$A:$AC,6,0)),0,VLOOKUP($U274,[1]BN2_1!$A:$AC,6,0))</f>
        <v>0</v>
      </c>
      <c r="E274" s="26">
        <f>IF(ISERROR(VLOOKUP($U274,[1]BN2_1!$A:$AC,7,0)),0,VLOOKUP($U274,[1]BN2_1!$A:$AC,7,0))</f>
        <v>0</v>
      </c>
      <c r="F274" s="27">
        <f t="shared" si="26"/>
        <v>0</v>
      </c>
      <c r="G274" s="28">
        <f>IF(ISERROR(VLOOKUP($U274,[1]BN2_1!$A:$AC,8,0)),0,VLOOKUP($U274,[1]BN2_1!$A:$AC,8,0))</f>
        <v>184.13140000000001</v>
      </c>
      <c r="H274" s="29">
        <f t="shared" si="27"/>
        <v>49.999809919074409</v>
      </c>
      <c r="I274" s="42">
        <f>IF(ISERROR(VLOOKUP($U274,[1]BN2_1!$A:$AC,10,0)),0,VLOOKUP($U274,[1]BN2_1!$A:$AC,10,0))</f>
        <v>61.026200000000003</v>
      </c>
      <c r="J274" s="43">
        <f>IF(ISERROR(VLOOKUP($U274,[1]BN2_1!$A:$AC,13,0)),0,VLOOKUP($U274,[1]BN2_1!$A:$AC,13,0))</f>
        <v>0</v>
      </c>
      <c r="K274" s="43">
        <f>IF(ISERROR(VLOOKUP($U274,[1]BN2_1!$A:$AC,14,0)),0,VLOOKUP($U274,[1]BN2_1!$A:$AC,14,0))</f>
        <v>0</v>
      </c>
      <c r="L274" s="44">
        <f t="shared" si="28"/>
        <v>0</v>
      </c>
      <c r="M274" s="45">
        <f>IF(ISERROR(VLOOKUP($U274,[1]BN2_1!$A:$AC,15,0)),0,VLOOKUP($U274,[1]BN2_1!$A:$AC,15,0))</f>
        <v>61.026200000000003</v>
      </c>
      <c r="N274" s="46">
        <f t="shared" si="29"/>
        <v>100</v>
      </c>
      <c r="O274" s="25">
        <f t="shared" si="25"/>
        <v>429.29040000000003</v>
      </c>
      <c r="P274" s="26">
        <f t="shared" si="25"/>
        <v>0</v>
      </c>
      <c r="Q274" s="26">
        <f t="shared" si="25"/>
        <v>0</v>
      </c>
      <c r="R274" s="27">
        <f t="shared" si="25"/>
        <v>0</v>
      </c>
      <c r="S274" s="30">
        <f t="shared" si="25"/>
        <v>245.1576</v>
      </c>
      <c r="T274" s="32">
        <f t="shared" si="30"/>
        <v>57.107636229461455</v>
      </c>
      <c r="U274" s="33" t="s">
        <v>281</v>
      </c>
      <c r="V274" s="33"/>
      <c r="W274" s="22"/>
    </row>
    <row r="275" spans="1:23" ht="21">
      <c r="A275" s="23">
        <v>270</v>
      </c>
      <c r="B275" s="24" t="str">
        <f>VLOOKUP($U275,[1]Name!$A:$B,2,0)</f>
        <v>มหาวิทยาลัยเกษตรศาสตร์</v>
      </c>
      <c r="C275" s="25">
        <f>IF(ISERROR(VLOOKUP($U275,[1]BN2_1!$A:$AC,3,0)),0,VLOOKUP($U275,[1]BN2_1!$A:$AC,3,0))</f>
        <v>3840.1442000000002</v>
      </c>
      <c r="D275" s="26">
        <f>IF(ISERROR(VLOOKUP($U275,[1]BN2_1!$A:$AC,6,0)),0,VLOOKUP($U275,[1]BN2_1!$A:$AC,6,0))</f>
        <v>0</v>
      </c>
      <c r="E275" s="26">
        <f>IF(ISERROR(VLOOKUP($U275,[1]BN2_1!$A:$AC,7,0)),0,VLOOKUP($U275,[1]BN2_1!$A:$AC,7,0))</f>
        <v>0</v>
      </c>
      <c r="F275" s="27">
        <f t="shared" si="26"/>
        <v>0</v>
      </c>
      <c r="G275" s="28">
        <f>IF(ISERROR(VLOOKUP($U275,[1]BN2_1!$A:$AC,8,0)),0,VLOOKUP($U275,[1]BN2_1!$A:$AC,8,0))</f>
        <v>1860.8512710800001</v>
      </c>
      <c r="H275" s="29">
        <f t="shared" si="27"/>
        <v>48.457848824531119</v>
      </c>
      <c r="I275" s="42">
        <f>IF(ISERROR(VLOOKUP($U275,[1]BN2_1!$A:$AC,10,0)),0,VLOOKUP($U275,[1]BN2_1!$A:$AC,10,0))</f>
        <v>1191.9401</v>
      </c>
      <c r="J275" s="43">
        <f>IF(ISERROR(VLOOKUP($U275,[1]BN2_1!$A:$AC,13,0)),0,VLOOKUP($U275,[1]BN2_1!$A:$AC,13,0))</f>
        <v>0</v>
      </c>
      <c r="K275" s="43">
        <f>IF(ISERROR(VLOOKUP($U275,[1]BN2_1!$A:$AC,14,0)),0,VLOOKUP($U275,[1]BN2_1!$A:$AC,14,0))</f>
        <v>0</v>
      </c>
      <c r="L275" s="44">
        <f t="shared" si="28"/>
        <v>0</v>
      </c>
      <c r="M275" s="45">
        <f>IF(ISERROR(VLOOKUP($U275,[1]BN2_1!$A:$AC,15,0)),0,VLOOKUP($U275,[1]BN2_1!$A:$AC,15,0))</f>
        <v>1047.4152999999999</v>
      </c>
      <c r="N275" s="46">
        <f t="shared" si="29"/>
        <v>87.874826931319774</v>
      </c>
      <c r="O275" s="25">
        <f t="shared" si="25"/>
        <v>5032.0843000000004</v>
      </c>
      <c r="P275" s="26">
        <f t="shared" si="25"/>
        <v>0</v>
      </c>
      <c r="Q275" s="26">
        <f t="shared" si="25"/>
        <v>0</v>
      </c>
      <c r="R275" s="27">
        <f t="shared" si="25"/>
        <v>0</v>
      </c>
      <c r="S275" s="30">
        <f t="shared" si="25"/>
        <v>2908.2665710800002</v>
      </c>
      <c r="T275" s="32">
        <f t="shared" si="30"/>
        <v>57.794472383540949</v>
      </c>
      <c r="U275" s="33" t="s">
        <v>282</v>
      </c>
      <c r="V275" s="33"/>
      <c r="W275" s="22"/>
    </row>
    <row r="276" spans="1:23" ht="21">
      <c r="A276" s="23">
        <v>271</v>
      </c>
      <c r="B276" s="24" t="str">
        <f>VLOOKUP($U276,[1]Name!$A:$B,2,0)</f>
        <v>มหาวิทยาลัยบูรพา</v>
      </c>
      <c r="C276" s="25">
        <f>IF(ISERROR(VLOOKUP($U276,[1]BN2_1!$A:$AC,3,0)),0,VLOOKUP($U276,[1]BN2_1!$A:$AC,3,0))</f>
        <v>1394.8978999999999</v>
      </c>
      <c r="D276" s="26">
        <f>IF(ISERROR(VLOOKUP($U276,[1]BN2_1!$A:$AC,6,0)),0,VLOOKUP($U276,[1]BN2_1!$A:$AC,6,0))</f>
        <v>0</v>
      </c>
      <c r="E276" s="26">
        <f>IF(ISERROR(VLOOKUP($U276,[1]BN2_1!$A:$AC,7,0)),0,VLOOKUP($U276,[1]BN2_1!$A:$AC,7,0))</f>
        <v>0</v>
      </c>
      <c r="F276" s="27">
        <f t="shared" si="26"/>
        <v>0</v>
      </c>
      <c r="G276" s="28">
        <f>IF(ISERROR(VLOOKUP($U276,[1]BN2_1!$A:$AC,8,0)),0,VLOOKUP($U276,[1]BN2_1!$A:$AC,8,0))</f>
        <v>657.85690451999994</v>
      </c>
      <c r="H276" s="29">
        <f t="shared" si="27"/>
        <v>47.161652800538299</v>
      </c>
      <c r="I276" s="42">
        <f>IF(ISERROR(VLOOKUP($U276,[1]BN2_1!$A:$AC,10,0)),0,VLOOKUP($U276,[1]BN2_1!$A:$AC,10,0))</f>
        <v>357.8329</v>
      </c>
      <c r="J276" s="43">
        <f>IF(ISERROR(VLOOKUP($U276,[1]BN2_1!$A:$AC,13,0)),0,VLOOKUP($U276,[1]BN2_1!$A:$AC,13,0))</f>
        <v>0</v>
      </c>
      <c r="K276" s="43">
        <f>IF(ISERROR(VLOOKUP($U276,[1]BN2_1!$A:$AC,14,0)),0,VLOOKUP($U276,[1]BN2_1!$A:$AC,14,0))</f>
        <v>0</v>
      </c>
      <c r="L276" s="44">
        <f t="shared" si="28"/>
        <v>0</v>
      </c>
      <c r="M276" s="45">
        <f>IF(ISERROR(VLOOKUP($U276,[1]BN2_1!$A:$AC,15,0)),0,VLOOKUP($U276,[1]BN2_1!$A:$AC,15,0))</f>
        <v>357.8329</v>
      </c>
      <c r="N276" s="46">
        <f t="shared" si="29"/>
        <v>100</v>
      </c>
      <c r="O276" s="25">
        <f t="shared" si="25"/>
        <v>1752.7307999999998</v>
      </c>
      <c r="P276" s="26">
        <f t="shared" si="25"/>
        <v>0</v>
      </c>
      <c r="Q276" s="26">
        <f t="shared" si="25"/>
        <v>0</v>
      </c>
      <c r="R276" s="27">
        <f t="shared" si="25"/>
        <v>0</v>
      </c>
      <c r="S276" s="30">
        <f t="shared" si="25"/>
        <v>1015.6898045199999</v>
      </c>
      <c r="T276" s="32">
        <f t="shared" si="30"/>
        <v>57.948990485019145</v>
      </c>
      <c r="U276" s="33" t="s">
        <v>283</v>
      </c>
      <c r="V276" s="33"/>
      <c r="W276" s="22"/>
    </row>
    <row r="277" spans="1:23" ht="21">
      <c r="A277" s="23">
        <v>272</v>
      </c>
      <c r="B277" s="24" t="str">
        <f>VLOOKUP($U277,[1]Name!$A:$B,2,0)</f>
        <v>สถาบันวิจัยและพัฒนาอัญมณีและเครื่องประดับ</v>
      </c>
      <c r="C277" s="25">
        <f>IF(ISERROR(VLOOKUP($U277,[1]BN2_1!$A:$AC,3,0)),0,VLOOKUP($U277,[1]BN2_1!$A:$AC,3,0))</f>
        <v>90.820899999999995</v>
      </c>
      <c r="D277" s="26">
        <f>IF(ISERROR(VLOOKUP($U277,[1]BN2_1!$A:$AC,6,0)),0,VLOOKUP($U277,[1]BN2_1!$A:$AC,6,0))</f>
        <v>0</v>
      </c>
      <c r="E277" s="26">
        <f>IF(ISERROR(VLOOKUP($U277,[1]BN2_1!$A:$AC,7,0)),0,VLOOKUP($U277,[1]BN2_1!$A:$AC,7,0))</f>
        <v>0</v>
      </c>
      <c r="F277" s="27">
        <f t="shared" si="26"/>
        <v>0</v>
      </c>
      <c r="G277" s="28">
        <f>IF(ISERROR(VLOOKUP($U277,[1]BN2_1!$A:$AC,8,0)),0,VLOOKUP($U277,[1]BN2_1!$A:$AC,8,0))</f>
        <v>45.4101</v>
      </c>
      <c r="H277" s="29">
        <f t="shared" si="27"/>
        <v>49.999614626148833</v>
      </c>
      <c r="I277" s="42">
        <f>IF(ISERROR(VLOOKUP($U277,[1]BN2_1!$A:$AC,10,0)),0,VLOOKUP($U277,[1]BN2_1!$A:$AC,10,0))</f>
        <v>18.670999999999999</v>
      </c>
      <c r="J277" s="43">
        <f>IF(ISERROR(VLOOKUP($U277,[1]BN2_1!$A:$AC,13,0)),0,VLOOKUP($U277,[1]BN2_1!$A:$AC,13,0))</f>
        <v>0</v>
      </c>
      <c r="K277" s="43">
        <f>IF(ISERROR(VLOOKUP($U277,[1]BN2_1!$A:$AC,14,0)),0,VLOOKUP($U277,[1]BN2_1!$A:$AC,14,0))</f>
        <v>0</v>
      </c>
      <c r="L277" s="44">
        <f t="shared" si="28"/>
        <v>0</v>
      </c>
      <c r="M277" s="45">
        <f>IF(ISERROR(VLOOKUP($U277,[1]BN2_1!$A:$AC,15,0)),0,VLOOKUP($U277,[1]BN2_1!$A:$AC,15,0))</f>
        <v>18.670999999999999</v>
      </c>
      <c r="N277" s="46">
        <f t="shared" si="29"/>
        <v>100</v>
      </c>
      <c r="O277" s="25">
        <f t="shared" si="25"/>
        <v>109.49189999999999</v>
      </c>
      <c r="P277" s="26">
        <f t="shared" si="25"/>
        <v>0</v>
      </c>
      <c r="Q277" s="26">
        <f t="shared" si="25"/>
        <v>0</v>
      </c>
      <c r="R277" s="27">
        <f t="shared" si="25"/>
        <v>0</v>
      </c>
      <c r="S277" s="30">
        <f t="shared" si="25"/>
        <v>64.081099999999992</v>
      </c>
      <c r="T277" s="32">
        <f t="shared" si="30"/>
        <v>58.525881823221624</v>
      </c>
      <c r="U277" s="33" t="s">
        <v>284</v>
      </c>
      <c r="V277" s="33"/>
      <c r="W277" s="22"/>
    </row>
    <row r="278" spans="1:23" ht="21">
      <c r="A278" s="23">
        <v>273</v>
      </c>
      <c r="B278" s="24" t="str">
        <f>VLOOKUP($U278,[1]Name!$A:$B,2,0)</f>
        <v>องค์การบริหารการพัฒนาพื้นที่พิเศษ (อพท)</v>
      </c>
      <c r="C278" s="25">
        <f>IF(ISERROR(VLOOKUP($U278,[1]BN2_1!$A:$AC,3,0)),0,VLOOKUP($U278,[1]BN2_1!$A:$AC,3,0))</f>
        <v>289.06029999999998</v>
      </c>
      <c r="D278" s="26">
        <f>IF(ISERROR(VLOOKUP($U278,[1]BN2_1!$A:$AC,6,0)),0,VLOOKUP($U278,[1]BN2_1!$A:$AC,6,0))</f>
        <v>0</v>
      </c>
      <c r="E278" s="26">
        <f>IF(ISERROR(VLOOKUP($U278,[1]BN2_1!$A:$AC,7,0)),0,VLOOKUP($U278,[1]BN2_1!$A:$AC,7,0))</f>
        <v>0</v>
      </c>
      <c r="F278" s="27">
        <f t="shared" si="26"/>
        <v>0</v>
      </c>
      <c r="G278" s="28">
        <f>IF(ISERROR(VLOOKUP($U278,[1]BN2_1!$A:$AC,8,0)),0,VLOOKUP($U278,[1]BN2_1!$A:$AC,8,0))</f>
        <v>144.53</v>
      </c>
      <c r="H278" s="29">
        <f t="shared" si="27"/>
        <v>49.999948107713173</v>
      </c>
      <c r="I278" s="42">
        <f>IF(ISERROR(VLOOKUP($U278,[1]BN2_1!$A:$AC,10,0)),0,VLOOKUP($U278,[1]BN2_1!$A:$AC,10,0))</f>
        <v>62.092700000000001</v>
      </c>
      <c r="J278" s="43">
        <f>IF(ISERROR(VLOOKUP($U278,[1]BN2_1!$A:$AC,13,0)),0,VLOOKUP($U278,[1]BN2_1!$A:$AC,13,0))</f>
        <v>0</v>
      </c>
      <c r="K278" s="43">
        <f>IF(ISERROR(VLOOKUP($U278,[1]BN2_1!$A:$AC,14,0)),0,VLOOKUP($U278,[1]BN2_1!$A:$AC,14,0))</f>
        <v>0</v>
      </c>
      <c r="L278" s="44">
        <f t="shared" si="28"/>
        <v>0</v>
      </c>
      <c r="M278" s="45">
        <f>IF(ISERROR(VLOOKUP($U278,[1]BN2_1!$A:$AC,15,0)),0,VLOOKUP($U278,[1]BN2_1!$A:$AC,15,0))</f>
        <v>62.092700000000001</v>
      </c>
      <c r="N278" s="46">
        <f t="shared" si="29"/>
        <v>100</v>
      </c>
      <c r="O278" s="25">
        <f t="shared" si="25"/>
        <v>351.15299999999996</v>
      </c>
      <c r="P278" s="26">
        <f t="shared" si="25"/>
        <v>0</v>
      </c>
      <c r="Q278" s="26">
        <f t="shared" si="25"/>
        <v>0</v>
      </c>
      <c r="R278" s="27">
        <f t="shared" si="25"/>
        <v>0</v>
      </c>
      <c r="S278" s="30">
        <f t="shared" si="25"/>
        <v>206.62270000000001</v>
      </c>
      <c r="T278" s="32">
        <f t="shared" si="30"/>
        <v>58.841217361093321</v>
      </c>
      <c r="U278" s="33" t="s">
        <v>285</v>
      </c>
      <c r="V278" s="33"/>
      <c r="W278" s="22"/>
    </row>
    <row r="279" spans="1:23" ht="21">
      <c r="A279" s="23">
        <v>274</v>
      </c>
      <c r="B279" s="24" t="str">
        <f>VLOOKUP($U279,[1]Name!$A:$B,2,0)</f>
        <v>มหาวิทยาลัยมหามกุฎราชวิทยาลัย</v>
      </c>
      <c r="C279" s="25">
        <f>IF(ISERROR(VLOOKUP($U279,[1]BN2_1!$A:$AC,3,0)),0,VLOOKUP($U279,[1]BN2_1!$A:$AC,3,0))</f>
        <v>561.35479999999995</v>
      </c>
      <c r="D279" s="26">
        <f>IF(ISERROR(VLOOKUP($U279,[1]BN2_1!$A:$AC,6,0)),0,VLOOKUP($U279,[1]BN2_1!$A:$AC,6,0))</f>
        <v>0</v>
      </c>
      <c r="E279" s="26">
        <f>IF(ISERROR(VLOOKUP($U279,[1]BN2_1!$A:$AC,7,0)),0,VLOOKUP($U279,[1]BN2_1!$A:$AC,7,0))</f>
        <v>0</v>
      </c>
      <c r="F279" s="27">
        <f t="shared" si="26"/>
        <v>0</v>
      </c>
      <c r="G279" s="28">
        <f>IF(ISERROR(VLOOKUP($U279,[1]BN2_1!$A:$AC,8,0)),0,VLOOKUP($U279,[1]BN2_1!$A:$AC,8,0))</f>
        <v>280.64999999999998</v>
      </c>
      <c r="H279" s="29">
        <f t="shared" si="27"/>
        <v>49.995118951508026</v>
      </c>
      <c r="I279" s="42">
        <f>IF(ISERROR(VLOOKUP($U279,[1]BN2_1!$A:$AC,10,0)),0,VLOOKUP($U279,[1]BN2_1!$A:$AC,10,0))</f>
        <v>130.30459999999999</v>
      </c>
      <c r="J279" s="43">
        <f>IF(ISERROR(VLOOKUP($U279,[1]BN2_1!$A:$AC,13,0)),0,VLOOKUP($U279,[1]BN2_1!$A:$AC,13,0))</f>
        <v>0</v>
      </c>
      <c r="K279" s="43">
        <f>IF(ISERROR(VLOOKUP($U279,[1]BN2_1!$A:$AC,14,0)),0,VLOOKUP($U279,[1]BN2_1!$A:$AC,14,0))</f>
        <v>0</v>
      </c>
      <c r="L279" s="44">
        <f t="shared" si="28"/>
        <v>0</v>
      </c>
      <c r="M279" s="45">
        <f>IF(ISERROR(VLOOKUP($U279,[1]BN2_1!$A:$AC,15,0)),0,VLOOKUP($U279,[1]BN2_1!$A:$AC,15,0))</f>
        <v>130.30459999999999</v>
      </c>
      <c r="N279" s="46">
        <f t="shared" si="29"/>
        <v>100</v>
      </c>
      <c r="O279" s="25">
        <f t="shared" si="25"/>
        <v>691.65940000000001</v>
      </c>
      <c r="P279" s="26">
        <f t="shared" si="25"/>
        <v>0</v>
      </c>
      <c r="Q279" s="26">
        <f t="shared" si="25"/>
        <v>0</v>
      </c>
      <c r="R279" s="27">
        <f t="shared" si="25"/>
        <v>0</v>
      </c>
      <c r="S279" s="30">
        <f t="shared" si="25"/>
        <v>410.95459999999997</v>
      </c>
      <c r="T279" s="32">
        <f t="shared" si="30"/>
        <v>59.41574711483716</v>
      </c>
      <c r="U279" s="33" t="s">
        <v>286</v>
      </c>
      <c r="V279" s="33"/>
      <c r="W279" s="22"/>
    </row>
    <row r="280" spans="1:23" ht="21">
      <c r="A280" s="23">
        <v>275</v>
      </c>
      <c r="B280" s="24" t="str">
        <f>VLOOKUP($U280,[1]Name!$A:$B,2,0)</f>
        <v>มหาวิทยาลัยแม่โจ้</v>
      </c>
      <c r="C280" s="25">
        <f>IF(ISERROR(VLOOKUP($U280,[1]BN2_1!$A:$AC,3,0)),0,VLOOKUP($U280,[1]BN2_1!$A:$AC,3,0))</f>
        <v>1118.0808</v>
      </c>
      <c r="D280" s="26">
        <f>IF(ISERROR(VLOOKUP($U280,[1]BN2_1!$A:$AC,6,0)),0,VLOOKUP($U280,[1]BN2_1!$A:$AC,6,0))</f>
        <v>0</v>
      </c>
      <c r="E280" s="26">
        <f>IF(ISERROR(VLOOKUP($U280,[1]BN2_1!$A:$AC,7,0)),0,VLOOKUP($U280,[1]BN2_1!$A:$AC,7,0))</f>
        <v>0</v>
      </c>
      <c r="F280" s="27">
        <f t="shared" si="26"/>
        <v>0</v>
      </c>
      <c r="G280" s="28">
        <f>IF(ISERROR(VLOOKUP($U280,[1]BN2_1!$A:$AC,8,0)),0,VLOOKUP($U280,[1]BN2_1!$A:$AC,8,0))</f>
        <v>549.43187999999998</v>
      </c>
      <c r="H280" s="29">
        <f t="shared" si="27"/>
        <v>49.140623826113462</v>
      </c>
      <c r="I280" s="42">
        <f>IF(ISERROR(VLOOKUP($U280,[1]BN2_1!$A:$AC,10,0)),0,VLOOKUP($U280,[1]BN2_1!$A:$AC,10,0))</f>
        <v>288.43819999999999</v>
      </c>
      <c r="J280" s="43">
        <f>IF(ISERROR(VLOOKUP($U280,[1]BN2_1!$A:$AC,13,0)),0,VLOOKUP($U280,[1]BN2_1!$A:$AC,13,0))</f>
        <v>0</v>
      </c>
      <c r="K280" s="43">
        <f>IF(ISERROR(VLOOKUP($U280,[1]BN2_1!$A:$AC,14,0)),0,VLOOKUP($U280,[1]BN2_1!$A:$AC,14,0))</f>
        <v>0</v>
      </c>
      <c r="L280" s="44">
        <f t="shared" si="28"/>
        <v>0</v>
      </c>
      <c r="M280" s="45">
        <f>IF(ISERROR(VLOOKUP($U280,[1]BN2_1!$A:$AC,15,0)),0,VLOOKUP($U280,[1]BN2_1!$A:$AC,15,0))</f>
        <v>288.43819999999999</v>
      </c>
      <c r="N280" s="46">
        <f t="shared" si="29"/>
        <v>100</v>
      </c>
      <c r="O280" s="25">
        <f t="shared" si="25"/>
        <v>1406.519</v>
      </c>
      <c r="P280" s="26">
        <f t="shared" si="25"/>
        <v>0</v>
      </c>
      <c r="Q280" s="26">
        <f t="shared" si="25"/>
        <v>0</v>
      </c>
      <c r="R280" s="27">
        <f t="shared" si="25"/>
        <v>0</v>
      </c>
      <c r="S280" s="30">
        <f t="shared" si="25"/>
        <v>837.87007999999992</v>
      </c>
      <c r="T280" s="32">
        <f t="shared" si="30"/>
        <v>59.570477185164215</v>
      </c>
      <c r="U280" s="33" t="s">
        <v>287</v>
      </c>
      <c r="V280" s="33"/>
      <c r="W280" s="22"/>
    </row>
    <row r="281" spans="1:23" ht="21">
      <c r="A281" s="23">
        <v>276</v>
      </c>
      <c r="B281" s="24" t="str">
        <f>VLOOKUP($U281,[1]Name!$A:$B,2,0)</f>
        <v>สถาบันเทคโนโลยีพระจอมเกล้าเจ้าคุณทหารลาดกระบัง</v>
      </c>
      <c r="C281" s="25">
        <f>IF(ISERROR(VLOOKUP($U281,[1]BN2_1!$A:$AC,3,0)),0,VLOOKUP($U281,[1]BN2_1!$A:$AC,3,0))</f>
        <v>1569.9975999999999</v>
      </c>
      <c r="D281" s="26">
        <f>IF(ISERROR(VLOOKUP($U281,[1]BN2_1!$A:$AC,6,0)),0,VLOOKUP($U281,[1]BN2_1!$A:$AC,6,0))</f>
        <v>0</v>
      </c>
      <c r="E281" s="26">
        <f>IF(ISERROR(VLOOKUP($U281,[1]BN2_1!$A:$AC,7,0)),0,VLOOKUP($U281,[1]BN2_1!$A:$AC,7,0))</f>
        <v>0</v>
      </c>
      <c r="F281" s="27">
        <f t="shared" si="26"/>
        <v>0</v>
      </c>
      <c r="G281" s="28">
        <f>IF(ISERROR(VLOOKUP($U281,[1]BN2_1!$A:$AC,8,0)),0,VLOOKUP($U281,[1]BN2_1!$A:$AC,8,0))</f>
        <v>741.35437353999998</v>
      </c>
      <c r="H281" s="29">
        <f t="shared" si="27"/>
        <v>47.220095975942897</v>
      </c>
      <c r="I281" s="42">
        <f>IF(ISERROR(VLOOKUP($U281,[1]BN2_1!$A:$AC,10,0)),0,VLOOKUP($U281,[1]BN2_1!$A:$AC,10,0))</f>
        <v>490.46010000000001</v>
      </c>
      <c r="J281" s="43">
        <f>IF(ISERROR(VLOOKUP($U281,[1]BN2_1!$A:$AC,13,0)),0,VLOOKUP($U281,[1]BN2_1!$A:$AC,13,0))</f>
        <v>0</v>
      </c>
      <c r="K281" s="43">
        <f>IF(ISERROR(VLOOKUP($U281,[1]BN2_1!$A:$AC,14,0)),0,VLOOKUP($U281,[1]BN2_1!$A:$AC,14,0))</f>
        <v>0</v>
      </c>
      <c r="L281" s="44">
        <f t="shared" si="28"/>
        <v>0</v>
      </c>
      <c r="M281" s="45">
        <f>IF(ISERROR(VLOOKUP($U281,[1]BN2_1!$A:$AC,15,0)),0,VLOOKUP($U281,[1]BN2_1!$A:$AC,15,0))</f>
        <v>490.46010000000001</v>
      </c>
      <c r="N281" s="46">
        <f t="shared" si="29"/>
        <v>100</v>
      </c>
      <c r="O281" s="25">
        <f t="shared" si="25"/>
        <v>2060.4576999999999</v>
      </c>
      <c r="P281" s="26">
        <f t="shared" si="25"/>
        <v>0</v>
      </c>
      <c r="Q281" s="26">
        <f t="shared" si="25"/>
        <v>0</v>
      </c>
      <c r="R281" s="27">
        <f t="shared" si="25"/>
        <v>0</v>
      </c>
      <c r="S281" s="30">
        <f t="shared" si="25"/>
        <v>1231.8144735400001</v>
      </c>
      <c r="T281" s="32">
        <f t="shared" si="30"/>
        <v>59.783536130831514</v>
      </c>
      <c r="U281" s="33" t="s">
        <v>288</v>
      </c>
      <c r="V281" s="33"/>
      <c r="W281" s="22"/>
    </row>
    <row r="282" spans="1:23" ht="42">
      <c r="A282" s="23">
        <v>277</v>
      </c>
      <c r="B282" s="24" t="str">
        <f>VLOOKUP($U282,[1]Name!$A:$B,2,0)</f>
        <v>สถาบันส่งเสริมความปลอดภัย อาชีวอนามัย และสภาพแวดล้อมในการทำงาน (องค์การมหาชน)</v>
      </c>
      <c r="C282" s="25">
        <f>IF(ISERROR(VLOOKUP($U282,[1]BN2_1!$A:$AC,3,0)),0,VLOOKUP($U282,[1]BN2_1!$A:$AC,3,0))</f>
        <v>34.407499999999999</v>
      </c>
      <c r="D282" s="26">
        <f>IF(ISERROR(VLOOKUP($U282,[1]BN2_1!$A:$AC,6,0)),0,VLOOKUP($U282,[1]BN2_1!$A:$AC,6,0))</f>
        <v>0</v>
      </c>
      <c r="E282" s="26">
        <f>IF(ISERROR(VLOOKUP($U282,[1]BN2_1!$A:$AC,7,0)),0,VLOOKUP($U282,[1]BN2_1!$A:$AC,7,0))</f>
        <v>0</v>
      </c>
      <c r="F282" s="27">
        <f t="shared" si="26"/>
        <v>0</v>
      </c>
      <c r="G282" s="28">
        <f>IF(ISERROR(VLOOKUP($U282,[1]BN2_1!$A:$AC,8,0)),0,VLOOKUP($U282,[1]BN2_1!$A:$AC,8,0))</f>
        <v>17.178899999999999</v>
      </c>
      <c r="H282" s="29">
        <f t="shared" si="27"/>
        <v>49.927777374119017</v>
      </c>
      <c r="I282" s="42">
        <f>IF(ISERROR(VLOOKUP($U282,[1]BN2_1!$A:$AC,10,0)),0,VLOOKUP($U282,[1]BN2_1!$A:$AC,10,0))</f>
        <v>8.6060999999999996</v>
      </c>
      <c r="J282" s="43">
        <f>IF(ISERROR(VLOOKUP($U282,[1]BN2_1!$A:$AC,13,0)),0,VLOOKUP($U282,[1]BN2_1!$A:$AC,13,0))</f>
        <v>0</v>
      </c>
      <c r="K282" s="43">
        <f>IF(ISERROR(VLOOKUP($U282,[1]BN2_1!$A:$AC,14,0)),0,VLOOKUP($U282,[1]BN2_1!$A:$AC,14,0))</f>
        <v>0</v>
      </c>
      <c r="L282" s="44">
        <f t="shared" si="28"/>
        <v>0</v>
      </c>
      <c r="M282" s="45">
        <f>IF(ISERROR(VLOOKUP($U282,[1]BN2_1!$A:$AC,15,0)),0,VLOOKUP($U282,[1]BN2_1!$A:$AC,15,0))</f>
        <v>8.6060999999999996</v>
      </c>
      <c r="N282" s="46">
        <f t="shared" si="29"/>
        <v>100</v>
      </c>
      <c r="O282" s="25">
        <f t="shared" si="25"/>
        <v>43.013599999999997</v>
      </c>
      <c r="P282" s="26">
        <f t="shared" si="25"/>
        <v>0</v>
      </c>
      <c r="Q282" s="26">
        <f t="shared" si="25"/>
        <v>0</v>
      </c>
      <c r="R282" s="27">
        <f t="shared" si="25"/>
        <v>0</v>
      </c>
      <c r="S282" s="30">
        <f t="shared" si="25"/>
        <v>25.784999999999997</v>
      </c>
      <c r="T282" s="32">
        <f t="shared" si="30"/>
        <v>59.946156564435427</v>
      </c>
      <c r="U282" s="33" t="s">
        <v>289</v>
      </c>
      <c r="V282" s="33"/>
      <c r="W282" s="22"/>
    </row>
    <row r="283" spans="1:23" ht="21">
      <c r="A283" s="23">
        <v>278</v>
      </c>
      <c r="B283" s="24" t="str">
        <f>VLOOKUP($U283,[1]Name!$A:$B,2,0)</f>
        <v>สำนักงานส่งเสริมเศรษฐกิจสร้างสรรค์(องค์การมหาชน)</v>
      </c>
      <c r="C283" s="25">
        <f>IF(ISERROR(VLOOKUP($U283,[1]BN2_1!$A:$AC,3,0)),0,VLOOKUP($U283,[1]BN2_1!$A:$AC,3,0))</f>
        <v>246.07669999999999</v>
      </c>
      <c r="D283" s="26">
        <f>IF(ISERROR(VLOOKUP($U283,[1]BN2_1!$A:$AC,6,0)),0,VLOOKUP($U283,[1]BN2_1!$A:$AC,6,0))</f>
        <v>0</v>
      </c>
      <c r="E283" s="26">
        <f>IF(ISERROR(VLOOKUP($U283,[1]BN2_1!$A:$AC,7,0)),0,VLOOKUP($U283,[1]BN2_1!$A:$AC,7,0))</f>
        <v>0</v>
      </c>
      <c r="F283" s="27">
        <f t="shared" si="26"/>
        <v>0</v>
      </c>
      <c r="G283" s="28">
        <f>IF(ISERROR(VLOOKUP($U283,[1]BN2_1!$A:$AC,8,0)),0,VLOOKUP($U283,[1]BN2_1!$A:$AC,8,0))</f>
        <v>123.038</v>
      </c>
      <c r="H283" s="29">
        <f t="shared" si="27"/>
        <v>49.999857767923579</v>
      </c>
      <c r="I283" s="42">
        <f>IF(ISERROR(VLOOKUP($U283,[1]BN2_1!$A:$AC,10,0)),0,VLOOKUP($U283,[1]BN2_1!$A:$AC,10,0))</f>
        <v>63.639800000000001</v>
      </c>
      <c r="J283" s="43">
        <f>IF(ISERROR(VLOOKUP($U283,[1]BN2_1!$A:$AC,13,0)),0,VLOOKUP($U283,[1]BN2_1!$A:$AC,13,0))</f>
        <v>0</v>
      </c>
      <c r="K283" s="43">
        <f>IF(ISERROR(VLOOKUP($U283,[1]BN2_1!$A:$AC,14,0)),0,VLOOKUP($U283,[1]BN2_1!$A:$AC,14,0))</f>
        <v>0</v>
      </c>
      <c r="L283" s="44">
        <f t="shared" si="28"/>
        <v>0</v>
      </c>
      <c r="M283" s="45">
        <f>IF(ISERROR(VLOOKUP($U283,[1]BN2_1!$A:$AC,15,0)),0,VLOOKUP($U283,[1]BN2_1!$A:$AC,15,0))</f>
        <v>63.639800000000001</v>
      </c>
      <c r="N283" s="46">
        <f t="shared" si="29"/>
        <v>100</v>
      </c>
      <c r="O283" s="25">
        <f t="shared" si="25"/>
        <v>309.7165</v>
      </c>
      <c r="P283" s="26">
        <f t="shared" si="25"/>
        <v>0</v>
      </c>
      <c r="Q283" s="26">
        <f t="shared" si="25"/>
        <v>0</v>
      </c>
      <c r="R283" s="27">
        <f t="shared" si="25"/>
        <v>0</v>
      </c>
      <c r="S283" s="30">
        <f t="shared" si="25"/>
        <v>186.67779999999999</v>
      </c>
      <c r="T283" s="32">
        <f t="shared" si="30"/>
        <v>60.273766492905608</v>
      </c>
      <c r="U283" s="33" t="s">
        <v>290</v>
      </c>
      <c r="V283" s="33"/>
      <c r="W283" s="22"/>
    </row>
    <row r="284" spans="1:23" ht="21">
      <c r="A284" s="23">
        <v>279</v>
      </c>
      <c r="B284" s="24" t="str">
        <f>VLOOKUP($U284,[1]Name!$A:$B,2,0)</f>
        <v>มหาวิทยาลัยเทคโนโลยีพระจอมเกล้าพระนครเหนือ</v>
      </c>
      <c r="C284" s="25">
        <f>IF(ISERROR(VLOOKUP($U284,[1]BN2_1!$A:$AC,3,0)),0,VLOOKUP($U284,[1]BN2_1!$A:$AC,3,0))</f>
        <v>1507.0684000000001</v>
      </c>
      <c r="D284" s="26">
        <f>IF(ISERROR(VLOOKUP($U284,[1]BN2_1!$A:$AC,6,0)),0,VLOOKUP($U284,[1]BN2_1!$A:$AC,6,0))</f>
        <v>0</v>
      </c>
      <c r="E284" s="26">
        <f>IF(ISERROR(VLOOKUP($U284,[1]BN2_1!$A:$AC,7,0)),0,VLOOKUP($U284,[1]BN2_1!$A:$AC,7,0))</f>
        <v>0</v>
      </c>
      <c r="F284" s="27">
        <f t="shared" si="26"/>
        <v>0</v>
      </c>
      <c r="G284" s="28">
        <f>IF(ISERROR(VLOOKUP($U284,[1]BN2_1!$A:$AC,8,0)),0,VLOOKUP($U284,[1]BN2_1!$A:$AC,8,0))</f>
        <v>725.29794000000004</v>
      </c>
      <c r="H284" s="29">
        <f t="shared" si="27"/>
        <v>48.126411515230494</v>
      </c>
      <c r="I284" s="42">
        <f>IF(ISERROR(VLOOKUP($U284,[1]BN2_1!$A:$AC,10,0)),0,VLOOKUP($U284,[1]BN2_1!$A:$AC,10,0))</f>
        <v>465.02370000000002</v>
      </c>
      <c r="J284" s="43">
        <f>IF(ISERROR(VLOOKUP($U284,[1]BN2_1!$A:$AC,13,0)),0,VLOOKUP($U284,[1]BN2_1!$A:$AC,13,0))</f>
        <v>0</v>
      </c>
      <c r="K284" s="43">
        <f>IF(ISERROR(VLOOKUP($U284,[1]BN2_1!$A:$AC,14,0)),0,VLOOKUP($U284,[1]BN2_1!$A:$AC,14,0))</f>
        <v>0</v>
      </c>
      <c r="L284" s="44">
        <f t="shared" si="28"/>
        <v>0</v>
      </c>
      <c r="M284" s="45">
        <f>IF(ISERROR(VLOOKUP($U284,[1]BN2_1!$A:$AC,15,0)),0,VLOOKUP($U284,[1]BN2_1!$A:$AC,15,0))</f>
        <v>465.02370000000002</v>
      </c>
      <c r="N284" s="46">
        <f t="shared" si="29"/>
        <v>100</v>
      </c>
      <c r="O284" s="25">
        <f t="shared" si="25"/>
        <v>1972.0921000000001</v>
      </c>
      <c r="P284" s="26">
        <f t="shared" si="25"/>
        <v>0</v>
      </c>
      <c r="Q284" s="26">
        <f t="shared" si="25"/>
        <v>0</v>
      </c>
      <c r="R284" s="27">
        <f t="shared" si="25"/>
        <v>0</v>
      </c>
      <c r="S284" s="30">
        <f t="shared" si="25"/>
        <v>1190.3216400000001</v>
      </c>
      <c r="T284" s="32">
        <f t="shared" si="30"/>
        <v>60.358318964920556</v>
      </c>
      <c r="U284" s="33" t="s">
        <v>291</v>
      </c>
      <c r="V284" s="33"/>
      <c r="W284" s="22"/>
    </row>
    <row r="285" spans="1:23" ht="21">
      <c r="A285" s="23">
        <v>280</v>
      </c>
      <c r="B285" s="24" t="str">
        <f>VLOOKUP($U285,[1]Name!$A:$B,2,0)</f>
        <v>สถาบันการแพทย์ฉุกเฉินแห่งชาติ</v>
      </c>
      <c r="C285" s="25">
        <f>IF(ISERROR(VLOOKUP($U285,[1]BN2_1!$A:$AC,3,0)),0,VLOOKUP($U285,[1]BN2_1!$A:$AC,3,0))</f>
        <v>122.3533</v>
      </c>
      <c r="D285" s="26">
        <f>IF(ISERROR(VLOOKUP($U285,[1]BN2_1!$A:$AC,6,0)),0,VLOOKUP($U285,[1]BN2_1!$A:$AC,6,0))</f>
        <v>0</v>
      </c>
      <c r="E285" s="26">
        <f>IF(ISERROR(VLOOKUP($U285,[1]BN2_1!$A:$AC,7,0)),0,VLOOKUP($U285,[1]BN2_1!$A:$AC,7,0))</f>
        <v>0</v>
      </c>
      <c r="F285" s="27">
        <f t="shared" si="26"/>
        <v>0</v>
      </c>
      <c r="G285" s="28">
        <f>IF(ISERROR(VLOOKUP($U285,[1]BN2_1!$A:$AC,8,0)),0,VLOOKUP($U285,[1]BN2_1!$A:$AC,8,0))</f>
        <v>61.176600000000001</v>
      </c>
      <c r="H285" s="29">
        <f t="shared" si="27"/>
        <v>49.999959134735228</v>
      </c>
      <c r="I285" s="42">
        <f>IF(ISERROR(VLOOKUP($U285,[1]BN2_1!$A:$AC,10,0)),0,VLOOKUP($U285,[1]BN2_1!$A:$AC,10,0))</f>
        <v>33.108800000000002</v>
      </c>
      <c r="J285" s="43">
        <f>IF(ISERROR(VLOOKUP($U285,[1]BN2_1!$A:$AC,13,0)),0,VLOOKUP($U285,[1]BN2_1!$A:$AC,13,0))</f>
        <v>0</v>
      </c>
      <c r="K285" s="43">
        <f>IF(ISERROR(VLOOKUP($U285,[1]BN2_1!$A:$AC,14,0)),0,VLOOKUP($U285,[1]BN2_1!$A:$AC,14,0))</f>
        <v>0</v>
      </c>
      <c r="L285" s="44">
        <f t="shared" si="28"/>
        <v>0</v>
      </c>
      <c r="M285" s="45">
        <f>IF(ISERROR(VLOOKUP($U285,[1]BN2_1!$A:$AC,15,0)),0,VLOOKUP($U285,[1]BN2_1!$A:$AC,15,0))</f>
        <v>33.108800000000002</v>
      </c>
      <c r="N285" s="46">
        <f t="shared" si="29"/>
        <v>100</v>
      </c>
      <c r="O285" s="25">
        <f t="shared" si="25"/>
        <v>155.46210000000002</v>
      </c>
      <c r="P285" s="26">
        <f t="shared" si="25"/>
        <v>0</v>
      </c>
      <c r="Q285" s="26">
        <f t="shared" si="25"/>
        <v>0</v>
      </c>
      <c r="R285" s="27">
        <f t="shared" si="25"/>
        <v>0</v>
      </c>
      <c r="S285" s="30">
        <f t="shared" si="25"/>
        <v>94.28540000000001</v>
      </c>
      <c r="T285" s="32">
        <f t="shared" si="30"/>
        <v>60.648479597278047</v>
      </c>
      <c r="U285" s="33" t="s">
        <v>292</v>
      </c>
      <c r="V285" s="33"/>
      <c r="W285" s="22"/>
    </row>
    <row r="286" spans="1:23" ht="21">
      <c r="A286" s="23">
        <v>281</v>
      </c>
      <c r="B286" s="52" t="str">
        <f>VLOOKUP($U286,[1]Name!$A:$B,2,0)</f>
        <v>มหาวิทยาลัยมหาจุฬาลงกรณราชวิทยาลัย</v>
      </c>
      <c r="C286" s="42">
        <f>IF(ISERROR(VLOOKUP($U286,[1]BN2_1!$A:$AC,3,0)),0,VLOOKUP($U286,[1]BN2_1!$A:$AC,3,0))</f>
        <v>1115.4935</v>
      </c>
      <c r="D286" s="43">
        <f>IF(ISERROR(VLOOKUP($U286,[1]BN2_1!$A:$AC,6,0)),0,VLOOKUP($U286,[1]BN2_1!$A:$AC,6,0))</f>
        <v>0</v>
      </c>
      <c r="E286" s="53">
        <f>IF(ISERROR(VLOOKUP($U286,[1]BN2_1!$A:$AC,7,0)),0,VLOOKUP($U286,[1]BN2_1!$A:$AC,7,0))</f>
        <v>0</v>
      </c>
      <c r="F286" s="47">
        <f t="shared" si="26"/>
        <v>0</v>
      </c>
      <c r="G286" s="47">
        <f>IF(ISERROR(VLOOKUP($U286,[1]BN2_1!$A:$AC,8,0)),0,VLOOKUP($U286,[1]BN2_1!$A:$AC,8,0))</f>
        <v>491.0838</v>
      </c>
      <c r="H286" s="48">
        <f t="shared" si="27"/>
        <v>44.023905114642083</v>
      </c>
      <c r="I286" s="54">
        <f>IF(ISERROR(VLOOKUP($U286,[1]BN2_1!$A:$AC,10,0)),0,VLOOKUP($U286,[1]BN2_1!$A:$AC,10,0))</f>
        <v>475.74079999999998</v>
      </c>
      <c r="J286" s="55">
        <f>IF(ISERROR(VLOOKUP($U286,[1]BN2_1!$A:$AC,13,0)),0,VLOOKUP($U286,[1]BN2_1!$A:$AC,13,0))</f>
        <v>0</v>
      </c>
      <c r="K286" s="56">
        <f>IF(ISERROR(VLOOKUP($U286,[1]BN2_1!$A:$AC,14,0)),0,VLOOKUP($U286,[1]BN2_1!$A:$AC,14,0))</f>
        <v>0</v>
      </c>
      <c r="L286" s="57">
        <f t="shared" si="28"/>
        <v>0</v>
      </c>
      <c r="M286" s="58">
        <f>IF(ISERROR(VLOOKUP($U286,[1]BN2_1!$A:$AC,15,0)),0,VLOOKUP($U286,[1]BN2_1!$A:$AC,15,0))</f>
        <v>475.74079999999998</v>
      </c>
      <c r="N286" s="59">
        <f t="shared" si="29"/>
        <v>100</v>
      </c>
      <c r="O286" s="42">
        <f t="shared" si="25"/>
        <v>1591.2343000000001</v>
      </c>
      <c r="P286" s="53">
        <f t="shared" si="25"/>
        <v>0</v>
      </c>
      <c r="Q286" s="53">
        <f t="shared" si="25"/>
        <v>0</v>
      </c>
      <c r="R286" s="47">
        <f t="shared" si="25"/>
        <v>0</v>
      </c>
      <c r="S286" s="45">
        <f t="shared" si="25"/>
        <v>966.82459999999992</v>
      </c>
      <c r="T286" s="60">
        <f t="shared" si="30"/>
        <v>60.759411734651515</v>
      </c>
      <c r="U286" s="33" t="s">
        <v>293</v>
      </c>
      <c r="V286" s="33"/>
      <c r="W286" s="22"/>
    </row>
    <row r="287" spans="1:23" ht="21">
      <c r="A287" s="23">
        <v>282</v>
      </c>
      <c r="B287" s="52" t="str">
        <f>VLOOKUP($U287,[1]Name!$A:$B,2,0)</f>
        <v>สำนักงานส่งเสริมเศรษฐกิจดิจิทัล</v>
      </c>
      <c r="C287" s="54">
        <f>IF(ISERROR(VLOOKUP($U287,[1]BN2_1!$A:$AC,3,0)),0,VLOOKUP($U287,[1]BN2_1!$A:$AC,3,0))</f>
        <v>354.28050000000002</v>
      </c>
      <c r="D287" s="55">
        <f>IF(ISERROR(VLOOKUP($U287,[1]BN2_1!$A:$AC,6,0)),0,VLOOKUP($U287,[1]BN2_1!$A:$AC,6,0))</f>
        <v>0</v>
      </c>
      <c r="E287" s="56">
        <f>IF(ISERROR(VLOOKUP($U287,[1]BN2_1!$A:$AC,7,0)),0,VLOOKUP($U287,[1]BN2_1!$A:$AC,7,0))</f>
        <v>0</v>
      </c>
      <c r="F287" s="57">
        <f t="shared" si="26"/>
        <v>0</v>
      </c>
      <c r="G287" s="57">
        <f>IF(ISERROR(VLOOKUP($U287,[1]BN2_1!$A:$AC,8,0)),0,VLOOKUP($U287,[1]BN2_1!$A:$AC,8,0))</f>
        <v>176.4795</v>
      </c>
      <c r="H287" s="61">
        <f t="shared" si="27"/>
        <v>49.813495238942025</v>
      </c>
      <c r="I287" s="54">
        <f>IF(ISERROR(VLOOKUP($U287,[1]BN2_1!$A:$AC,10,0)),0,VLOOKUP($U287,[1]BN2_1!$A:$AC,10,0))</f>
        <v>336.41109999999998</v>
      </c>
      <c r="J287" s="55">
        <f>IF(ISERROR(VLOOKUP($U287,[1]BN2_1!$A:$AC,13,0)),0,VLOOKUP($U287,[1]BN2_1!$A:$AC,13,0))</f>
        <v>0</v>
      </c>
      <c r="K287" s="56">
        <f>IF(ISERROR(VLOOKUP($U287,[1]BN2_1!$A:$AC,14,0)),0,VLOOKUP($U287,[1]BN2_1!$A:$AC,14,0))</f>
        <v>0</v>
      </c>
      <c r="L287" s="57">
        <f t="shared" si="28"/>
        <v>0</v>
      </c>
      <c r="M287" s="58">
        <f>IF(ISERROR(VLOOKUP($U287,[1]BN2_1!$A:$AC,15,0)),0,VLOOKUP($U287,[1]BN2_1!$A:$AC,15,0))</f>
        <v>248.26750000000001</v>
      </c>
      <c r="N287" s="59">
        <f t="shared" si="29"/>
        <v>73.79884314162048</v>
      </c>
      <c r="O287" s="54">
        <f t="shared" si="25"/>
        <v>690.69159999999999</v>
      </c>
      <c r="P287" s="56">
        <f t="shared" si="25"/>
        <v>0</v>
      </c>
      <c r="Q287" s="56">
        <f t="shared" si="25"/>
        <v>0</v>
      </c>
      <c r="R287" s="57">
        <f t="shared" si="25"/>
        <v>0</v>
      </c>
      <c r="S287" s="58">
        <f t="shared" si="25"/>
        <v>424.74700000000001</v>
      </c>
      <c r="T287" s="60">
        <f t="shared" si="30"/>
        <v>61.495897734965943</v>
      </c>
      <c r="U287" s="33" t="s">
        <v>294</v>
      </c>
      <c r="V287" s="33"/>
      <c r="W287" s="22"/>
    </row>
    <row r="288" spans="1:23" ht="21">
      <c r="A288" s="23">
        <v>283</v>
      </c>
      <c r="B288" s="52" t="str">
        <f>VLOOKUP($U288,[1]Name!$A:$B,2,0)</f>
        <v>สถาบันระหว่างประเทศเพื่อการค้าและการพัฒนา</v>
      </c>
      <c r="C288" s="54">
        <f>IF(ISERROR(VLOOKUP($U288,[1]BN2_1!$A:$AC,3,0)),0,VLOOKUP($U288,[1]BN2_1!$A:$AC,3,0))</f>
        <v>26.948599999999999</v>
      </c>
      <c r="D288" s="55">
        <f>IF(ISERROR(VLOOKUP($U288,[1]BN2_1!$A:$AC,6,0)),0,VLOOKUP($U288,[1]BN2_1!$A:$AC,6,0))</f>
        <v>0</v>
      </c>
      <c r="E288" s="56">
        <f>IF(ISERROR(VLOOKUP($U288,[1]BN2_1!$A:$AC,7,0)),0,VLOOKUP($U288,[1]BN2_1!$A:$AC,7,0))</f>
        <v>0</v>
      </c>
      <c r="F288" s="57">
        <f t="shared" si="26"/>
        <v>0</v>
      </c>
      <c r="G288" s="57">
        <f>IF(ISERROR(VLOOKUP($U288,[1]BN2_1!$A:$AC,8,0)),0,VLOOKUP($U288,[1]BN2_1!$A:$AC,8,0))</f>
        <v>13.4742</v>
      </c>
      <c r="H288" s="61">
        <f t="shared" si="27"/>
        <v>49.999628923209372</v>
      </c>
      <c r="I288" s="54">
        <f>IF(ISERROR(VLOOKUP($U288,[1]BN2_1!$A:$AC,10,0)),0,VLOOKUP($U288,[1]BN2_1!$A:$AC,10,0))</f>
        <v>8.5</v>
      </c>
      <c r="J288" s="55">
        <f>IF(ISERROR(VLOOKUP($U288,[1]BN2_1!$A:$AC,13,0)),0,VLOOKUP($U288,[1]BN2_1!$A:$AC,13,0))</f>
        <v>0</v>
      </c>
      <c r="K288" s="56">
        <f>IF(ISERROR(VLOOKUP($U288,[1]BN2_1!$A:$AC,14,0)),0,VLOOKUP($U288,[1]BN2_1!$A:$AC,14,0))</f>
        <v>0</v>
      </c>
      <c r="L288" s="57">
        <f t="shared" si="28"/>
        <v>0</v>
      </c>
      <c r="M288" s="58">
        <f>IF(ISERROR(VLOOKUP($U288,[1]BN2_1!$A:$AC,15,0)),0,VLOOKUP($U288,[1]BN2_1!$A:$AC,15,0))</f>
        <v>8.5</v>
      </c>
      <c r="N288" s="59">
        <f t="shared" si="29"/>
        <v>100</v>
      </c>
      <c r="O288" s="54">
        <f t="shared" si="25"/>
        <v>35.448599999999999</v>
      </c>
      <c r="P288" s="56">
        <f t="shared" si="25"/>
        <v>0</v>
      </c>
      <c r="Q288" s="56">
        <f t="shared" si="25"/>
        <v>0</v>
      </c>
      <c r="R288" s="57">
        <f t="shared" si="25"/>
        <v>0</v>
      </c>
      <c r="S288" s="58">
        <f t="shared" si="25"/>
        <v>21.9742</v>
      </c>
      <c r="T288" s="60">
        <f t="shared" si="30"/>
        <v>61.988907883527133</v>
      </c>
      <c r="U288" s="33" t="s">
        <v>295</v>
      </c>
      <c r="V288" s="33"/>
      <c r="W288" s="22"/>
    </row>
    <row r="289" spans="1:23" ht="21">
      <c r="A289" s="23">
        <v>284</v>
      </c>
      <c r="B289" s="52" t="str">
        <f>VLOOKUP($U289,[1]Name!$A:$B,2,0)</f>
        <v>สถาบันการพยาบาลศรีสวรินทิรา สภากาชาดไทย</v>
      </c>
      <c r="C289" s="54">
        <f>IF(ISERROR(VLOOKUP($U289,[1]BN2_1!$A:$AC,3,0)),0,VLOOKUP($U289,[1]BN2_1!$A:$AC,3,0))</f>
        <v>250.62209999999999</v>
      </c>
      <c r="D289" s="55">
        <f>IF(ISERROR(VLOOKUP($U289,[1]BN2_1!$A:$AC,6,0)),0,VLOOKUP($U289,[1]BN2_1!$A:$AC,6,0))</f>
        <v>0</v>
      </c>
      <c r="E289" s="56">
        <f>IF(ISERROR(VLOOKUP($U289,[1]BN2_1!$A:$AC,7,0)),0,VLOOKUP($U289,[1]BN2_1!$A:$AC,7,0))</f>
        <v>0</v>
      </c>
      <c r="F289" s="57">
        <f t="shared" si="26"/>
        <v>0</v>
      </c>
      <c r="G289" s="57">
        <f>IF(ISERROR(VLOOKUP($U289,[1]BN2_1!$A:$AC,8,0)),0,VLOOKUP($U289,[1]BN2_1!$A:$AC,8,0))</f>
        <v>122.76390000000001</v>
      </c>
      <c r="H289" s="61">
        <f t="shared" si="27"/>
        <v>48.983669037965932</v>
      </c>
      <c r="I289" s="54">
        <f>IF(ISERROR(VLOOKUP($U289,[1]BN2_1!$A:$AC,10,0)),0,VLOOKUP($U289,[1]BN2_1!$A:$AC,10,0))</f>
        <v>85.848200000000006</v>
      </c>
      <c r="J289" s="55">
        <f>IF(ISERROR(VLOOKUP($U289,[1]BN2_1!$A:$AC,13,0)),0,VLOOKUP($U289,[1]BN2_1!$A:$AC,13,0))</f>
        <v>0</v>
      </c>
      <c r="K289" s="56">
        <f>IF(ISERROR(VLOOKUP($U289,[1]BN2_1!$A:$AC,14,0)),0,VLOOKUP($U289,[1]BN2_1!$A:$AC,14,0))</f>
        <v>0</v>
      </c>
      <c r="L289" s="57">
        <f t="shared" si="28"/>
        <v>0</v>
      </c>
      <c r="M289" s="58">
        <f>IF(ISERROR(VLOOKUP($U289,[1]BN2_1!$A:$AC,15,0)),0,VLOOKUP($U289,[1]BN2_1!$A:$AC,15,0))</f>
        <v>85.848200000000006</v>
      </c>
      <c r="N289" s="59">
        <f t="shared" si="29"/>
        <v>100</v>
      </c>
      <c r="O289" s="54">
        <f t="shared" si="25"/>
        <v>336.47030000000001</v>
      </c>
      <c r="P289" s="56">
        <f t="shared" si="25"/>
        <v>0</v>
      </c>
      <c r="Q289" s="56">
        <f t="shared" si="25"/>
        <v>0</v>
      </c>
      <c r="R289" s="57">
        <f t="shared" si="25"/>
        <v>0</v>
      </c>
      <c r="S289" s="58">
        <f t="shared" si="25"/>
        <v>208.6121</v>
      </c>
      <c r="T289" s="60">
        <f t="shared" si="30"/>
        <v>62.000152762368621</v>
      </c>
      <c r="U289" s="33" t="s">
        <v>296</v>
      </c>
      <c r="V289" s="33"/>
      <c r="W289" s="22"/>
    </row>
    <row r="290" spans="1:23" ht="21">
      <c r="A290" s="23">
        <v>285</v>
      </c>
      <c r="B290" s="52" t="str">
        <f>VLOOKUP($U290,[1]Name!$A:$B,2,0)</f>
        <v>สำนักงานพิพิธภัณฑ์เกษตรเฉลิมพระเกียรติ</v>
      </c>
      <c r="C290" s="54">
        <f>IF(ISERROR(VLOOKUP($U290,[1]BN2_1!$A:$AC,3,0)),0,VLOOKUP($U290,[1]BN2_1!$A:$AC,3,0))</f>
        <v>103.7316</v>
      </c>
      <c r="D290" s="55">
        <f>IF(ISERROR(VLOOKUP($U290,[1]BN2_1!$A:$AC,6,0)),0,VLOOKUP($U290,[1]BN2_1!$A:$AC,6,0))</f>
        <v>0</v>
      </c>
      <c r="E290" s="56">
        <f>IF(ISERROR(VLOOKUP($U290,[1]BN2_1!$A:$AC,7,0)),0,VLOOKUP($U290,[1]BN2_1!$A:$AC,7,0))</f>
        <v>0</v>
      </c>
      <c r="F290" s="57">
        <f t="shared" si="26"/>
        <v>0</v>
      </c>
      <c r="G290" s="57">
        <f>IF(ISERROR(VLOOKUP($U290,[1]BN2_1!$A:$AC,8,0)),0,VLOOKUP($U290,[1]BN2_1!$A:$AC,8,0))</f>
        <v>51.835099999999997</v>
      </c>
      <c r="H290" s="61">
        <f t="shared" si="27"/>
        <v>49.970404389790573</v>
      </c>
      <c r="I290" s="54">
        <f>IF(ISERROR(VLOOKUP($U290,[1]BN2_1!$A:$AC,10,0)),0,VLOOKUP($U290,[1]BN2_1!$A:$AC,10,0))</f>
        <v>35.188899999999997</v>
      </c>
      <c r="J290" s="55">
        <f>IF(ISERROR(VLOOKUP($U290,[1]BN2_1!$A:$AC,13,0)),0,VLOOKUP($U290,[1]BN2_1!$A:$AC,13,0))</f>
        <v>0</v>
      </c>
      <c r="K290" s="56">
        <f>IF(ISERROR(VLOOKUP($U290,[1]BN2_1!$A:$AC,14,0)),0,VLOOKUP($U290,[1]BN2_1!$A:$AC,14,0))</f>
        <v>0</v>
      </c>
      <c r="L290" s="57">
        <f t="shared" si="28"/>
        <v>0</v>
      </c>
      <c r="M290" s="58">
        <f>IF(ISERROR(VLOOKUP($U290,[1]BN2_1!$A:$AC,15,0)),0,VLOOKUP($U290,[1]BN2_1!$A:$AC,15,0))</f>
        <v>35.188899999999997</v>
      </c>
      <c r="N290" s="59">
        <f t="shared" si="29"/>
        <v>100</v>
      </c>
      <c r="O290" s="54">
        <f t="shared" si="25"/>
        <v>138.9205</v>
      </c>
      <c r="P290" s="56">
        <f t="shared" si="25"/>
        <v>0</v>
      </c>
      <c r="Q290" s="56">
        <f t="shared" si="25"/>
        <v>0</v>
      </c>
      <c r="R290" s="57">
        <f t="shared" si="25"/>
        <v>0</v>
      </c>
      <c r="S290" s="58">
        <f t="shared" si="25"/>
        <v>87.024000000000001</v>
      </c>
      <c r="T290" s="60">
        <f t="shared" si="30"/>
        <v>62.643022448090811</v>
      </c>
      <c r="U290" s="33" t="s">
        <v>297</v>
      </c>
      <c r="V290" s="33"/>
      <c r="W290" s="22"/>
    </row>
    <row r="291" spans="1:23" ht="21">
      <c r="A291" s="23">
        <v>286</v>
      </c>
      <c r="B291" s="52" t="str">
        <f>VLOOKUP($U291,[1]Name!$A:$B,2,0)</f>
        <v>มหาวิทยาลัยธรรมศาสตร์</v>
      </c>
      <c r="C291" s="54">
        <f>IF(ISERROR(VLOOKUP($U291,[1]BN2_1!$A:$AC,3,0)),0,VLOOKUP($U291,[1]BN2_1!$A:$AC,3,0))</f>
        <v>3238.9205999999999</v>
      </c>
      <c r="D291" s="55">
        <f>IF(ISERROR(VLOOKUP($U291,[1]BN2_1!$A:$AC,6,0)),0,VLOOKUP($U291,[1]BN2_1!$A:$AC,6,0))</f>
        <v>0</v>
      </c>
      <c r="E291" s="56">
        <f>IF(ISERROR(VLOOKUP($U291,[1]BN2_1!$A:$AC,7,0)),0,VLOOKUP($U291,[1]BN2_1!$A:$AC,7,0))</f>
        <v>0</v>
      </c>
      <c r="F291" s="57">
        <f t="shared" si="26"/>
        <v>0</v>
      </c>
      <c r="G291" s="57">
        <f>IF(ISERROR(VLOOKUP($U291,[1]BN2_1!$A:$AC,8,0)),0,VLOOKUP($U291,[1]BN2_1!$A:$AC,8,0))</f>
        <v>1548.58786433</v>
      </c>
      <c r="H291" s="61">
        <f t="shared" si="27"/>
        <v>47.811850167923232</v>
      </c>
      <c r="I291" s="54">
        <f>IF(ISERROR(VLOOKUP($U291,[1]BN2_1!$A:$AC,10,0)),0,VLOOKUP($U291,[1]BN2_1!$A:$AC,10,0))</f>
        <v>1433.5547999999999</v>
      </c>
      <c r="J291" s="55">
        <f>IF(ISERROR(VLOOKUP($U291,[1]BN2_1!$A:$AC,13,0)),0,VLOOKUP($U291,[1]BN2_1!$A:$AC,13,0))</f>
        <v>0</v>
      </c>
      <c r="K291" s="56">
        <f>IF(ISERROR(VLOOKUP($U291,[1]BN2_1!$A:$AC,14,0)),0,VLOOKUP($U291,[1]BN2_1!$A:$AC,14,0))</f>
        <v>0</v>
      </c>
      <c r="L291" s="57">
        <f t="shared" si="28"/>
        <v>0</v>
      </c>
      <c r="M291" s="58">
        <f>IF(ISERROR(VLOOKUP($U291,[1]BN2_1!$A:$AC,15,0)),0,VLOOKUP($U291,[1]BN2_1!$A:$AC,15,0))</f>
        <v>1433.5547999999999</v>
      </c>
      <c r="N291" s="59">
        <f t="shared" si="29"/>
        <v>100</v>
      </c>
      <c r="O291" s="54">
        <f t="shared" si="25"/>
        <v>4672.4753999999994</v>
      </c>
      <c r="P291" s="56">
        <f t="shared" si="25"/>
        <v>0</v>
      </c>
      <c r="Q291" s="56">
        <f t="shared" si="25"/>
        <v>0</v>
      </c>
      <c r="R291" s="57">
        <f t="shared" si="25"/>
        <v>0</v>
      </c>
      <c r="S291" s="58">
        <f t="shared" si="25"/>
        <v>2982.1426643300001</v>
      </c>
      <c r="T291" s="60">
        <f t="shared" si="30"/>
        <v>63.823614016887078</v>
      </c>
      <c r="U291" s="33" t="s">
        <v>298</v>
      </c>
      <c r="V291" s="33"/>
      <c r="W291" s="22"/>
    </row>
    <row r="292" spans="1:23" ht="21">
      <c r="A292" s="23">
        <v>287</v>
      </c>
      <c r="B292" s="52" t="str">
        <f>VLOOKUP($U292,[1]Name!$A:$B,2,0)</f>
        <v>มหาวิทยาลัยพะเยา</v>
      </c>
      <c r="C292" s="54">
        <f>IF(ISERROR(VLOOKUP($U292,[1]BN2_1!$A:$AC,3,0)),0,VLOOKUP($U292,[1]BN2_1!$A:$AC,3,0))</f>
        <v>841.74170000000004</v>
      </c>
      <c r="D292" s="55">
        <f>IF(ISERROR(VLOOKUP($U292,[1]BN2_1!$A:$AC,6,0)),0,VLOOKUP($U292,[1]BN2_1!$A:$AC,6,0))</f>
        <v>0</v>
      </c>
      <c r="E292" s="56">
        <f>IF(ISERROR(VLOOKUP($U292,[1]BN2_1!$A:$AC,7,0)),0,VLOOKUP($U292,[1]BN2_1!$A:$AC,7,0))</f>
        <v>0</v>
      </c>
      <c r="F292" s="57">
        <f t="shared" si="26"/>
        <v>0</v>
      </c>
      <c r="G292" s="57">
        <f>IF(ISERROR(VLOOKUP($U292,[1]BN2_1!$A:$AC,8,0)),0,VLOOKUP($U292,[1]BN2_1!$A:$AC,8,0))</f>
        <v>417.95260000000002</v>
      </c>
      <c r="H292" s="61">
        <f t="shared" si="27"/>
        <v>49.653308134787665</v>
      </c>
      <c r="I292" s="54">
        <f>IF(ISERROR(VLOOKUP($U292,[1]BN2_1!$A:$AC,10,0)),0,VLOOKUP($U292,[1]BN2_1!$A:$AC,10,0))</f>
        <v>351.09539999999998</v>
      </c>
      <c r="J292" s="55">
        <f>IF(ISERROR(VLOOKUP($U292,[1]BN2_1!$A:$AC,13,0)),0,VLOOKUP($U292,[1]BN2_1!$A:$AC,13,0))</f>
        <v>0</v>
      </c>
      <c r="K292" s="56">
        <f>IF(ISERROR(VLOOKUP($U292,[1]BN2_1!$A:$AC,14,0)),0,VLOOKUP($U292,[1]BN2_1!$A:$AC,14,0))</f>
        <v>0</v>
      </c>
      <c r="L292" s="57">
        <f t="shared" si="28"/>
        <v>0</v>
      </c>
      <c r="M292" s="58">
        <f>IF(ISERROR(VLOOKUP($U292,[1]BN2_1!$A:$AC,15,0)),0,VLOOKUP($U292,[1]BN2_1!$A:$AC,15,0))</f>
        <v>351.09539999999998</v>
      </c>
      <c r="N292" s="59">
        <f t="shared" si="29"/>
        <v>100</v>
      </c>
      <c r="O292" s="54">
        <f t="shared" si="25"/>
        <v>1192.8371</v>
      </c>
      <c r="P292" s="56">
        <f t="shared" si="25"/>
        <v>0</v>
      </c>
      <c r="Q292" s="56">
        <f t="shared" si="25"/>
        <v>0</v>
      </c>
      <c r="R292" s="57">
        <f t="shared" si="25"/>
        <v>0</v>
      </c>
      <c r="S292" s="58">
        <f t="shared" si="25"/>
        <v>769.048</v>
      </c>
      <c r="T292" s="60">
        <f t="shared" si="30"/>
        <v>64.472173107291852</v>
      </c>
      <c r="U292" s="33" t="s">
        <v>299</v>
      </c>
      <c r="V292" s="33"/>
      <c r="W292" s="22"/>
    </row>
    <row r="293" spans="1:23" ht="21">
      <c r="A293" s="23">
        <v>288</v>
      </c>
      <c r="B293" s="52" t="str">
        <f>VLOOKUP($U293,[1]Name!$A:$B,2,0)</f>
        <v>มหาวิทยาลัยสวนดุสิต</v>
      </c>
      <c r="C293" s="54">
        <f>IF(ISERROR(VLOOKUP($U293,[1]BN2_1!$A:$AC,3,0)),0,VLOOKUP($U293,[1]BN2_1!$A:$AC,3,0))</f>
        <v>700.8537</v>
      </c>
      <c r="D293" s="55">
        <f>IF(ISERROR(VLOOKUP($U293,[1]BN2_1!$A:$AC,6,0)),0,VLOOKUP($U293,[1]BN2_1!$A:$AC,6,0))</f>
        <v>0</v>
      </c>
      <c r="E293" s="56">
        <f>IF(ISERROR(VLOOKUP($U293,[1]BN2_1!$A:$AC,7,0)),0,VLOOKUP($U293,[1]BN2_1!$A:$AC,7,0))</f>
        <v>0</v>
      </c>
      <c r="F293" s="57">
        <f t="shared" si="26"/>
        <v>0</v>
      </c>
      <c r="G293" s="57">
        <f>IF(ISERROR(VLOOKUP($U293,[1]BN2_1!$A:$AC,8,0)),0,VLOOKUP($U293,[1]BN2_1!$A:$AC,8,0))</f>
        <v>336.92484999999999</v>
      </c>
      <c r="H293" s="61">
        <f t="shared" si="27"/>
        <v>48.073492370804352</v>
      </c>
      <c r="I293" s="54">
        <f>IF(ISERROR(VLOOKUP($U293,[1]BN2_1!$A:$AC,10,0)),0,VLOOKUP($U293,[1]BN2_1!$A:$AC,10,0))</f>
        <v>342.81909999999999</v>
      </c>
      <c r="J293" s="55">
        <f>IF(ISERROR(VLOOKUP($U293,[1]BN2_1!$A:$AC,13,0)),0,VLOOKUP($U293,[1]BN2_1!$A:$AC,13,0))</f>
        <v>0</v>
      </c>
      <c r="K293" s="56">
        <f>IF(ISERROR(VLOOKUP($U293,[1]BN2_1!$A:$AC,14,0)),0,VLOOKUP($U293,[1]BN2_1!$A:$AC,14,0))</f>
        <v>0</v>
      </c>
      <c r="L293" s="57">
        <f t="shared" si="28"/>
        <v>0</v>
      </c>
      <c r="M293" s="58">
        <f>IF(ISERROR(VLOOKUP($U293,[1]BN2_1!$A:$AC,15,0)),0,VLOOKUP($U293,[1]BN2_1!$A:$AC,15,0))</f>
        <v>342.81909999999999</v>
      </c>
      <c r="N293" s="59">
        <f t="shared" si="29"/>
        <v>100</v>
      </c>
      <c r="O293" s="54">
        <f t="shared" si="25"/>
        <v>1043.6728000000001</v>
      </c>
      <c r="P293" s="56">
        <f t="shared" si="25"/>
        <v>0</v>
      </c>
      <c r="Q293" s="56">
        <f t="shared" si="25"/>
        <v>0</v>
      </c>
      <c r="R293" s="57">
        <f t="shared" si="25"/>
        <v>0</v>
      </c>
      <c r="S293" s="58">
        <f t="shared" si="25"/>
        <v>679.74395000000004</v>
      </c>
      <c r="T293" s="60">
        <f t="shared" si="30"/>
        <v>65.129986141250399</v>
      </c>
      <c r="U293" s="33" t="s">
        <v>300</v>
      </c>
      <c r="V293" s="33"/>
      <c r="W293" s="22"/>
    </row>
    <row r="294" spans="1:23" ht="21">
      <c r="A294" s="23">
        <v>289</v>
      </c>
      <c r="B294" s="52" t="str">
        <f>VLOOKUP($U294,[1]Name!$A:$B,2,0)</f>
        <v>มหาวิทยาลัยทักษิณ</v>
      </c>
      <c r="C294" s="54">
        <f>IF(ISERROR(VLOOKUP($U294,[1]BN2_1!$A:$AC,3,0)),0,VLOOKUP($U294,[1]BN2_1!$A:$AC,3,0))</f>
        <v>817.01210000000003</v>
      </c>
      <c r="D294" s="55">
        <f>IF(ISERROR(VLOOKUP($U294,[1]BN2_1!$A:$AC,6,0)),0,VLOOKUP($U294,[1]BN2_1!$A:$AC,6,0))</f>
        <v>0</v>
      </c>
      <c r="E294" s="56">
        <f>IF(ISERROR(VLOOKUP($U294,[1]BN2_1!$A:$AC,7,0)),0,VLOOKUP($U294,[1]BN2_1!$A:$AC,7,0))</f>
        <v>0</v>
      </c>
      <c r="F294" s="57">
        <f t="shared" si="26"/>
        <v>0</v>
      </c>
      <c r="G294" s="57">
        <f>IF(ISERROR(VLOOKUP($U294,[1]BN2_1!$A:$AC,8,0)),0,VLOOKUP($U294,[1]BN2_1!$A:$AC,8,0))</f>
        <v>404.32616000000002</v>
      </c>
      <c r="H294" s="61">
        <f t="shared" si="27"/>
        <v>49.48839313395726</v>
      </c>
      <c r="I294" s="54">
        <f>IF(ISERROR(VLOOKUP($U294,[1]BN2_1!$A:$AC,10,0)),0,VLOOKUP($U294,[1]BN2_1!$A:$AC,10,0))</f>
        <v>366.57060000000001</v>
      </c>
      <c r="J294" s="55">
        <f>IF(ISERROR(VLOOKUP($U294,[1]BN2_1!$A:$AC,13,0)),0,VLOOKUP($U294,[1]BN2_1!$A:$AC,13,0))</f>
        <v>0</v>
      </c>
      <c r="K294" s="56">
        <f>IF(ISERROR(VLOOKUP($U294,[1]BN2_1!$A:$AC,14,0)),0,VLOOKUP($U294,[1]BN2_1!$A:$AC,14,0))</f>
        <v>0</v>
      </c>
      <c r="L294" s="57">
        <f t="shared" si="28"/>
        <v>0</v>
      </c>
      <c r="M294" s="58">
        <f>IF(ISERROR(VLOOKUP($U294,[1]BN2_1!$A:$AC,15,0)),0,VLOOKUP($U294,[1]BN2_1!$A:$AC,15,0))</f>
        <v>366.57060000000001</v>
      </c>
      <c r="N294" s="59">
        <f t="shared" si="29"/>
        <v>100</v>
      </c>
      <c r="O294" s="54">
        <f t="shared" si="25"/>
        <v>1183.5826999999999</v>
      </c>
      <c r="P294" s="56">
        <f t="shared" si="25"/>
        <v>0</v>
      </c>
      <c r="Q294" s="56">
        <f t="shared" si="25"/>
        <v>0</v>
      </c>
      <c r="R294" s="57">
        <f t="shared" si="25"/>
        <v>0</v>
      </c>
      <c r="S294" s="58">
        <f t="shared" si="25"/>
        <v>770.89676000000009</v>
      </c>
      <c r="T294" s="60">
        <f t="shared" si="30"/>
        <v>65.13247954705659</v>
      </c>
      <c r="U294" s="33" t="s">
        <v>301</v>
      </c>
      <c r="V294" s="33"/>
      <c r="W294" s="22"/>
    </row>
    <row r="295" spans="1:23" ht="21">
      <c r="A295" s="23">
        <v>290</v>
      </c>
      <c r="B295" s="52" t="str">
        <f>VLOOKUP($U295,[1]Name!$A:$B,2,0)</f>
        <v>มหาวิทยาลัยแม่ฟ้าหลวง</v>
      </c>
      <c r="C295" s="54">
        <f>IF(ISERROR(VLOOKUP($U295,[1]BN2_1!$A:$AC,3,0)),0,VLOOKUP($U295,[1]BN2_1!$A:$AC,3,0))</f>
        <v>1252.5732</v>
      </c>
      <c r="D295" s="55">
        <f>IF(ISERROR(VLOOKUP($U295,[1]BN2_1!$A:$AC,6,0)),0,VLOOKUP($U295,[1]BN2_1!$A:$AC,6,0))</f>
        <v>0</v>
      </c>
      <c r="E295" s="56">
        <f>IF(ISERROR(VLOOKUP($U295,[1]BN2_1!$A:$AC,7,0)),0,VLOOKUP($U295,[1]BN2_1!$A:$AC,7,0))</f>
        <v>0</v>
      </c>
      <c r="F295" s="57">
        <f t="shared" si="26"/>
        <v>0</v>
      </c>
      <c r="G295" s="57">
        <f>IF(ISERROR(VLOOKUP($U295,[1]BN2_1!$A:$AC,8,0)),0,VLOOKUP($U295,[1]BN2_1!$A:$AC,8,0))</f>
        <v>626.2867</v>
      </c>
      <c r="H295" s="61">
        <f t="shared" si="27"/>
        <v>50.000007983565354</v>
      </c>
      <c r="I295" s="54">
        <f>IF(ISERROR(VLOOKUP($U295,[1]BN2_1!$A:$AC,10,0)),0,VLOOKUP($U295,[1]BN2_1!$A:$AC,10,0))</f>
        <v>637.80050000000006</v>
      </c>
      <c r="J295" s="55">
        <f>IF(ISERROR(VLOOKUP($U295,[1]BN2_1!$A:$AC,13,0)),0,VLOOKUP($U295,[1]BN2_1!$A:$AC,13,0))</f>
        <v>0</v>
      </c>
      <c r="K295" s="56">
        <f>IF(ISERROR(VLOOKUP($U295,[1]BN2_1!$A:$AC,14,0)),0,VLOOKUP($U295,[1]BN2_1!$A:$AC,14,0))</f>
        <v>0</v>
      </c>
      <c r="L295" s="57">
        <f t="shared" si="28"/>
        <v>0</v>
      </c>
      <c r="M295" s="58">
        <f>IF(ISERROR(VLOOKUP($U295,[1]BN2_1!$A:$AC,15,0)),0,VLOOKUP($U295,[1]BN2_1!$A:$AC,15,0))</f>
        <v>637.80050000000006</v>
      </c>
      <c r="N295" s="59">
        <f t="shared" si="29"/>
        <v>100</v>
      </c>
      <c r="O295" s="54">
        <f t="shared" si="25"/>
        <v>1890.3737000000001</v>
      </c>
      <c r="P295" s="56">
        <f t="shared" si="25"/>
        <v>0</v>
      </c>
      <c r="Q295" s="56">
        <f t="shared" si="25"/>
        <v>0</v>
      </c>
      <c r="R295" s="57">
        <f t="shared" si="25"/>
        <v>0</v>
      </c>
      <c r="S295" s="58">
        <f t="shared" si="25"/>
        <v>1264.0871999999999</v>
      </c>
      <c r="T295" s="60">
        <f t="shared" si="30"/>
        <v>66.869698832564168</v>
      </c>
      <c r="U295" s="33" t="s">
        <v>302</v>
      </c>
      <c r="V295" s="33"/>
      <c r="W295" s="22"/>
    </row>
    <row r="296" spans="1:23" ht="21">
      <c r="A296" s="23">
        <v>291</v>
      </c>
      <c r="B296" s="52" t="str">
        <f>VLOOKUP($U296,[1]Name!$A:$B,2,0)</f>
        <v>สำนักงานพัฒนาวิทยาศาสตร์และเทคโนโลยีแห่งชาติ</v>
      </c>
      <c r="C296" s="54">
        <f>IF(ISERROR(VLOOKUP($U296,[1]BN2_1!$A:$AC,3,0)),0,VLOOKUP($U296,[1]BN2_1!$A:$AC,3,0))</f>
        <v>2286.9587000000001</v>
      </c>
      <c r="D296" s="55">
        <f>IF(ISERROR(VLOOKUP($U296,[1]BN2_1!$A:$AC,6,0)),0,VLOOKUP($U296,[1]BN2_1!$A:$AC,6,0))</f>
        <v>0</v>
      </c>
      <c r="E296" s="56">
        <f>IF(ISERROR(VLOOKUP($U296,[1]BN2_1!$A:$AC,7,0)),0,VLOOKUP($U296,[1]BN2_1!$A:$AC,7,0))</f>
        <v>0</v>
      </c>
      <c r="F296" s="57">
        <f t="shared" si="26"/>
        <v>0</v>
      </c>
      <c r="G296" s="57">
        <f>IF(ISERROR(VLOOKUP($U296,[1]BN2_1!$A:$AC,8,0)),0,VLOOKUP($U296,[1]BN2_1!$A:$AC,8,0))</f>
        <v>1143.2842000000001</v>
      </c>
      <c r="H296" s="61">
        <f t="shared" si="27"/>
        <v>49.991466833222653</v>
      </c>
      <c r="I296" s="54">
        <f>IF(ISERROR(VLOOKUP($U296,[1]BN2_1!$A:$AC,10,0)),0,VLOOKUP($U296,[1]BN2_1!$A:$AC,10,0))</f>
        <v>2638.2837</v>
      </c>
      <c r="J296" s="55">
        <f>IF(ISERROR(VLOOKUP($U296,[1]BN2_1!$A:$AC,13,0)),0,VLOOKUP($U296,[1]BN2_1!$A:$AC,13,0))</f>
        <v>0</v>
      </c>
      <c r="K296" s="56">
        <f>IF(ISERROR(VLOOKUP($U296,[1]BN2_1!$A:$AC,14,0)),0,VLOOKUP($U296,[1]BN2_1!$A:$AC,14,0))</f>
        <v>0</v>
      </c>
      <c r="L296" s="57">
        <f t="shared" si="28"/>
        <v>0</v>
      </c>
      <c r="M296" s="58">
        <f>IF(ISERROR(VLOOKUP($U296,[1]BN2_1!$A:$AC,15,0)),0,VLOOKUP($U296,[1]BN2_1!$A:$AC,15,0))</f>
        <v>2183.3964000000001</v>
      </c>
      <c r="N296" s="59">
        <f t="shared" si="29"/>
        <v>82.758211332617492</v>
      </c>
      <c r="O296" s="54">
        <f t="shared" si="25"/>
        <v>4925.2424000000001</v>
      </c>
      <c r="P296" s="56">
        <f t="shared" si="25"/>
        <v>0</v>
      </c>
      <c r="Q296" s="56">
        <f t="shared" si="25"/>
        <v>0</v>
      </c>
      <c r="R296" s="57">
        <f t="shared" si="25"/>
        <v>0</v>
      </c>
      <c r="S296" s="58">
        <f t="shared" si="25"/>
        <v>3326.6806000000001</v>
      </c>
      <c r="T296" s="60">
        <f t="shared" si="30"/>
        <v>67.543489839200603</v>
      </c>
      <c r="U296" s="33" t="s">
        <v>303</v>
      </c>
      <c r="V296" s="33"/>
      <c r="W296" s="22"/>
    </row>
    <row r="297" spans="1:23" ht="21">
      <c r="A297" s="23">
        <v>292</v>
      </c>
      <c r="B297" s="52" t="str">
        <f>VLOOKUP($U297,[1]Name!$A:$B,2,0)</f>
        <v>สถาบันเทคโนโลยีป้องกันประเทศ</v>
      </c>
      <c r="C297" s="54">
        <f>IF(ISERROR(VLOOKUP($U297,[1]BN2_1!$A:$AC,3,0)),0,VLOOKUP($U297,[1]BN2_1!$A:$AC,3,0))</f>
        <v>265.71800000000002</v>
      </c>
      <c r="D297" s="55">
        <f>IF(ISERROR(VLOOKUP($U297,[1]BN2_1!$A:$AC,6,0)),0,VLOOKUP($U297,[1]BN2_1!$A:$AC,6,0))</f>
        <v>0</v>
      </c>
      <c r="E297" s="56">
        <f>IF(ISERROR(VLOOKUP($U297,[1]BN2_1!$A:$AC,7,0)),0,VLOOKUP($U297,[1]BN2_1!$A:$AC,7,0))</f>
        <v>0</v>
      </c>
      <c r="F297" s="57">
        <f t="shared" si="26"/>
        <v>0</v>
      </c>
      <c r="G297" s="57">
        <f>IF(ISERROR(VLOOKUP($U297,[1]BN2_1!$A:$AC,8,0)),0,VLOOKUP($U297,[1]BN2_1!$A:$AC,8,0))</f>
        <v>131.95840000000001</v>
      </c>
      <c r="H297" s="61">
        <f t="shared" si="27"/>
        <v>49.661069253870643</v>
      </c>
      <c r="I297" s="54">
        <f>IF(ISERROR(VLOOKUP($U297,[1]BN2_1!$A:$AC,10,0)),0,VLOOKUP($U297,[1]BN2_1!$A:$AC,10,0))</f>
        <v>150</v>
      </c>
      <c r="J297" s="55">
        <f>IF(ISERROR(VLOOKUP($U297,[1]BN2_1!$A:$AC,13,0)),0,VLOOKUP($U297,[1]BN2_1!$A:$AC,13,0))</f>
        <v>0</v>
      </c>
      <c r="K297" s="56">
        <f>IF(ISERROR(VLOOKUP($U297,[1]BN2_1!$A:$AC,14,0)),0,VLOOKUP($U297,[1]BN2_1!$A:$AC,14,0))</f>
        <v>0</v>
      </c>
      <c r="L297" s="57">
        <f t="shared" si="28"/>
        <v>0</v>
      </c>
      <c r="M297" s="58">
        <f>IF(ISERROR(VLOOKUP($U297,[1]BN2_1!$A:$AC,15,0)),0,VLOOKUP($U297,[1]BN2_1!$A:$AC,15,0))</f>
        <v>150</v>
      </c>
      <c r="N297" s="59">
        <f t="shared" si="29"/>
        <v>100</v>
      </c>
      <c r="O297" s="54">
        <f t="shared" si="25"/>
        <v>415.71800000000002</v>
      </c>
      <c r="P297" s="56">
        <f t="shared" si="25"/>
        <v>0</v>
      </c>
      <c r="Q297" s="56">
        <f t="shared" si="25"/>
        <v>0</v>
      </c>
      <c r="R297" s="57">
        <f t="shared" si="25"/>
        <v>0</v>
      </c>
      <c r="S297" s="58">
        <f t="shared" si="25"/>
        <v>281.95839999999998</v>
      </c>
      <c r="T297" s="60">
        <f t="shared" si="30"/>
        <v>67.824438681991154</v>
      </c>
      <c r="U297" s="33" t="s">
        <v>304</v>
      </c>
      <c r="V297" s="33"/>
      <c r="W297" s="22"/>
    </row>
    <row r="298" spans="1:23" ht="42">
      <c r="A298" s="23">
        <v>293</v>
      </c>
      <c r="B298" s="52" t="str">
        <f>VLOOKUP($U298,[1]Name!$A:$B,2,0)</f>
        <v>สำนักงานพัฒนาเทคโนโลยีอวกาศและภูมิสารสนเทศ (องค์การมหาชน)</v>
      </c>
      <c r="C298" s="54">
        <f>IF(ISERROR(VLOOKUP($U298,[1]BN2_1!$A:$AC,3,0)),0,VLOOKUP($U298,[1]BN2_1!$A:$AC,3,0))</f>
        <v>316.33249999999998</v>
      </c>
      <c r="D298" s="55">
        <f>IF(ISERROR(VLOOKUP($U298,[1]BN2_1!$A:$AC,6,0)),0,VLOOKUP($U298,[1]BN2_1!$A:$AC,6,0))</f>
        <v>0</v>
      </c>
      <c r="E298" s="56">
        <f>IF(ISERROR(VLOOKUP($U298,[1]BN2_1!$A:$AC,7,0)),0,VLOOKUP($U298,[1]BN2_1!$A:$AC,7,0))</f>
        <v>0</v>
      </c>
      <c r="F298" s="57">
        <f t="shared" si="26"/>
        <v>0</v>
      </c>
      <c r="G298" s="57">
        <f>IF(ISERROR(VLOOKUP($U298,[1]BN2_1!$A:$AC,8,0)),0,VLOOKUP($U298,[1]BN2_1!$A:$AC,8,0))</f>
        <v>158.166</v>
      </c>
      <c r="H298" s="61">
        <f t="shared" si="27"/>
        <v>49.999920969233322</v>
      </c>
      <c r="I298" s="54">
        <f>IF(ISERROR(VLOOKUP($U298,[1]BN2_1!$A:$AC,10,0)),0,VLOOKUP($U298,[1]BN2_1!$A:$AC,10,0))</f>
        <v>793.73829999999998</v>
      </c>
      <c r="J298" s="55">
        <f>IF(ISERROR(VLOOKUP($U298,[1]BN2_1!$A:$AC,13,0)),0,VLOOKUP($U298,[1]BN2_1!$A:$AC,13,0))</f>
        <v>0</v>
      </c>
      <c r="K298" s="56">
        <f>IF(ISERROR(VLOOKUP($U298,[1]BN2_1!$A:$AC,14,0)),0,VLOOKUP($U298,[1]BN2_1!$A:$AC,14,0))</f>
        <v>0</v>
      </c>
      <c r="L298" s="57">
        <f t="shared" si="28"/>
        <v>0</v>
      </c>
      <c r="M298" s="58">
        <f>IF(ISERROR(VLOOKUP($U298,[1]BN2_1!$A:$AC,15,0)),0,VLOOKUP($U298,[1]BN2_1!$A:$AC,15,0))</f>
        <v>602.77300000000002</v>
      </c>
      <c r="N298" s="59">
        <f t="shared" si="29"/>
        <v>75.941024894477195</v>
      </c>
      <c r="O298" s="54">
        <f t="shared" si="25"/>
        <v>1110.0708</v>
      </c>
      <c r="P298" s="56">
        <f t="shared" si="25"/>
        <v>0</v>
      </c>
      <c r="Q298" s="56">
        <f t="shared" si="25"/>
        <v>0</v>
      </c>
      <c r="R298" s="57">
        <f t="shared" si="25"/>
        <v>0</v>
      </c>
      <c r="S298" s="58">
        <f t="shared" si="25"/>
        <v>760.93900000000008</v>
      </c>
      <c r="T298" s="60">
        <f t="shared" si="30"/>
        <v>68.548690768192458</v>
      </c>
      <c r="U298" s="33" t="s">
        <v>305</v>
      </c>
      <c r="V298" s="33"/>
      <c r="W298" s="22"/>
    </row>
    <row r="299" spans="1:23" ht="21">
      <c r="A299" s="23">
        <v>294</v>
      </c>
      <c r="B299" s="52" t="str">
        <f>VLOOKUP($U299,[1]Name!$A:$B,2,0)</f>
        <v>สถาบันดนตรีกัลยาณิวัฒนา</v>
      </c>
      <c r="C299" s="54">
        <f>IF(ISERROR(VLOOKUP($U299,[1]BN2_1!$A:$AC,3,0)),0,VLOOKUP($U299,[1]BN2_1!$A:$AC,3,0))</f>
        <v>77.134500000000003</v>
      </c>
      <c r="D299" s="55">
        <f>IF(ISERROR(VLOOKUP($U299,[1]BN2_1!$A:$AC,6,0)),0,VLOOKUP($U299,[1]BN2_1!$A:$AC,6,0))</f>
        <v>0</v>
      </c>
      <c r="E299" s="56">
        <f>IF(ISERROR(VLOOKUP($U299,[1]BN2_1!$A:$AC,7,0)),0,VLOOKUP($U299,[1]BN2_1!$A:$AC,7,0))</f>
        <v>0</v>
      </c>
      <c r="F299" s="57">
        <f t="shared" si="26"/>
        <v>0</v>
      </c>
      <c r="G299" s="57">
        <f>IF(ISERROR(VLOOKUP($U299,[1]BN2_1!$A:$AC,8,0)),0,VLOOKUP($U299,[1]BN2_1!$A:$AC,8,0))</f>
        <v>37.784799999999997</v>
      </c>
      <c r="H299" s="61">
        <f t="shared" si="27"/>
        <v>48.985603069962202</v>
      </c>
      <c r="I299" s="54">
        <f>IF(ISERROR(VLOOKUP($U299,[1]BN2_1!$A:$AC,10,0)),0,VLOOKUP($U299,[1]BN2_1!$A:$AC,10,0))</f>
        <v>49.533700000000003</v>
      </c>
      <c r="J299" s="55">
        <f>IF(ISERROR(VLOOKUP($U299,[1]BN2_1!$A:$AC,13,0)),0,VLOOKUP($U299,[1]BN2_1!$A:$AC,13,0))</f>
        <v>0</v>
      </c>
      <c r="K299" s="56">
        <f>IF(ISERROR(VLOOKUP($U299,[1]BN2_1!$A:$AC,14,0)),0,VLOOKUP($U299,[1]BN2_1!$A:$AC,14,0))</f>
        <v>0</v>
      </c>
      <c r="L299" s="57">
        <f t="shared" si="28"/>
        <v>0</v>
      </c>
      <c r="M299" s="58">
        <f>IF(ISERROR(VLOOKUP($U299,[1]BN2_1!$A:$AC,15,0)),0,VLOOKUP($U299,[1]BN2_1!$A:$AC,15,0))</f>
        <v>49.533700000000003</v>
      </c>
      <c r="N299" s="59">
        <f t="shared" si="29"/>
        <v>100</v>
      </c>
      <c r="O299" s="54">
        <f t="shared" si="25"/>
        <v>126.66820000000001</v>
      </c>
      <c r="P299" s="56">
        <f t="shared" si="25"/>
        <v>0</v>
      </c>
      <c r="Q299" s="56">
        <f t="shared" si="25"/>
        <v>0</v>
      </c>
      <c r="R299" s="57">
        <f t="shared" si="25"/>
        <v>0</v>
      </c>
      <c r="S299" s="58">
        <f t="shared" si="25"/>
        <v>87.3185</v>
      </c>
      <c r="T299" s="60">
        <f t="shared" si="30"/>
        <v>68.934823420558587</v>
      </c>
      <c r="U299" s="33" t="s">
        <v>306</v>
      </c>
      <c r="V299" s="33"/>
      <c r="W299" s="22"/>
    </row>
    <row r="300" spans="1:23" ht="21">
      <c r="A300" s="23">
        <v>295</v>
      </c>
      <c r="B300" s="52" t="str">
        <f>VLOOKUP($U300,[1]Name!$A:$B,2,0)</f>
        <v>กรมธนารักษ์</v>
      </c>
      <c r="C300" s="54">
        <f>IF(ISERROR(VLOOKUP($U300,[1]BN2_1!$A:$AC,3,0)),0,VLOOKUP($U300,[1]BN2_1!$A:$AC,3,0))</f>
        <v>909.82529999999997</v>
      </c>
      <c r="D300" s="55">
        <f>IF(ISERROR(VLOOKUP($U300,[1]BN2_1!$A:$AC,6,0)),0,VLOOKUP($U300,[1]BN2_1!$A:$AC,6,0))</f>
        <v>0</v>
      </c>
      <c r="E300" s="56">
        <f>IF(ISERROR(VLOOKUP($U300,[1]BN2_1!$A:$AC,7,0)),0,VLOOKUP($U300,[1]BN2_1!$A:$AC,7,0))</f>
        <v>101.89505957</v>
      </c>
      <c r="F300" s="57">
        <f t="shared" si="26"/>
        <v>101.89505957</v>
      </c>
      <c r="G300" s="57">
        <f>IF(ISERROR(VLOOKUP($U300,[1]BN2_1!$A:$AC,8,0)),0,VLOOKUP($U300,[1]BN2_1!$A:$AC,8,0))</f>
        <v>146.41512044000001</v>
      </c>
      <c r="H300" s="61">
        <f t="shared" si="27"/>
        <v>16.092663112357947</v>
      </c>
      <c r="I300" s="54">
        <f>IF(ISERROR(VLOOKUP($U300,[1]BN2_1!$A:$AC,10,0)),0,VLOOKUP($U300,[1]BN2_1!$A:$AC,10,0))</f>
        <v>2940.6979999999999</v>
      </c>
      <c r="J300" s="55">
        <f>IF(ISERROR(VLOOKUP($U300,[1]BN2_1!$A:$AC,13,0)),0,VLOOKUP($U300,[1]BN2_1!$A:$AC,13,0))</f>
        <v>0</v>
      </c>
      <c r="K300" s="56">
        <f>IF(ISERROR(VLOOKUP($U300,[1]BN2_1!$A:$AC,14,0)),0,VLOOKUP($U300,[1]BN2_1!$A:$AC,14,0))</f>
        <v>91.14</v>
      </c>
      <c r="L300" s="57">
        <f t="shared" si="28"/>
        <v>91.14</v>
      </c>
      <c r="M300" s="58">
        <f>IF(ISERROR(VLOOKUP($U300,[1]BN2_1!$A:$AC,15,0)),0,VLOOKUP($U300,[1]BN2_1!$A:$AC,15,0))</f>
        <v>2529.9648000000002</v>
      </c>
      <c r="N300" s="59">
        <f t="shared" si="29"/>
        <v>86.03279901574389</v>
      </c>
      <c r="O300" s="54">
        <f t="shared" si="25"/>
        <v>3850.5232999999998</v>
      </c>
      <c r="P300" s="56">
        <f t="shared" si="25"/>
        <v>0</v>
      </c>
      <c r="Q300" s="56">
        <f t="shared" si="25"/>
        <v>193.03505956999999</v>
      </c>
      <c r="R300" s="57">
        <f t="shared" si="25"/>
        <v>193.03505956999999</v>
      </c>
      <c r="S300" s="58">
        <f t="shared" si="25"/>
        <v>2676.3799204400002</v>
      </c>
      <c r="T300" s="60">
        <f t="shared" si="30"/>
        <v>69.506914045683104</v>
      </c>
      <c r="U300" s="33" t="s">
        <v>307</v>
      </c>
      <c r="V300" s="33"/>
      <c r="W300" s="22"/>
    </row>
    <row r="301" spans="1:23" ht="21">
      <c r="A301" s="23">
        <v>296</v>
      </c>
      <c r="B301" s="52" t="str">
        <f>VLOOKUP($U301,[1]Name!$A:$B,2,0)</f>
        <v>สถาบันวิจัยแสงซินโครตรอน (องค์การมหาชน)</v>
      </c>
      <c r="C301" s="54">
        <f>IF(ISERROR(VLOOKUP($U301,[1]BN2_1!$A:$AC,3,0)),0,VLOOKUP($U301,[1]BN2_1!$A:$AC,3,0))</f>
        <v>197.4282</v>
      </c>
      <c r="D301" s="55">
        <f>IF(ISERROR(VLOOKUP($U301,[1]BN2_1!$A:$AC,6,0)),0,VLOOKUP($U301,[1]BN2_1!$A:$AC,6,0))</f>
        <v>0</v>
      </c>
      <c r="E301" s="56">
        <f>IF(ISERROR(VLOOKUP($U301,[1]BN2_1!$A:$AC,7,0)),0,VLOOKUP($U301,[1]BN2_1!$A:$AC,7,0))</f>
        <v>0</v>
      </c>
      <c r="F301" s="57">
        <f t="shared" si="26"/>
        <v>0</v>
      </c>
      <c r="G301" s="57">
        <f>IF(ISERROR(VLOOKUP($U301,[1]BN2_1!$A:$AC,8,0)),0,VLOOKUP($U301,[1]BN2_1!$A:$AC,8,0))</f>
        <v>98.710099999999997</v>
      </c>
      <c r="H301" s="61">
        <f t="shared" si="27"/>
        <v>49.997973946984267</v>
      </c>
      <c r="I301" s="54">
        <f>IF(ISERROR(VLOOKUP($U301,[1]BN2_1!$A:$AC,10,0)),0,VLOOKUP($U301,[1]BN2_1!$A:$AC,10,0))</f>
        <v>132.446</v>
      </c>
      <c r="J301" s="55">
        <f>IF(ISERROR(VLOOKUP($U301,[1]BN2_1!$A:$AC,13,0)),0,VLOOKUP($U301,[1]BN2_1!$A:$AC,13,0))</f>
        <v>0</v>
      </c>
      <c r="K301" s="56">
        <f>IF(ISERROR(VLOOKUP($U301,[1]BN2_1!$A:$AC,14,0)),0,VLOOKUP($U301,[1]BN2_1!$A:$AC,14,0))</f>
        <v>0</v>
      </c>
      <c r="L301" s="57">
        <f t="shared" si="28"/>
        <v>0</v>
      </c>
      <c r="M301" s="58">
        <f>IF(ISERROR(VLOOKUP($U301,[1]BN2_1!$A:$AC,15,0)),0,VLOOKUP($U301,[1]BN2_1!$A:$AC,15,0))</f>
        <v>132.446</v>
      </c>
      <c r="N301" s="59">
        <f t="shared" si="29"/>
        <v>100</v>
      </c>
      <c r="O301" s="54">
        <f t="shared" si="25"/>
        <v>329.87419999999997</v>
      </c>
      <c r="P301" s="56">
        <f t="shared" si="25"/>
        <v>0</v>
      </c>
      <c r="Q301" s="56">
        <f t="shared" si="25"/>
        <v>0</v>
      </c>
      <c r="R301" s="57">
        <f t="shared" si="25"/>
        <v>0</v>
      </c>
      <c r="S301" s="58">
        <f t="shared" si="25"/>
        <v>231.15609999999998</v>
      </c>
      <c r="T301" s="60">
        <f t="shared" si="30"/>
        <v>70.074016094620319</v>
      </c>
      <c r="U301" s="33" t="s">
        <v>308</v>
      </c>
      <c r="V301" s="33"/>
      <c r="W301" s="22"/>
    </row>
    <row r="302" spans="1:23" ht="21">
      <c r="A302" s="23">
        <v>297</v>
      </c>
      <c r="B302" s="52" t="str">
        <f>VLOOKUP($U302,[1]Name!$A:$B,2,0)</f>
        <v>มหาวิทยาลัยเทคโนโลยีสุรนารี</v>
      </c>
      <c r="C302" s="54">
        <f>IF(ISERROR(VLOOKUP($U302,[1]BN2_1!$A:$AC,3,0)),0,VLOOKUP($U302,[1]BN2_1!$A:$AC,3,0))</f>
        <v>1101.4082000000001</v>
      </c>
      <c r="D302" s="55">
        <f>IF(ISERROR(VLOOKUP($U302,[1]BN2_1!$A:$AC,6,0)),0,VLOOKUP($U302,[1]BN2_1!$A:$AC,6,0))</f>
        <v>0</v>
      </c>
      <c r="E302" s="56">
        <f>IF(ISERROR(VLOOKUP($U302,[1]BN2_1!$A:$AC,7,0)),0,VLOOKUP($U302,[1]BN2_1!$A:$AC,7,0))</f>
        <v>0</v>
      </c>
      <c r="F302" s="57">
        <f t="shared" si="26"/>
        <v>0</v>
      </c>
      <c r="G302" s="57">
        <f>IF(ISERROR(VLOOKUP($U302,[1]BN2_1!$A:$AC,8,0)),0,VLOOKUP($U302,[1]BN2_1!$A:$AC,8,0))</f>
        <v>550.70399999999995</v>
      </c>
      <c r="H302" s="61">
        <f t="shared" si="27"/>
        <v>49.99999092071404</v>
      </c>
      <c r="I302" s="54">
        <f>IF(ISERROR(VLOOKUP($U302,[1]BN2_1!$A:$AC,10,0)),0,VLOOKUP($U302,[1]BN2_1!$A:$AC,10,0))</f>
        <v>854.11569999999995</v>
      </c>
      <c r="J302" s="55">
        <f>IF(ISERROR(VLOOKUP($U302,[1]BN2_1!$A:$AC,13,0)),0,VLOOKUP($U302,[1]BN2_1!$A:$AC,13,0))</f>
        <v>0</v>
      </c>
      <c r="K302" s="56">
        <f>IF(ISERROR(VLOOKUP($U302,[1]BN2_1!$A:$AC,14,0)),0,VLOOKUP($U302,[1]BN2_1!$A:$AC,14,0))</f>
        <v>0</v>
      </c>
      <c r="L302" s="57">
        <f t="shared" si="28"/>
        <v>0</v>
      </c>
      <c r="M302" s="58">
        <f>IF(ISERROR(VLOOKUP($U302,[1]BN2_1!$A:$AC,15,0)),0,VLOOKUP($U302,[1]BN2_1!$A:$AC,15,0))</f>
        <v>854.11569999999995</v>
      </c>
      <c r="N302" s="59">
        <f t="shared" si="29"/>
        <v>100</v>
      </c>
      <c r="O302" s="54">
        <f t="shared" si="25"/>
        <v>1955.5239000000001</v>
      </c>
      <c r="P302" s="56">
        <f t="shared" si="25"/>
        <v>0</v>
      </c>
      <c r="Q302" s="56">
        <f t="shared" si="25"/>
        <v>0</v>
      </c>
      <c r="R302" s="57">
        <f t="shared" si="25"/>
        <v>0</v>
      </c>
      <c r="S302" s="58">
        <f t="shared" si="25"/>
        <v>1404.8197</v>
      </c>
      <c r="T302" s="60">
        <f t="shared" si="30"/>
        <v>71.838533908994918</v>
      </c>
      <c r="U302" s="33" t="s">
        <v>309</v>
      </c>
      <c r="V302" s="33"/>
      <c r="W302" s="22"/>
    </row>
    <row r="303" spans="1:23" ht="21">
      <c r="A303" s="23">
        <v>298</v>
      </c>
      <c r="B303" s="52" t="str">
        <f>VLOOKUP($U303,[1]Name!$A:$B,2,0)</f>
        <v>สำนักงานพัฒนาธุรกรรมทางอิเล็กทรอนิกส์</v>
      </c>
      <c r="C303" s="54">
        <f>IF(ISERROR(VLOOKUP($U303,[1]BN2_1!$A:$AC,3,0)),0,VLOOKUP($U303,[1]BN2_1!$A:$AC,3,0))</f>
        <v>334.93090000000001</v>
      </c>
      <c r="D303" s="55">
        <f>IF(ISERROR(VLOOKUP($U303,[1]BN2_1!$A:$AC,6,0)),0,VLOOKUP($U303,[1]BN2_1!$A:$AC,6,0))</f>
        <v>0</v>
      </c>
      <c r="E303" s="56">
        <f>IF(ISERROR(VLOOKUP($U303,[1]BN2_1!$A:$AC,7,0)),0,VLOOKUP($U303,[1]BN2_1!$A:$AC,7,0))</f>
        <v>0</v>
      </c>
      <c r="F303" s="57">
        <f t="shared" si="26"/>
        <v>0</v>
      </c>
      <c r="G303" s="58">
        <f>IF(ISERROR(VLOOKUP($U303,[1]BN2_1!$A:$AC,8,0)),0,VLOOKUP($U303,[1]BN2_1!$A:$AC,8,0))</f>
        <v>167.4649</v>
      </c>
      <c r="H303" s="59">
        <f t="shared" si="27"/>
        <v>49.999835787023535</v>
      </c>
      <c r="I303" s="54">
        <f>IF(ISERROR(VLOOKUP($U303,[1]BN2_1!$A:$AC,10,0)),0,VLOOKUP($U303,[1]BN2_1!$A:$AC,10,0))</f>
        <v>283.7004</v>
      </c>
      <c r="J303" s="55">
        <f>IF(ISERROR(VLOOKUP($U303,[1]BN2_1!$A:$AC,13,0)),0,VLOOKUP($U303,[1]BN2_1!$A:$AC,13,0))</f>
        <v>0</v>
      </c>
      <c r="K303" s="56">
        <f>IF(ISERROR(VLOOKUP($U303,[1]BN2_1!$A:$AC,14,0)),0,VLOOKUP($U303,[1]BN2_1!$A:$AC,14,0))</f>
        <v>0</v>
      </c>
      <c r="L303" s="57">
        <f t="shared" si="28"/>
        <v>0</v>
      </c>
      <c r="M303" s="58">
        <f>IF(ISERROR(VLOOKUP($U303,[1]BN2_1!$A:$AC,15,0)),0,VLOOKUP($U303,[1]BN2_1!$A:$AC,15,0))</f>
        <v>283.7004</v>
      </c>
      <c r="N303" s="59">
        <f t="shared" si="29"/>
        <v>100</v>
      </c>
      <c r="O303" s="54">
        <f t="shared" si="25"/>
        <v>618.63130000000001</v>
      </c>
      <c r="P303" s="56">
        <f t="shared" si="25"/>
        <v>0</v>
      </c>
      <c r="Q303" s="56">
        <f t="shared" si="25"/>
        <v>0</v>
      </c>
      <c r="R303" s="57">
        <f t="shared" si="25"/>
        <v>0</v>
      </c>
      <c r="S303" s="58">
        <f t="shared" si="25"/>
        <v>451.1653</v>
      </c>
      <c r="T303" s="60">
        <f t="shared" si="30"/>
        <v>72.929594735992183</v>
      </c>
      <c r="U303" s="33" t="s">
        <v>310</v>
      </c>
      <c r="V303" s="33"/>
      <c r="W303" s="22"/>
    </row>
    <row r="304" spans="1:23" ht="21">
      <c r="A304" s="23">
        <v>299</v>
      </c>
      <c r="B304" s="52" t="str">
        <f>VLOOKUP($U304,[1]Name!$A:$B,2,0)</f>
        <v>สถาบันมาตรวิทยาแห่งชาติ</v>
      </c>
      <c r="C304" s="54">
        <f>IF(ISERROR(VLOOKUP($U304,[1]BN2_1!$A:$AC,3,0)),0,VLOOKUP($U304,[1]BN2_1!$A:$AC,3,0))</f>
        <v>210.11490000000001</v>
      </c>
      <c r="D304" s="55">
        <f>IF(ISERROR(VLOOKUP($U304,[1]BN2_1!$A:$AC,6,0)),0,VLOOKUP($U304,[1]BN2_1!$A:$AC,6,0))</f>
        <v>0</v>
      </c>
      <c r="E304" s="56">
        <f>IF(ISERROR(VLOOKUP($U304,[1]BN2_1!$A:$AC,7,0)),0,VLOOKUP($U304,[1]BN2_1!$A:$AC,7,0))</f>
        <v>0</v>
      </c>
      <c r="F304" s="57">
        <f t="shared" si="26"/>
        <v>0</v>
      </c>
      <c r="G304" s="57">
        <f>IF(ISERROR(VLOOKUP($U304,[1]BN2_1!$A:$AC,8,0)),0,VLOOKUP($U304,[1]BN2_1!$A:$AC,8,0))</f>
        <v>104.9705</v>
      </c>
      <c r="H304" s="61">
        <f t="shared" si="27"/>
        <v>49.958617880026594</v>
      </c>
      <c r="I304" s="54">
        <f>IF(ISERROR(VLOOKUP($U304,[1]BN2_1!$A:$AC,10,0)),0,VLOOKUP($U304,[1]BN2_1!$A:$AC,10,0))</f>
        <v>190.53200000000001</v>
      </c>
      <c r="J304" s="55">
        <f>IF(ISERROR(VLOOKUP($U304,[1]BN2_1!$A:$AC,13,0)),0,VLOOKUP($U304,[1]BN2_1!$A:$AC,13,0))</f>
        <v>0</v>
      </c>
      <c r="K304" s="56">
        <f>IF(ISERROR(VLOOKUP($U304,[1]BN2_1!$A:$AC,14,0)),0,VLOOKUP($U304,[1]BN2_1!$A:$AC,14,0))</f>
        <v>0</v>
      </c>
      <c r="L304" s="57">
        <f t="shared" si="28"/>
        <v>0</v>
      </c>
      <c r="M304" s="58">
        <f>IF(ISERROR(VLOOKUP($U304,[1]BN2_1!$A:$AC,15,0)),0,VLOOKUP($U304,[1]BN2_1!$A:$AC,15,0))</f>
        <v>190.53200000000001</v>
      </c>
      <c r="N304" s="59">
        <f t="shared" si="29"/>
        <v>100</v>
      </c>
      <c r="O304" s="54">
        <f t="shared" si="25"/>
        <v>400.64690000000002</v>
      </c>
      <c r="P304" s="56">
        <f t="shared" si="25"/>
        <v>0</v>
      </c>
      <c r="Q304" s="56">
        <f t="shared" si="25"/>
        <v>0</v>
      </c>
      <c r="R304" s="57">
        <f t="shared" si="25"/>
        <v>0</v>
      </c>
      <c r="S304" s="58">
        <f t="shared" si="25"/>
        <v>295.5025</v>
      </c>
      <c r="T304" s="60">
        <f t="shared" si="30"/>
        <v>73.756342555002917</v>
      </c>
      <c r="U304" s="33" t="s">
        <v>311</v>
      </c>
      <c r="V304" s="33"/>
      <c r="W304" s="22"/>
    </row>
    <row r="305" spans="1:23" ht="21">
      <c r="A305" s="23">
        <v>300</v>
      </c>
      <c r="B305" s="52" t="str">
        <f>VLOOKUP($U305,[1]Name!$A:$B,2,0)</f>
        <v>สถาบันวิจัยดาราศาสตร์แห่งชาติ (องค์การมหาชน)</v>
      </c>
      <c r="C305" s="54">
        <f>IF(ISERROR(VLOOKUP($U305,[1]BN2_1!$A:$AC,3,0)),0,VLOOKUP($U305,[1]BN2_1!$A:$AC,3,0))</f>
        <v>203.04740000000001</v>
      </c>
      <c r="D305" s="55">
        <f>IF(ISERROR(VLOOKUP($U305,[1]BN2_1!$A:$AC,6,0)),0,VLOOKUP($U305,[1]BN2_1!$A:$AC,6,0))</f>
        <v>0</v>
      </c>
      <c r="E305" s="56">
        <f>IF(ISERROR(VLOOKUP($U305,[1]BN2_1!$A:$AC,7,0)),0,VLOOKUP($U305,[1]BN2_1!$A:$AC,7,0))</f>
        <v>0</v>
      </c>
      <c r="F305" s="57">
        <f t="shared" si="26"/>
        <v>0</v>
      </c>
      <c r="G305" s="57">
        <f>IF(ISERROR(VLOOKUP($U305,[1]BN2_1!$A:$AC,8,0)),0,VLOOKUP($U305,[1]BN2_1!$A:$AC,8,0))</f>
        <v>101.5236</v>
      </c>
      <c r="H305" s="61">
        <f t="shared" si="27"/>
        <v>49.999950750415913</v>
      </c>
      <c r="I305" s="54">
        <f>IF(ISERROR(VLOOKUP($U305,[1]BN2_1!$A:$AC,10,0)),0,VLOOKUP($U305,[1]BN2_1!$A:$AC,10,0))</f>
        <v>268.8109</v>
      </c>
      <c r="J305" s="55">
        <f>IF(ISERROR(VLOOKUP($U305,[1]BN2_1!$A:$AC,13,0)),0,VLOOKUP($U305,[1]BN2_1!$A:$AC,13,0))</f>
        <v>0</v>
      </c>
      <c r="K305" s="56">
        <f>IF(ISERROR(VLOOKUP($U305,[1]BN2_1!$A:$AC,14,0)),0,VLOOKUP($U305,[1]BN2_1!$A:$AC,14,0))</f>
        <v>0</v>
      </c>
      <c r="L305" s="57">
        <f t="shared" si="28"/>
        <v>0</v>
      </c>
      <c r="M305" s="58">
        <f>IF(ISERROR(VLOOKUP($U305,[1]BN2_1!$A:$AC,15,0)),0,VLOOKUP($U305,[1]BN2_1!$A:$AC,15,0))</f>
        <v>249.2509</v>
      </c>
      <c r="N305" s="59">
        <f t="shared" si="29"/>
        <v>92.723509351741313</v>
      </c>
      <c r="O305" s="54">
        <f t="shared" si="25"/>
        <v>471.85829999999999</v>
      </c>
      <c r="P305" s="56">
        <f t="shared" si="25"/>
        <v>0</v>
      </c>
      <c r="Q305" s="56">
        <f t="shared" si="25"/>
        <v>0</v>
      </c>
      <c r="R305" s="57">
        <f t="shared" si="25"/>
        <v>0</v>
      </c>
      <c r="S305" s="58">
        <f t="shared" si="25"/>
        <v>350.77449999999999</v>
      </c>
      <c r="T305" s="60">
        <f t="shared" si="30"/>
        <v>74.338948790346592</v>
      </c>
      <c r="U305" s="33" t="s">
        <v>312</v>
      </c>
      <c r="V305" s="33"/>
      <c r="W305" s="22"/>
    </row>
    <row r="306" spans="1:23" ht="21">
      <c r="A306" s="23">
        <v>301</v>
      </c>
      <c r="B306" s="52" t="str">
        <f>VLOOKUP($U306,[1]Name!$A:$B,2,0)</f>
        <v>มหาวิทยาลัยวลัยลักษณ์</v>
      </c>
      <c r="C306" s="54">
        <f>IF(ISERROR(VLOOKUP($U306,[1]BN2_1!$A:$AC,3,0)),0,VLOOKUP($U306,[1]BN2_1!$A:$AC,3,0))</f>
        <v>858.29690000000005</v>
      </c>
      <c r="D306" s="55">
        <f>IF(ISERROR(VLOOKUP($U306,[1]BN2_1!$A:$AC,6,0)),0,VLOOKUP($U306,[1]BN2_1!$A:$AC,6,0))</f>
        <v>0</v>
      </c>
      <c r="E306" s="56">
        <f>IF(ISERROR(VLOOKUP($U306,[1]BN2_1!$A:$AC,7,0)),0,VLOOKUP($U306,[1]BN2_1!$A:$AC,7,0))</f>
        <v>0</v>
      </c>
      <c r="F306" s="57">
        <f t="shared" si="26"/>
        <v>0</v>
      </c>
      <c r="G306" s="57">
        <f>IF(ISERROR(VLOOKUP($U306,[1]BN2_1!$A:$AC,8,0)),0,VLOOKUP($U306,[1]BN2_1!$A:$AC,8,0))</f>
        <v>429.14839999999998</v>
      </c>
      <c r="H306" s="61">
        <f t="shared" si="27"/>
        <v>49.999994174510007</v>
      </c>
      <c r="I306" s="54">
        <f>IF(ISERROR(VLOOKUP($U306,[1]BN2_1!$A:$AC,10,0)),0,VLOOKUP($U306,[1]BN2_1!$A:$AC,10,0))</f>
        <v>929.10209999999995</v>
      </c>
      <c r="J306" s="55">
        <f>IF(ISERROR(VLOOKUP($U306,[1]BN2_1!$A:$AC,13,0)),0,VLOOKUP($U306,[1]BN2_1!$A:$AC,13,0))</f>
        <v>0</v>
      </c>
      <c r="K306" s="56">
        <f>IF(ISERROR(VLOOKUP($U306,[1]BN2_1!$A:$AC,14,0)),0,VLOOKUP($U306,[1]BN2_1!$A:$AC,14,0))</f>
        <v>0</v>
      </c>
      <c r="L306" s="57">
        <f t="shared" si="28"/>
        <v>0</v>
      </c>
      <c r="M306" s="58">
        <f>IF(ISERROR(VLOOKUP($U306,[1]BN2_1!$A:$AC,15,0)),0,VLOOKUP($U306,[1]BN2_1!$A:$AC,15,0))</f>
        <v>929.10209999999995</v>
      </c>
      <c r="N306" s="59">
        <f t="shared" si="29"/>
        <v>100</v>
      </c>
      <c r="O306" s="54">
        <f t="shared" si="25"/>
        <v>1787.3989999999999</v>
      </c>
      <c r="P306" s="56">
        <f t="shared" si="25"/>
        <v>0</v>
      </c>
      <c r="Q306" s="56">
        <f t="shared" si="25"/>
        <v>0</v>
      </c>
      <c r="R306" s="57">
        <f t="shared" si="25"/>
        <v>0</v>
      </c>
      <c r="S306" s="58">
        <f t="shared" si="25"/>
        <v>1358.2504999999999</v>
      </c>
      <c r="T306" s="60">
        <f t="shared" si="30"/>
        <v>75.990335677708217</v>
      </c>
      <c r="U306" s="33" t="s">
        <v>313</v>
      </c>
      <c r="V306" s="33"/>
      <c r="W306" s="22"/>
    </row>
    <row r="307" spans="1:23" ht="21">
      <c r="A307" s="23">
        <v>302</v>
      </c>
      <c r="B307" s="52" t="str">
        <f>VLOOKUP($U307,[1]Name!$A:$B,2,0)</f>
        <v>สำนักงานเศรษฐกิจการคลัง</v>
      </c>
      <c r="C307" s="54">
        <f>IF(ISERROR(VLOOKUP($U307,[1]BN2_1!$A:$AC,3,0)),0,VLOOKUP($U307,[1]BN2_1!$A:$AC,3,0))</f>
        <v>218.70259999999999</v>
      </c>
      <c r="D307" s="55">
        <f>IF(ISERROR(VLOOKUP($U307,[1]BN2_1!$A:$AC,6,0)),0,VLOOKUP($U307,[1]BN2_1!$A:$AC,6,0))</f>
        <v>0</v>
      </c>
      <c r="E307" s="56">
        <f>IF(ISERROR(VLOOKUP($U307,[1]BN2_1!$A:$AC,7,0)),0,VLOOKUP($U307,[1]BN2_1!$A:$AC,7,0))</f>
        <v>0.20341200000000001</v>
      </c>
      <c r="F307" s="57">
        <f t="shared" si="26"/>
        <v>0.20341200000000001</v>
      </c>
      <c r="G307" s="57">
        <f>IF(ISERROR(VLOOKUP($U307,[1]BN2_1!$A:$AC,8,0)),0,VLOOKUP($U307,[1]BN2_1!$A:$AC,8,0))</f>
        <v>41.010645060000002</v>
      </c>
      <c r="H307" s="61">
        <f t="shared" si="27"/>
        <v>18.751786700295288</v>
      </c>
      <c r="I307" s="54">
        <f>IF(ISERROR(VLOOKUP($U307,[1]BN2_1!$A:$AC,10,0)),0,VLOOKUP($U307,[1]BN2_1!$A:$AC,10,0))</f>
        <v>703.59500000000003</v>
      </c>
      <c r="J307" s="55">
        <f>IF(ISERROR(VLOOKUP($U307,[1]BN2_1!$A:$AC,13,0)),0,VLOOKUP($U307,[1]BN2_1!$A:$AC,13,0))</f>
        <v>0</v>
      </c>
      <c r="K307" s="56">
        <f>IF(ISERROR(VLOOKUP($U307,[1]BN2_1!$A:$AC,14,0)),0,VLOOKUP($U307,[1]BN2_1!$A:$AC,14,0))</f>
        <v>0</v>
      </c>
      <c r="L307" s="57">
        <f t="shared" si="28"/>
        <v>0</v>
      </c>
      <c r="M307" s="58">
        <f>IF(ISERROR(VLOOKUP($U307,[1]BN2_1!$A:$AC,15,0)),0,VLOOKUP($U307,[1]BN2_1!$A:$AC,15,0))</f>
        <v>660.10552983000002</v>
      </c>
      <c r="N307" s="59">
        <f t="shared" si="29"/>
        <v>93.818962589273653</v>
      </c>
      <c r="O307" s="54">
        <f t="shared" si="25"/>
        <v>922.29759999999999</v>
      </c>
      <c r="P307" s="56">
        <f t="shared" si="25"/>
        <v>0</v>
      </c>
      <c r="Q307" s="56">
        <f t="shared" si="25"/>
        <v>0.20341200000000001</v>
      </c>
      <c r="R307" s="57">
        <f t="shared" si="25"/>
        <v>0.20341200000000001</v>
      </c>
      <c r="S307" s="58">
        <f t="shared" si="25"/>
        <v>701.11617489000002</v>
      </c>
      <c r="T307" s="60">
        <f t="shared" si="30"/>
        <v>76.018432108031078</v>
      </c>
      <c r="U307" s="33" t="s">
        <v>314</v>
      </c>
      <c r="V307" s="33"/>
      <c r="W307" s="22"/>
    </row>
    <row r="308" spans="1:23" ht="42">
      <c r="A308" s="23">
        <v>303</v>
      </c>
      <c r="B308" s="52" t="str">
        <f>VLOOKUP($U308,[1]Name!$A:$B,2,0)</f>
        <v>สำนักงานคณะกรรมการการรักษาความมั่นคงปลอดภัยไซเบอร์แห่งชาติ</v>
      </c>
      <c r="C308" s="54">
        <f>IF(ISERROR(VLOOKUP($U308,[1]BN2_1!$A:$AC,3,0)),0,VLOOKUP($U308,[1]BN2_1!$A:$AC,3,0))</f>
        <v>54.1569</v>
      </c>
      <c r="D308" s="55">
        <f>IF(ISERROR(VLOOKUP($U308,[1]BN2_1!$A:$AC,6,0)),0,VLOOKUP($U308,[1]BN2_1!$A:$AC,6,0))</f>
        <v>0</v>
      </c>
      <c r="E308" s="56">
        <f>IF(ISERROR(VLOOKUP($U308,[1]BN2_1!$A:$AC,7,0)),0,VLOOKUP($U308,[1]BN2_1!$A:$AC,7,0))</f>
        <v>0</v>
      </c>
      <c r="F308" s="57">
        <f t="shared" si="26"/>
        <v>0</v>
      </c>
      <c r="G308" s="57">
        <f>IF(ISERROR(VLOOKUP($U308,[1]BN2_1!$A:$AC,8,0)),0,VLOOKUP($U308,[1]BN2_1!$A:$AC,8,0))</f>
        <v>22.850100000000001</v>
      </c>
      <c r="H308" s="61">
        <f t="shared" si="27"/>
        <v>42.192407615650083</v>
      </c>
      <c r="I308" s="54">
        <f>IF(ISERROR(VLOOKUP($U308,[1]BN2_1!$A:$AC,10,0)),0,VLOOKUP($U308,[1]BN2_1!$A:$AC,10,0))</f>
        <v>90.192999999999998</v>
      </c>
      <c r="J308" s="55">
        <f>IF(ISERROR(VLOOKUP($U308,[1]BN2_1!$A:$AC,13,0)),0,VLOOKUP($U308,[1]BN2_1!$A:$AC,13,0))</f>
        <v>0</v>
      </c>
      <c r="K308" s="56">
        <f>IF(ISERROR(VLOOKUP($U308,[1]BN2_1!$A:$AC,14,0)),0,VLOOKUP($U308,[1]BN2_1!$A:$AC,14,0))</f>
        <v>0</v>
      </c>
      <c r="L308" s="57">
        <f t="shared" si="28"/>
        <v>0</v>
      </c>
      <c r="M308" s="58">
        <f>IF(ISERROR(VLOOKUP($U308,[1]BN2_1!$A:$AC,15,0)),0,VLOOKUP($U308,[1]BN2_1!$A:$AC,15,0))</f>
        <v>90.192999999999998</v>
      </c>
      <c r="N308" s="59">
        <f t="shared" si="29"/>
        <v>100</v>
      </c>
      <c r="O308" s="54">
        <f t="shared" si="25"/>
        <v>144.34989999999999</v>
      </c>
      <c r="P308" s="56">
        <f t="shared" si="25"/>
        <v>0</v>
      </c>
      <c r="Q308" s="56">
        <f t="shared" si="25"/>
        <v>0</v>
      </c>
      <c r="R308" s="57">
        <f t="shared" si="25"/>
        <v>0</v>
      </c>
      <c r="S308" s="58">
        <f t="shared" si="25"/>
        <v>113.0431</v>
      </c>
      <c r="T308" s="60">
        <f t="shared" si="30"/>
        <v>78.311865820482041</v>
      </c>
      <c r="U308" s="33" t="s">
        <v>315</v>
      </c>
      <c r="V308" s="33"/>
      <c r="W308" s="22"/>
    </row>
    <row r="309" spans="1:23" ht="21">
      <c r="A309" s="23">
        <v>304</v>
      </c>
      <c r="B309" s="52" t="str">
        <f>VLOOKUP($U309,[1]Name!$A:$B,2,0)</f>
        <v>ราชวิทยาลัยจุฬาภรณ์</v>
      </c>
      <c r="C309" s="54">
        <f>IF(ISERROR(VLOOKUP($U309,[1]BN2_1!$A:$AC,3,0)),0,VLOOKUP($U309,[1]BN2_1!$A:$AC,3,0))</f>
        <v>2209.5230999999999</v>
      </c>
      <c r="D309" s="55">
        <f>IF(ISERROR(VLOOKUP($U309,[1]BN2_1!$A:$AC,6,0)),0,VLOOKUP($U309,[1]BN2_1!$A:$AC,6,0))</f>
        <v>0</v>
      </c>
      <c r="E309" s="56">
        <f>IF(ISERROR(VLOOKUP($U309,[1]BN2_1!$A:$AC,7,0)),0,VLOOKUP($U309,[1]BN2_1!$A:$AC,7,0))</f>
        <v>0</v>
      </c>
      <c r="F309" s="57">
        <f t="shared" si="26"/>
        <v>0</v>
      </c>
      <c r="G309" s="57">
        <f>IF(ISERROR(VLOOKUP($U309,[1]BN2_1!$A:$AC,8,0)),0,VLOOKUP($U309,[1]BN2_1!$A:$AC,8,0))</f>
        <v>1073.6111000000001</v>
      </c>
      <c r="H309" s="61">
        <f t="shared" si="27"/>
        <v>48.59017314641337</v>
      </c>
      <c r="I309" s="54">
        <f>IF(ISERROR(VLOOKUP($U309,[1]BN2_1!$A:$AC,10,0)),0,VLOOKUP($U309,[1]BN2_1!$A:$AC,10,0))</f>
        <v>3499.2991000000002</v>
      </c>
      <c r="J309" s="55">
        <f>IF(ISERROR(VLOOKUP($U309,[1]BN2_1!$A:$AC,13,0)),0,VLOOKUP($U309,[1]BN2_1!$A:$AC,13,0))</f>
        <v>0</v>
      </c>
      <c r="K309" s="56">
        <f>IF(ISERROR(VLOOKUP($U309,[1]BN2_1!$A:$AC,14,0)),0,VLOOKUP($U309,[1]BN2_1!$A:$AC,14,0))</f>
        <v>0</v>
      </c>
      <c r="L309" s="57">
        <f t="shared" si="28"/>
        <v>0</v>
      </c>
      <c r="M309" s="58">
        <f>IF(ISERROR(VLOOKUP($U309,[1]BN2_1!$A:$AC,15,0)),0,VLOOKUP($U309,[1]BN2_1!$A:$AC,15,0))</f>
        <v>3499.2991000000002</v>
      </c>
      <c r="N309" s="59">
        <f t="shared" si="29"/>
        <v>100</v>
      </c>
      <c r="O309" s="54">
        <f t="shared" si="25"/>
        <v>5708.8222000000005</v>
      </c>
      <c r="P309" s="56">
        <f t="shared" si="25"/>
        <v>0</v>
      </c>
      <c r="Q309" s="56">
        <f t="shared" si="25"/>
        <v>0</v>
      </c>
      <c r="R309" s="57">
        <f t="shared" si="25"/>
        <v>0</v>
      </c>
      <c r="S309" s="58">
        <f t="shared" si="25"/>
        <v>4572.9102000000003</v>
      </c>
      <c r="T309" s="60">
        <f t="shared" si="30"/>
        <v>80.10251571681458</v>
      </c>
      <c r="U309" s="33" t="s">
        <v>316</v>
      </c>
      <c r="V309" s="33"/>
      <c r="W309" s="22"/>
    </row>
    <row r="310" spans="1:23" ht="21">
      <c r="A310" s="23">
        <v>305</v>
      </c>
      <c r="B310" s="52" t="str">
        <f>VLOOKUP($U310,[1]Name!$A:$B,2,0)</f>
        <v>เงินทุนสำรองจ่าย</v>
      </c>
      <c r="C310" s="54">
        <f>IF(ISERROR(VLOOKUP($U310,[1]BN2_1!$A:$AC,3,0)),0,VLOOKUP($U310,[1]BN2_1!$A:$AC,3,0))</f>
        <v>24978.560000000001</v>
      </c>
      <c r="D310" s="55">
        <f>IF(ISERROR(VLOOKUP($U310,[1]BN2_1!$A:$AC,6,0)),0,VLOOKUP($U310,[1]BN2_1!$A:$AC,6,0))</f>
        <v>0</v>
      </c>
      <c r="E310" s="56">
        <f>IF(ISERROR(VLOOKUP($U310,[1]BN2_1!$A:$AC,7,0)),0,VLOOKUP($U310,[1]BN2_1!$A:$AC,7,0))</f>
        <v>0</v>
      </c>
      <c r="F310" s="57">
        <f t="shared" si="26"/>
        <v>0</v>
      </c>
      <c r="G310" s="57">
        <f>IF(ISERROR(VLOOKUP($U310,[1]BN2_1!$A:$AC,8,0)),0,VLOOKUP($U310,[1]BN2_1!$A:$AC,8,0))</f>
        <v>24960.67</v>
      </c>
      <c r="H310" s="61">
        <f t="shared" si="27"/>
        <v>99.928378577468024</v>
      </c>
      <c r="I310" s="54">
        <f>IF(ISERROR(VLOOKUP($U310,[1]BN2_1!$A:$AC,10,0)),0,VLOOKUP($U310,[1]BN2_1!$A:$AC,10,0))</f>
        <v>0</v>
      </c>
      <c r="J310" s="55">
        <f>IF(ISERROR(VLOOKUP($U310,[1]BN2_1!$A:$AC,13,0)),0,VLOOKUP($U310,[1]BN2_1!$A:$AC,13,0))</f>
        <v>0</v>
      </c>
      <c r="K310" s="56">
        <f>IF(ISERROR(VLOOKUP($U310,[1]BN2_1!$A:$AC,14,0)),0,VLOOKUP($U310,[1]BN2_1!$A:$AC,14,0))</f>
        <v>0</v>
      </c>
      <c r="L310" s="57">
        <f t="shared" si="28"/>
        <v>0</v>
      </c>
      <c r="M310" s="58">
        <f>IF(ISERROR(VLOOKUP($U310,[1]BN2_1!$A:$AC,15,0)),0,VLOOKUP($U310,[1]BN2_1!$A:$AC,15,0))</f>
        <v>0</v>
      </c>
      <c r="N310" s="59">
        <f t="shared" si="29"/>
        <v>0</v>
      </c>
      <c r="O310" s="54">
        <f t="shared" si="25"/>
        <v>24978.560000000001</v>
      </c>
      <c r="P310" s="56">
        <f t="shared" si="25"/>
        <v>0</v>
      </c>
      <c r="Q310" s="56">
        <f t="shared" si="25"/>
        <v>0</v>
      </c>
      <c r="R310" s="57">
        <f t="shared" si="25"/>
        <v>0</v>
      </c>
      <c r="S310" s="58">
        <f t="shared" si="25"/>
        <v>24960.67</v>
      </c>
      <c r="T310" s="60">
        <f t="shared" si="30"/>
        <v>99.928378577468024</v>
      </c>
      <c r="U310" s="49" t="s">
        <v>317</v>
      </c>
      <c r="V310" s="33"/>
      <c r="W310" s="22"/>
    </row>
    <row r="311" spans="1:23" ht="21">
      <c r="A311" s="23">
        <v>306</v>
      </c>
      <c r="B311" s="52" t="str">
        <f>VLOOKUP($U311,[1]Name!$A:$B,2,0)</f>
        <v>สำนักงานความร่วมมือพัฒนาเศรษฐกิจกับประเทศ</v>
      </c>
      <c r="C311" s="54">
        <f>IF(ISERROR(VLOOKUP($U311,[1]BN2_1!$A:$AC,3,0)),0,VLOOKUP($U311,[1]BN2_1!$A:$AC,3,0))</f>
        <v>0</v>
      </c>
      <c r="D311" s="55">
        <f>IF(ISERROR(VLOOKUP($U311,[1]BN2_1!$A:$AC,6,0)),0,VLOOKUP($U311,[1]BN2_1!$A:$AC,6,0))</f>
        <v>0</v>
      </c>
      <c r="E311" s="56">
        <f>IF(ISERROR(VLOOKUP($U311,[1]BN2_1!$A:$AC,7,0)),0,VLOOKUP($U311,[1]BN2_1!$A:$AC,7,0))</f>
        <v>0</v>
      </c>
      <c r="F311" s="57">
        <f t="shared" si="26"/>
        <v>0</v>
      </c>
      <c r="G311" s="57">
        <f>IF(ISERROR(VLOOKUP($U311,[1]BN2_1!$A:$AC,8,0)),0,VLOOKUP($U311,[1]BN2_1!$A:$AC,8,0))</f>
        <v>0</v>
      </c>
      <c r="H311" s="61">
        <f t="shared" si="27"/>
        <v>0</v>
      </c>
      <c r="I311" s="54">
        <f>IF(ISERROR(VLOOKUP($U311,[1]BN2_1!$A:$AC,10,0)),0,VLOOKUP($U311,[1]BN2_1!$A:$AC,10,0))</f>
        <v>580</v>
      </c>
      <c r="J311" s="55">
        <f>IF(ISERROR(VLOOKUP($U311,[1]BN2_1!$A:$AC,13,0)),0,VLOOKUP($U311,[1]BN2_1!$A:$AC,13,0))</f>
        <v>0</v>
      </c>
      <c r="K311" s="56">
        <f>IF(ISERROR(VLOOKUP($U311,[1]BN2_1!$A:$AC,14,0)),0,VLOOKUP($U311,[1]BN2_1!$A:$AC,14,0))</f>
        <v>0</v>
      </c>
      <c r="L311" s="57">
        <f t="shared" si="28"/>
        <v>0</v>
      </c>
      <c r="M311" s="58">
        <f>IF(ISERROR(VLOOKUP($U311,[1]BN2_1!$A:$AC,15,0)),0,VLOOKUP($U311,[1]BN2_1!$A:$AC,15,0))</f>
        <v>580</v>
      </c>
      <c r="N311" s="59">
        <f t="shared" si="29"/>
        <v>100</v>
      </c>
      <c r="O311" s="54">
        <f t="shared" si="25"/>
        <v>580</v>
      </c>
      <c r="P311" s="56">
        <f t="shared" si="25"/>
        <v>0</v>
      </c>
      <c r="Q311" s="56">
        <f t="shared" si="25"/>
        <v>0</v>
      </c>
      <c r="R311" s="57">
        <f t="shared" si="25"/>
        <v>0</v>
      </c>
      <c r="S311" s="58">
        <f t="shared" si="25"/>
        <v>580</v>
      </c>
      <c r="T311" s="60">
        <f t="shared" si="30"/>
        <v>100</v>
      </c>
      <c r="U311" s="33" t="s">
        <v>318</v>
      </c>
      <c r="V311" s="33"/>
      <c r="W311" s="22"/>
    </row>
    <row r="312" spans="1:23" ht="21.75" thickBot="1">
      <c r="A312" s="62" t="s">
        <v>6</v>
      </c>
      <c r="B312" s="63"/>
      <c r="C312" s="64">
        <f>SUM(C6:C311)</f>
        <v>1610661.3169695109</v>
      </c>
      <c r="D312" s="65">
        <f t="shared" ref="D312:G312" si="31">SUM(D6:D311)</f>
        <v>0</v>
      </c>
      <c r="E312" s="65">
        <f t="shared" si="31"/>
        <v>7979.5935401700017</v>
      </c>
      <c r="F312" s="64">
        <f t="shared" si="31"/>
        <v>7979.5935401700017</v>
      </c>
      <c r="G312" s="66">
        <f t="shared" si="31"/>
        <v>466326.38711140997</v>
      </c>
      <c r="H312" s="67">
        <f t="shared" si="27"/>
        <v>28.952479469042675</v>
      </c>
      <c r="I312" s="64">
        <f>SUM(I6:I311)</f>
        <v>496885.33973048994</v>
      </c>
      <c r="J312" s="65">
        <f t="shared" ref="J312:M312" si="32">SUM(J6:J311)</f>
        <v>0</v>
      </c>
      <c r="K312" s="65">
        <f t="shared" si="32"/>
        <v>102122.69606992001</v>
      </c>
      <c r="L312" s="64">
        <f t="shared" si="32"/>
        <v>102122.69606992001</v>
      </c>
      <c r="M312" s="66">
        <f t="shared" si="32"/>
        <v>64246.628916080008</v>
      </c>
      <c r="N312" s="67">
        <f t="shared" si="29"/>
        <v>12.929870088525314</v>
      </c>
      <c r="O312" s="68">
        <f>SUM(O6:O311)</f>
        <v>2107546.6567000006</v>
      </c>
      <c r="P312" s="65">
        <f t="shared" ref="P312:S312" si="33">SUM(P6:P311)</f>
        <v>0</v>
      </c>
      <c r="Q312" s="69">
        <f t="shared" si="33"/>
        <v>110102.28961009</v>
      </c>
      <c r="R312" s="66">
        <f t="shared" si="33"/>
        <v>110102.28961009</v>
      </c>
      <c r="S312" s="70">
        <f t="shared" si="33"/>
        <v>530573.01602748968</v>
      </c>
      <c r="T312" s="71">
        <f t="shared" si="30"/>
        <v>25.174911992613325</v>
      </c>
      <c r="U312" s="49"/>
      <c r="V312" s="49"/>
      <c r="W312" s="22"/>
    </row>
    <row r="313" spans="1:23" ht="21">
      <c r="A313" s="72"/>
      <c r="B313" s="73" t="str">
        <f>'[1]2. กระทรวง'!B32</f>
        <v>หมายเหตุ : 1. ข้อมูลเบื้องต้น</v>
      </c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5"/>
      <c r="N313" s="74"/>
      <c r="O313" s="74"/>
      <c r="P313" s="74"/>
      <c r="Q313" s="74"/>
      <c r="R313" s="74"/>
      <c r="S313" s="74"/>
      <c r="T313" s="76"/>
      <c r="U313" s="49"/>
      <c r="W313" s="22"/>
    </row>
    <row r="314" spans="1:23" ht="42">
      <c r="A314" s="77"/>
      <c r="B314" s="73" t="str">
        <f>'[1]2. กระทรวง'!B34</f>
        <v>ที่มา : ระบบการบริหารการเงินการคลังภาครัฐแบบอิเล็กทรอนิกส์ (GFMIS)</v>
      </c>
      <c r="C314" s="78"/>
      <c r="D314" s="78"/>
      <c r="E314" s="78"/>
      <c r="F314" s="78"/>
      <c r="G314" s="79"/>
      <c r="H314" s="78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80"/>
      <c r="T314" s="81"/>
      <c r="U314" s="49"/>
      <c r="W314" s="22"/>
    </row>
    <row r="315" spans="1:23" ht="21">
      <c r="A315" s="77"/>
      <c r="B315" s="73" t="str">
        <f>'[1]2. กระทรวง'!B35</f>
        <v>รวบรวม : กรมบัญชีกลาง</v>
      </c>
      <c r="C315" s="78"/>
      <c r="D315" s="78"/>
      <c r="E315" s="78"/>
      <c r="F315" s="78"/>
      <c r="G315" s="79"/>
      <c r="H315" s="78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80"/>
      <c r="T315" s="81"/>
      <c r="U315" s="49"/>
      <c r="W315" s="22"/>
    </row>
    <row r="316" spans="1:23" ht="21">
      <c r="A316" s="77"/>
      <c r="B316" s="73" t="str">
        <f>'[1]2. กระทรวง'!B36</f>
        <v>ข้อมูล ณ วันที่ 10 ธันวาคม 2564</v>
      </c>
      <c r="C316" s="78"/>
      <c r="D316" s="78"/>
      <c r="E316" s="78"/>
      <c r="F316" s="78"/>
      <c r="G316" s="79"/>
      <c r="H316" s="78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80"/>
      <c r="T316" s="81"/>
      <c r="U316" s="49"/>
      <c r="W316" s="22"/>
    </row>
    <row r="317" spans="1:23" ht="21">
      <c r="A317" s="77"/>
      <c r="B317" s="73"/>
      <c r="C317" s="80"/>
      <c r="D317" s="80"/>
      <c r="E317" s="80"/>
      <c r="F317" s="80"/>
      <c r="G317" s="82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1"/>
      <c r="U317" s="49"/>
      <c r="W317" s="22"/>
    </row>
    <row r="318" spans="1:23" ht="21.75" thickBot="1">
      <c r="B318" s="73"/>
      <c r="C318" s="4"/>
      <c r="D318" s="4"/>
      <c r="E318" s="4"/>
      <c r="F318" s="4"/>
      <c r="G318" s="84"/>
      <c r="H318" s="4"/>
      <c r="I318" s="4"/>
      <c r="J318" s="4"/>
      <c r="K318" s="4"/>
      <c r="L318" s="4"/>
      <c r="M318" s="4"/>
      <c r="N318" s="85" t="s">
        <v>319</v>
      </c>
      <c r="O318" s="68">
        <f>O312-[1]BN2_1!Q39</f>
        <v>0</v>
      </c>
      <c r="P318" s="64">
        <f>P312-[1]BN2_1!T39</f>
        <v>0</v>
      </c>
      <c r="Q318" s="64">
        <f>Q312-[1]BN2_1!U39</f>
        <v>0</v>
      </c>
      <c r="R318" s="64">
        <f>R312-[1]BN2_1!U37</f>
        <v>0</v>
      </c>
      <c r="S318" s="64">
        <f>S312-[1]BN2_1!V39</f>
        <v>0</v>
      </c>
      <c r="U318" s="49"/>
      <c r="W318" s="22"/>
    </row>
    <row r="319" spans="1:23" ht="21">
      <c r="B319" s="3"/>
      <c r="C319" s="4"/>
      <c r="D319" s="4"/>
      <c r="E319" s="4"/>
      <c r="F319" s="4"/>
      <c r="G319" s="84"/>
      <c r="H319" s="4"/>
      <c r="I319" s="4"/>
      <c r="J319" s="4"/>
      <c r="K319" s="4"/>
      <c r="L319" s="4"/>
      <c r="M319" s="4"/>
      <c r="N319" s="4"/>
      <c r="O319" s="86"/>
      <c r="P319" s="86"/>
      <c r="Q319" s="87"/>
      <c r="R319" s="86"/>
      <c r="S319" s="86"/>
      <c r="U319" s="49"/>
      <c r="W319" s="22"/>
    </row>
    <row r="320" spans="1:23">
      <c r="S320" s="6"/>
      <c r="U320" s="49"/>
    </row>
    <row r="324" spans="2:23">
      <c r="B324" s="89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22"/>
    </row>
  </sheetData>
  <mergeCells count="9">
    <mergeCell ref="A312:B312"/>
    <mergeCell ref="A1:T1"/>
    <mergeCell ref="A2:T2"/>
    <mergeCell ref="S3:T3"/>
    <mergeCell ref="A4:A5"/>
    <mergeCell ref="B4:B5"/>
    <mergeCell ref="C4:H4"/>
    <mergeCell ref="I4:N4"/>
    <mergeCell ref="O4:T4"/>
  </mergeCells>
  <conditionalFormatting sqref="A6:A270">
    <cfRule type="expression" dxfId="5" priority="2">
      <formula>$T6=100</formula>
    </cfRule>
  </conditionalFormatting>
  <conditionalFormatting sqref="B6:B311">
    <cfRule type="expression" dxfId="4" priority="1">
      <formula>OR($A6=1,$A6=2,$A6=3,$A6=4,$A6=5,$A6=6,$A6=7,$A6=8,$A6=9,$A6=10)</formula>
    </cfRule>
  </conditionalFormatting>
  <conditionalFormatting sqref="A6:A267 A271:A311">
    <cfRule type="top10" dxfId="3" priority="3" rank="3"/>
    <cfRule type="top10" dxfId="2" priority="4" bottom="1" rank="10"/>
  </conditionalFormatting>
  <conditionalFormatting sqref="T6:T311">
    <cfRule type="dataBar" priority="5">
      <dataBar>
        <cfvo type="num" val="0"/>
        <cfvo type="num" val="100"/>
        <color rgb="FF008AEF"/>
      </dataBar>
    </cfRule>
    <cfRule type="top10" dxfId="1" priority="6" rank="3"/>
    <cfRule type="top10" dxfId="0" priority="7" bottom="1" rank="10"/>
  </conditionalFormatting>
  <pageMargins left="0.7" right="0.7" top="0.75" bottom="0.75" header="0.3" footer="0.3"/>
  <pageSetup paperSize="9" scale="49" orientation="portrait" r:id="rId1"/>
  <rowBreaks count="2" manualBreakCount="2">
    <brk id="209" max="14" man="1"/>
    <brk id="2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3. หน่วยงาน</vt:lpstr>
      <vt:lpstr>'3. หน่วยงาน'!Print_Area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2021-12-13T07:27:14Z</dcterms:created>
  <dcterms:modified xsi:type="dcterms:W3CDTF">2021-12-13T07:27:23Z</dcterms:modified>
</cp:coreProperties>
</file>