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24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O29" i="1"/>
  <c r="N29" i="1"/>
  <c r="P29" i="1" s="1"/>
  <c r="M29" i="1"/>
  <c r="L29" i="1"/>
  <c r="K29" i="1"/>
  <c r="I29" i="1"/>
  <c r="J29" i="1" s="1"/>
  <c r="G29" i="1"/>
  <c r="W29" i="1" s="1"/>
  <c r="F29" i="1"/>
  <c r="E29" i="1"/>
  <c r="U29" i="1" s="1"/>
  <c r="D29" i="1"/>
  <c r="T29" i="1" s="1"/>
  <c r="C29" i="1"/>
  <c r="S29" i="1" s="1"/>
  <c r="B29" i="1"/>
  <c r="Q28" i="1"/>
  <c r="R28" i="1" s="1"/>
  <c r="O28" i="1"/>
  <c r="P28" i="1" s="1"/>
  <c r="N28" i="1"/>
  <c r="M28" i="1"/>
  <c r="L28" i="1"/>
  <c r="K28" i="1"/>
  <c r="I28" i="1"/>
  <c r="Y28" i="1" s="1"/>
  <c r="G28" i="1"/>
  <c r="W28" i="1" s="1"/>
  <c r="F28" i="1"/>
  <c r="V28" i="1" s="1"/>
  <c r="E28" i="1"/>
  <c r="U28" i="1" s="1"/>
  <c r="D28" i="1"/>
  <c r="T28" i="1" s="1"/>
  <c r="C28" i="1"/>
  <c r="S28" i="1" s="1"/>
  <c r="B28" i="1"/>
  <c r="Q27" i="1"/>
  <c r="R27" i="1" s="1"/>
  <c r="P27" i="1"/>
  <c r="O27" i="1"/>
  <c r="N27" i="1"/>
  <c r="M27" i="1"/>
  <c r="L27" i="1"/>
  <c r="K27" i="1"/>
  <c r="I27" i="1"/>
  <c r="J27" i="1" s="1"/>
  <c r="H27" i="1"/>
  <c r="X27" i="1" s="1"/>
  <c r="G27" i="1"/>
  <c r="W27" i="1" s="1"/>
  <c r="F27" i="1"/>
  <c r="V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Y26" i="1" s="1"/>
  <c r="Z26" i="1" s="1"/>
  <c r="G26" i="1"/>
  <c r="W26" i="1" s="1"/>
  <c r="F26" i="1"/>
  <c r="H26" i="1" s="1"/>
  <c r="E26" i="1"/>
  <c r="U26" i="1" s="1"/>
  <c r="D26" i="1"/>
  <c r="T26" i="1" s="1"/>
  <c r="C26" i="1"/>
  <c r="S26" i="1" s="1"/>
  <c r="B26" i="1"/>
  <c r="S25" i="1"/>
  <c r="R25" i="1"/>
  <c r="Q25" i="1"/>
  <c r="O25" i="1"/>
  <c r="P25" i="1" s="1"/>
  <c r="N25" i="1"/>
  <c r="M25" i="1"/>
  <c r="L25" i="1"/>
  <c r="K25" i="1"/>
  <c r="J25" i="1"/>
  <c r="I25" i="1"/>
  <c r="Y25" i="1" s="1"/>
  <c r="Z25" i="1" s="1"/>
  <c r="G25" i="1"/>
  <c r="W25" i="1" s="1"/>
  <c r="F25" i="1"/>
  <c r="H25" i="1" s="1"/>
  <c r="X25" i="1" s="1"/>
  <c r="E25" i="1"/>
  <c r="U25" i="1" s="1"/>
  <c r="D25" i="1"/>
  <c r="T25" i="1" s="1"/>
  <c r="C25" i="1"/>
  <c r="B25" i="1"/>
  <c r="S24" i="1"/>
  <c r="Q24" i="1"/>
  <c r="R24" i="1" s="1"/>
  <c r="O24" i="1"/>
  <c r="N24" i="1"/>
  <c r="P24" i="1" s="1"/>
  <c r="M24" i="1"/>
  <c r="L24" i="1"/>
  <c r="K24" i="1"/>
  <c r="I24" i="1"/>
  <c r="Y24" i="1" s="1"/>
  <c r="G24" i="1"/>
  <c r="W24" i="1" s="1"/>
  <c r="F24" i="1"/>
  <c r="V24" i="1" s="1"/>
  <c r="E24" i="1"/>
  <c r="U24" i="1" s="1"/>
  <c r="D24" i="1"/>
  <c r="T24" i="1" s="1"/>
  <c r="C24" i="1"/>
  <c r="B24" i="1"/>
  <c r="Q23" i="1"/>
  <c r="R23" i="1" s="1"/>
  <c r="O23" i="1"/>
  <c r="N23" i="1"/>
  <c r="P23" i="1" s="1"/>
  <c r="M23" i="1"/>
  <c r="L23" i="1"/>
  <c r="K23" i="1"/>
  <c r="I23" i="1"/>
  <c r="J23" i="1" s="1"/>
  <c r="G23" i="1"/>
  <c r="W23" i="1" s="1"/>
  <c r="F23" i="1"/>
  <c r="H23" i="1" s="1"/>
  <c r="E23" i="1"/>
  <c r="U23" i="1" s="1"/>
  <c r="D23" i="1"/>
  <c r="T23" i="1" s="1"/>
  <c r="C23" i="1"/>
  <c r="S23" i="1" s="1"/>
  <c r="B23" i="1"/>
  <c r="R22" i="1"/>
  <c r="Q22" i="1"/>
  <c r="O22" i="1"/>
  <c r="N22" i="1"/>
  <c r="P22" i="1" s="1"/>
  <c r="M22" i="1"/>
  <c r="L22" i="1"/>
  <c r="K22" i="1"/>
  <c r="J22" i="1"/>
  <c r="I22" i="1"/>
  <c r="Y22" i="1" s="1"/>
  <c r="Z22" i="1" s="1"/>
  <c r="G22" i="1"/>
  <c r="W22" i="1" s="1"/>
  <c r="F22" i="1"/>
  <c r="H22" i="1" s="1"/>
  <c r="E22" i="1"/>
  <c r="U22" i="1" s="1"/>
  <c r="D22" i="1"/>
  <c r="T22" i="1" s="1"/>
  <c r="C22" i="1"/>
  <c r="S22" i="1" s="1"/>
  <c r="B22" i="1"/>
  <c r="Q21" i="1"/>
  <c r="R21" i="1" s="1"/>
  <c r="O21" i="1"/>
  <c r="N21" i="1"/>
  <c r="P21" i="1" s="1"/>
  <c r="M21" i="1"/>
  <c r="L21" i="1"/>
  <c r="K21" i="1"/>
  <c r="I21" i="1"/>
  <c r="J21" i="1" s="1"/>
  <c r="G21" i="1"/>
  <c r="W21" i="1" s="1"/>
  <c r="F21" i="1"/>
  <c r="H21" i="1" s="1"/>
  <c r="E21" i="1"/>
  <c r="U21" i="1" s="1"/>
  <c r="D21" i="1"/>
  <c r="T21" i="1" s="1"/>
  <c r="C21" i="1"/>
  <c r="S21" i="1" s="1"/>
  <c r="B21" i="1"/>
  <c r="Q20" i="1"/>
  <c r="R20" i="1" s="1"/>
  <c r="O20" i="1"/>
  <c r="P20" i="1" s="1"/>
  <c r="N20" i="1"/>
  <c r="M20" i="1"/>
  <c r="L20" i="1"/>
  <c r="K20" i="1"/>
  <c r="I20" i="1"/>
  <c r="Y20" i="1" s="1"/>
  <c r="Z20" i="1" s="1"/>
  <c r="G20" i="1"/>
  <c r="W20" i="1" s="1"/>
  <c r="F20" i="1"/>
  <c r="V20" i="1" s="1"/>
  <c r="E20" i="1"/>
  <c r="U20" i="1" s="1"/>
  <c r="D20" i="1"/>
  <c r="T20" i="1" s="1"/>
  <c r="C20" i="1"/>
  <c r="S20" i="1" s="1"/>
  <c r="B20" i="1"/>
  <c r="Q19" i="1"/>
  <c r="R19" i="1" s="1"/>
  <c r="P19" i="1"/>
  <c r="O19" i="1"/>
  <c r="N19" i="1"/>
  <c r="M19" i="1"/>
  <c r="L19" i="1"/>
  <c r="K19" i="1"/>
  <c r="I19" i="1"/>
  <c r="J19" i="1" s="1"/>
  <c r="H19" i="1"/>
  <c r="X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Q18" i="1"/>
  <c r="R18" i="1" s="1"/>
  <c r="O18" i="1"/>
  <c r="N18" i="1"/>
  <c r="P18" i="1" s="1"/>
  <c r="M18" i="1"/>
  <c r="L18" i="1"/>
  <c r="K18" i="1"/>
  <c r="I18" i="1"/>
  <c r="Y18" i="1" s="1"/>
  <c r="Z18" i="1" s="1"/>
  <c r="G18" i="1"/>
  <c r="W18" i="1" s="1"/>
  <c r="F18" i="1"/>
  <c r="H18" i="1" s="1"/>
  <c r="X18" i="1" s="1"/>
  <c r="E18" i="1"/>
  <c r="U18" i="1" s="1"/>
  <c r="D18" i="1"/>
  <c r="T18" i="1" s="1"/>
  <c r="C18" i="1"/>
  <c r="S18" i="1" s="1"/>
  <c r="B18" i="1"/>
  <c r="S17" i="1"/>
  <c r="R17" i="1"/>
  <c r="Q17" i="1"/>
  <c r="O17" i="1"/>
  <c r="P17" i="1" s="1"/>
  <c r="N17" i="1"/>
  <c r="M17" i="1"/>
  <c r="L17" i="1"/>
  <c r="K17" i="1"/>
  <c r="J17" i="1"/>
  <c r="I17" i="1"/>
  <c r="Y17" i="1" s="1"/>
  <c r="Z17" i="1" s="1"/>
  <c r="G17" i="1"/>
  <c r="H17" i="1" s="1"/>
  <c r="X17" i="1" s="1"/>
  <c r="F17" i="1"/>
  <c r="V17" i="1" s="1"/>
  <c r="E17" i="1"/>
  <c r="U17" i="1" s="1"/>
  <c r="D17" i="1"/>
  <c r="T17" i="1" s="1"/>
  <c r="C17" i="1"/>
  <c r="B17" i="1"/>
  <c r="T16" i="1"/>
  <c r="S16" i="1"/>
  <c r="Q16" i="1"/>
  <c r="R16" i="1" s="1"/>
  <c r="O16" i="1"/>
  <c r="N16" i="1"/>
  <c r="P16" i="1" s="1"/>
  <c r="M16" i="1"/>
  <c r="L16" i="1"/>
  <c r="K16" i="1"/>
  <c r="I16" i="1"/>
  <c r="Y16" i="1" s="1"/>
  <c r="G16" i="1"/>
  <c r="W16" i="1" s="1"/>
  <c r="F16" i="1"/>
  <c r="V16" i="1" s="1"/>
  <c r="E16" i="1"/>
  <c r="U16" i="1" s="1"/>
  <c r="D16" i="1"/>
  <c r="C16" i="1"/>
  <c r="B16" i="1"/>
  <c r="T15" i="1"/>
  <c r="Q15" i="1"/>
  <c r="R15" i="1" s="1"/>
  <c r="O15" i="1"/>
  <c r="N15" i="1"/>
  <c r="P15" i="1" s="1"/>
  <c r="M15" i="1"/>
  <c r="L15" i="1"/>
  <c r="K15" i="1"/>
  <c r="I15" i="1"/>
  <c r="J15" i="1" s="1"/>
  <c r="G15" i="1"/>
  <c r="W15" i="1" s="1"/>
  <c r="F15" i="1"/>
  <c r="H15" i="1" s="1"/>
  <c r="X15" i="1" s="1"/>
  <c r="E15" i="1"/>
  <c r="U15" i="1" s="1"/>
  <c r="D15" i="1"/>
  <c r="C15" i="1"/>
  <c r="S15" i="1" s="1"/>
  <c r="B15" i="1"/>
  <c r="U14" i="1"/>
  <c r="R14" i="1"/>
  <c r="Q14" i="1"/>
  <c r="O14" i="1"/>
  <c r="N14" i="1"/>
  <c r="P14" i="1" s="1"/>
  <c r="M14" i="1"/>
  <c r="L14" i="1"/>
  <c r="K14" i="1"/>
  <c r="J14" i="1"/>
  <c r="I14" i="1"/>
  <c r="Y14" i="1" s="1"/>
  <c r="Z14" i="1" s="1"/>
  <c r="G14" i="1"/>
  <c r="W14" i="1" s="1"/>
  <c r="F14" i="1"/>
  <c r="H14" i="1" s="1"/>
  <c r="X14" i="1" s="1"/>
  <c r="E14" i="1"/>
  <c r="D14" i="1"/>
  <c r="T14" i="1" s="1"/>
  <c r="C14" i="1"/>
  <c r="S14" i="1" s="1"/>
  <c r="B14" i="1"/>
  <c r="Q13" i="1"/>
  <c r="R13" i="1" s="1"/>
  <c r="O13" i="1"/>
  <c r="O30" i="1" s="1"/>
  <c r="N13" i="1"/>
  <c r="M13" i="1"/>
  <c r="L13" i="1"/>
  <c r="K13" i="1"/>
  <c r="I13" i="1"/>
  <c r="Y13" i="1" s="1"/>
  <c r="Z13" i="1" s="1"/>
  <c r="G13" i="1"/>
  <c r="G30" i="1" s="1"/>
  <c r="F13" i="1"/>
  <c r="V13" i="1" s="1"/>
  <c r="E13" i="1"/>
  <c r="U13" i="1" s="1"/>
  <c r="D13" i="1"/>
  <c r="T13" i="1" s="1"/>
  <c r="C13" i="1"/>
  <c r="S13" i="1" s="1"/>
  <c r="B13" i="1"/>
  <c r="W12" i="1"/>
  <c r="Q12" i="1"/>
  <c r="R12" i="1" s="1"/>
  <c r="O12" i="1"/>
  <c r="P12" i="1" s="1"/>
  <c r="N12" i="1"/>
  <c r="M12" i="1"/>
  <c r="L12" i="1"/>
  <c r="K12" i="1"/>
  <c r="I12" i="1"/>
  <c r="J12" i="1" s="1"/>
  <c r="H12" i="1"/>
  <c r="G12" i="1"/>
  <c r="F12" i="1"/>
  <c r="V12" i="1" s="1"/>
  <c r="E12" i="1"/>
  <c r="U12" i="1" s="1"/>
  <c r="D12" i="1"/>
  <c r="T12" i="1" s="1"/>
  <c r="C12" i="1"/>
  <c r="S12" i="1" s="1"/>
  <c r="B12" i="1"/>
  <c r="Y11" i="1"/>
  <c r="Z11" i="1" s="1"/>
  <c r="Q11" i="1"/>
  <c r="R11" i="1" s="1"/>
  <c r="P11" i="1"/>
  <c r="O11" i="1"/>
  <c r="N11" i="1"/>
  <c r="M11" i="1"/>
  <c r="L11" i="1"/>
  <c r="K11" i="1"/>
  <c r="I11" i="1"/>
  <c r="J11" i="1" s="1"/>
  <c r="H11" i="1"/>
  <c r="X11" i="1" s="1"/>
  <c r="G11" i="1"/>
  <c r="W11" i="1" s="1"/>
  <c r="F11" i="1"/>
  <c r="V11" i="1" s="1"/>
  <c r="E11" i="1"/>
  <c r="U11" i="1" s="1"/>
  <c r="D11" i="1"/>
  <c r="T11" i="1" s="1"/>
  <c r="C11" i="1"/>
  <c r="S11" i="1" s="1"/>
  <c r="B11" i="1"/>
  <c r="S10" i="1"/>
  <c r="Q10" i="1"/>
  <c r="R10" i="1" s="1"/>
  <c r="O10" i="1"/>
  <c r="N10" i="1"/>
  <c r="P10" i="1" s="1"/>
  <c r="M10" i="1"/>
  <c r="L10" i="1"/>
  <c r="K10" i="1"/>
  <c r="I10" i="1"/>
  <c r="Y10" i="1" s="1"/>
  <c r="Z10" i="1" s="1"/>
  <c r="G10" i="1"/>
  <c r="W10" i="1" s="1"/>
  <c r="F10" i="1"/>
  <c r="H10" i="1" s="1"/>
  <c r="X10" i="1" s="1"/>
  <c r="E10" i="1"/>
  <c r="U10" i="1" s="1"/>
  <c r="D10" i="1"/>
  <c r="T10" i="1" s="1"/>
  <c r="C10" i="1"/>
  <c r="B10" i="1"/>
  <c r="T9" i="1"/>
  <c r="S9" i="1"/>
  <c r="R9" i="1"/>
  <c r="Q9" i="1"/>
  <c r="O9" i="1"/>
  <c r="P9" i="1" s="1"/>
  <c r="N9" i="1"/>
  <c r="M9" i="1"/>
  <c r="L9" i="1"/>
  <c r="K9" i="1"/>
  <c r="J9" i="1"/>
  <c r="I9" i="1"/>
  <c r="Y9" i="1" s="1"/>
  <c r="Z9" i="1" s="1"/>
  <c r="G9" i="1"/>
  <c r="H9" i="1" s="1"/>
  <c r="F9" i="1"/>
  <c r="V9" i="1" s="1"/>
  <c r="E9" i="1"/>
  <c r="U9" i="1" s="1"/>
  <c r="D9" i="1"/>
  <c r="C9" i="1"/>
  <c r="B9" i="1"/>
  <c r="U8" i="1"/>
  <c r="T8" i="1"/>
  <c r="Q8" i="1"/>
  <c r="O8" i="1"/>
  <c r="N8" i="1"/>
  <c r="P8" i="1" s="1"/>
  <c r="M8" i="1"/>
  <c r="L8" i="1"/>
  <c r="K8" i="1"/>
  <c r="I8" i="1"/>
  <c r="Y8" i="1" s="1"/>
  <c r="G8" i="1"/>
  <c r="W8" i="1" s="1"/>
  <c r="F8" i="1"/>
  <c r="V8" i="1" s="1"/>
  <c r="E8" i="1"/>
  <c r="D8" i="1"/>
  <c r="C8" i="1"/>
  <c r="S8" i="1" s="1"/>
  <c r="B8" i="1"/>
  <c r="V7" i="1"/>
  <c r="U7" i="1"/>
  <c r="Q7" i="1"/>
  <c r="R7" i="1" s="1"/>
  <c r="O7" i="1"/>
  <c r="N7" i="1"/>
  <c r="P7" i="1" s="1"/>
  <c r="M7" i="1"/>
  <c r="L7" i="1"/>
  <c r="K7" i="1"/>
  <c r="I7" i="1"/>
  <c r="J7" i="1" s="1"/>
  <c r="G7" i="1"/>
  <c r="W7" i="1" s="1"/>
  <c r="F7" i="1"/>
  <c r="H7" i="1" s="1"/>
  <c r="E7" i="1"/>
  <c r="D7" i="1"/>
  <c r="T7" i="1" s="1"/>
  <c r="C7" i="1"/>
  <c r="S7" i="1" s="1"/>
  <c r="B7" i="1"/>
  <c r="W6" i="1"/>
  <c r="V6" i="1"/>
  <c r="Q6" i="1"/>
  <c r="O6" i="1"/>
  <c r="N6" i="1"/>
  <c r="P6" i="1" s="1"/>
  <c r="M6" i="1"/>
  <c r="L6" i="1"/>
  <c r="K6" i="1"/>
  <c r="J6" i="1"/>
  <c r="I6" i="1"/>
  <c r="Y6" i="1" s="1"/>
  <c r="G6" i="1"/>
  <c r="F6" i="1"/>
  <c r="H6" i="1" s="1"/>
  <c r="E6" i="1"/>
  <c r="D6" i="1"/>
  <c r="C6" i="1"/>
  <c r="S6" i="1" s="1"/>
  <c r="B6" i="1"/>
  <c r="A1" i="1"/>
  <c r="X12" i="1" l="1"/>
  <c r="F30" i="1"/>
  <c r="X26" i="1"/>
  <c r="N30" i="1"/>
  <c r="P30" i="1" s="1"/>
  <c r="D30" i="1"/>
  <c r="J10" i="1"/>
  <c r="Y12" i="1"/>
  <c r="Z12" i="1" s="1"/>
  <c r="W13" i="1"/>
  <c r="X21" i="1"/>
  <c r="X23" i="1"/>
  <c r="E30" i="1"/>
  <c r="V14" i="1"/>
  <c r="H20" i="1"/>
  <c r="X20" i="1" s="1"/>
  <c r="Y19" i="1"/>
  <c r="Z19" i="1" s="1"/>
  <c r="J26" i="1"/>
  <c r="H29" i="1"/>
  <c r="X29" i="1" s="1"/>
  <c r="S30" i="1"/>
  <c r="L30" i="1"/>
  <c r="X22" i="1"/>
  <c r="J18" i="1"/>
  <c r="V21" i="1"/>
  <c r="Z24" i="1"/>
  <c r="V22" i="1"/>
  <c r="H28" i="1"/>
  <c r="X28" i="1" s="1"/>
  <c r="V29" i="1"/>
  <c r="Z8" i="1"/>
  <c r="K30" i="1"/>
  <c r="H13" i="1"/>
  <c r="X13" i="1" s="1"/>
  <c r="Z16" i="1"/>
  <c r="M30" i="1"/>
  <c r="X6" i="1"/>
  <c r="X7" i="1"/>
  <c r="R8" i="1"/>
  <c r="Z6" i="1"/>
  <c r="U6" i="1"/>
  <c r="U30" i="1" s="1"/>
  <c r="X9" i="1"/>
  <c r="P13" i="1"/>
  <c r="Y27" i="1"/>
  <c r="Z27" i="1" s="1"/>
  <c r="Z28" i="1"/>
  <c r="R6" i="1"/>
  <c r="Y7" i="1"/>
  <c r="Z7" i="1" s="1"/>
  <c r="H8" i="1"/>
  <c r="X8" i="1" s="1"/>
  <c r="W9" i="1"/>
  <c r="W30" i="1" s="1"/>
  <c r="V10" i="1"/>
  <c r="V30" i="1" s="1"/>
  <c r="Y15" i="1"/>
  <c r="Z15" i="1" s="1"/>
  <c r="H16" i="1"/>
  <c r="X16" i="1" s="1"/>
  <c r="W17" i="1"/>
  <c r="V18" i="1"/>
  <c r="Y23" i="1"/>
  <c r="Z23" i="1" s="1"/>
  <c r="H24" i="1"/>
  <c r="X24" i="1" s="1"/>
  <c r="V26" i="1"/>
  <c r="T6" i="1"/>
  <c r="T30" i="1" s="1"/>
  <c r="J8" i="1"/>
  <c r="J16" i="1"/>
  <c r="J24" i="1"/>
  <c r="V15" i="1"/>
  <c r="V23" i="1"/>
  <c r="J20" i="1"/>
  <c r="Y21" i="1"/>
  <c r="Z21" i="1" s="1"/>
  <c r="J28" i="1"/>
  <c r="Y29" i="1"/>
  <c r="Z29" i="1" s="1"/>
  <c r="I30" i="1"/>
  <c r="Q30" i="1"/>
  <c r="J13" i="1"/>
  <c r="V25" i="1"/>
  <c r="C30" i="1"/>
  <c r="R30" i="1" l="1"/>
  <c r="Y30" i="1"/>
  <c r="Z30" i="1" s="1"/>
  <c r="J30" i="1"/>
  <c r="X30" i="1"/>
  <c r="H30" i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<sst xmlns="http://schemas.openxmlformats.org/spreadsheetml/2006/main" count="61" uniqueCount="45">
  <si>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</si>
  <si>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</si>
  <si>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</si>
  <si>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</si>
  <si>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</si>
  <si>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</si>
  <si>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</si>
  <si>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</si>
  <si>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</si>
  <si>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</si>
  <si>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</si>
  <si>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</si>
  <si>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</si>
  <si>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</si>
  <si>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</si>
  <si>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</si>
  <si>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</si>
  <si>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12</t>
  </si>
  <si>
    <t>07</t>
  </si>
  <si>
    <t>09</t>
  </si>
  <si>
    <t>18</t>
  </si>
  <si>
    <t>22</t>
  </si>
  <si>
    <t>02</t>
  </si>
  <si>
    <t>25</t>
  </si>
  <si>
    <t>05</t>
  </si>
  <si>
    <t>16</t>
  </si>
  <si>
    <t>11</t>
  </si>
  <si>
    <t>21</t>
  </si>
  <si>
    <t>20</t>
  </si>
  <si>
    <t>06</t>
  </si>
  <si>
    <t>13</t>
  </si>
  <si>
    <t>04</t>
  </si>
  <si>
    <t>15</t>
  </si>
  <si>
    <t>01</t>
  </si>
  <si>
    <t>29</t>
  </si>
  <si>
    <t>27</t>
  </si>
  <si>
    <t>28</t>
  </si>
  <si>
    <t>23</t>
  </si>
  <si>
    <t>17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</si>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</sst>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464.16316\2564.12.24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24</v>
          </cell>
          <cell r="C3" t="str">
            <v>ธันวาคม</v>
          </cell>
          <cell r="D3">
            <v>2564</v>
          </cell>
        </row>
        <row r="5">
          <cell r="B5" t="str">
            <v>24 ธันวาคม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24/12/2021 21:51:56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25/12/2021 05:50:48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121484.07637759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1584813.5491311301</v>
          </cell>
          <cell r="D67">
            <v>838585.55163113005</v>
          </cell>
          <cell r="E67">
            <v>0</v>
          </cell>
          <cell r="G67">
            <v>9215.2985953000007</v>
          </cell>
          <cell r="H67">
            <v>528214.13791511999</v>
          </cell>
          <cell r="I67">
            <v>33.329733847999996</v>
          </cell>
          <cell r="J67">
            <v>492146.03376886999</v>
          </cell>
          <cell r="K67">
            <v>485055.80666886998</v>
          </cell>
          <cell r="L67">
            <v>0</v>
          </cell>
          <cell r="N67">
            <v>112268.77778229</v>
          </cell>
          <cell r="O67">
            <v>75633.406450709997</v>
          </cell>
          <cell r="P67">
            <v>15.368082085999999</v>
          </cell>
          <cell r="Q67">
            <v>2076959.5829</v>
          </cell>
          <cell r="R67">
            <v>1323641.3583</v>
          </cell>
          <cell r="S67">
            <v>0</v>
          </cell>
          <cell r="U67">
            <v>121484.07637759</v>
          </cell>
          <cell r="V67">
            <v>603847.54436583002</v>
          </cell>
          <cell r="W67">
            <v>29.073629999000001</v>
          </cell>
          <cell r="X67">
            <v>9215.2985953000007</v>
          </cell>
          <cell r="Y67">
            <v>112268.77778229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11563.8172</v>
          </cell>
          <cell r="D68">
            <v>5652.8047999999999</v>
          </cell>
          <cell r="E68">
            <v>0</v>
          </cell>
          <cell r="G68">
            <v>243.27207254000001</v>
          </cell>
          <cell r="H68">
            <v>2667.8559957299999</v>
          </cell>
          <cell r="I68">
            <v>23.070720936000001</v>
          </cell>
          <cell r="J68">
            <v>161600.48699999999</v>
          </cell>
          <cell r="K68">
            <v>161572.48699999999</v>
          </cell>
          <cell r="L68">
            <v>0</v>
          </cell>
          <cell r="N68">
            <v>50334.47134656</v>
          </cell>
          <cell r="O68">
            <v>16505.82922539</v>
          </cell>
          <cell r="P68">
            <v>10.213972453</v>
          </cell>
          <cell r="Q68">
            <v>173164.30420000001</v>
          </cell>
          <cell r="R68">
            <v>167225.29180000001</v>
          </cell>
          <cell r="S68">
            <v>0</v>
          </cell>
          <cell r="U68">
            <v>50577.743419099999</v>
          </cell>
          <cell r="V68">
            <v>19173.685221119998</v>
          </cell>
          <cell r="W68">
            <v>11.07253906</v>
          </cell>
          <cell r="X68">
            <v>243.27207254000001</v>
          </cell>
          <cell r="Y68">
            <v>50334.47134656</v>
          </cell>
        </row>
        <row r="69">
          <cell r="A69" t="str">
            <v>12</v>
          </cell>
          <cell r="B69" t="str">
            <v>กระทรวงพลังงาน</v>
          </cell>
          <cell r="C69">
            <v>2016.9649999999999</v>
          </cell>
          <cell r="D69">
            <v>747.61800000000005</v>
          </cell>
          <cell r="E69">
            <v>0</v>
          </cell>
          <cell r="G69">
            <v>41.134329710000003</v>
          </cell>
          <cell r="H69">
            <v>253.82419426999999</v>
          </cell>
          <cell r="I69">
            <v>12.584462014</v>
          </cell>
          <cell r="J69">
            <v>690.4819</v>
          </cell>
          <cell r="K69">
            <v>690.4819</v>
          </cell>
          <cell r="L69">
            <v>0</v>
          </cell>
          <cell r="N69">
            <v>100.84400964</v>
          </cell>
          <cell r="O69">
            <v>120.78075271</v>
          </cell>
          <cell r="P69">
            <v>17.492240233</v>
          </cell>
          <cell r="Q69">
            <v>2707.4468999999999</v>
          </cell>
          <cell r="R69">
            <v>1438.0998999999999</v>
          </cell>
          <cell r="S69">
            <v>0</v>
          </cell>
          <cell r="U69">
            <v>141.97833935</v>
          </cell>
          <cell r="V69">
            <v>374.60494698000002</v>
          </cell>
          <cell r="W69">
            <v>13.836095805999999</v>
          </cell>
          <cell r="X69">
            <v>41.134329710000003</v>
          </cell>
          <cell r="Y69">
            <v>100.84400964</v>
          </cell>
        </row>
        <row r="70">
          <cell r="A70" t="str">
            <v>07</v>
          </cell>
          <cell r="B70" t="str">
            <v>กท.เกษตรและสหกรณ์</v>
          </cell>
          <cell r="C70">
            <v>34404.031519999997</v>
          </cell>
          <cell r="D70">
            <v>17657.658769999998</v>
          </cell>
          <cell r="E70">
            <v>0</v>
          </cell>
          <cell r="G70">
            <v>380.60909877</v>
          </cell>
          <cell r="H70">
            <v>7968.1088121900002</v>
          </cell>
          <cell r="I70">
            <v>23.160392722000001</v>
          </cell>
          <cell r="J70">
            <v>75448.587180000002</v>
          </cell>
          <cell r="K70">
            <v>75042.890780000002</v>
          </cell>
          <cell r="L70">
            <v>0</v>
          </cell>
          <cell r="N70">
            <v>13675.584659390001</v>
          </cell>
          <cell r="O70">
            <v>9199.6847385500005</v>
          </cell>
          <cell r="P70">
            <v>12.193316114</v>
          </cell>
          <cell r="Q70">
            <v>109852.61870000001</v>
          </cell>
          <cell r="R70">
            <v>92700.549549999996</v>
          </cell>
          <cell r="S70">
            <v>0</v>
          </cell>
          <cell r="U70">
            <v>14056.19375816</v>
          </cell>
          <cell r="V70">
            <v>17167.79355074</v>
          </cell>
          <cell r="W70">
            <v>15.628023941</v>
          </cell>
          <cell r="X70">
            <v>380.60909877</v>
          </cell>
          <cell r="Y70">
            <v>13675.584659390001</v>
          </cell>
        </row>
        <row r="71">
          <cell r="A71" t="str">
            <v>09</v>
          </cell>
          <cell r="B71" t="str">
            <v>กท.ทรัพยากรธรรมชาติฯ</v>
          </cell>
          <cell r="C71">
            <v>15712.305462099999</v>
          </cell>
          <cell r="D71">
            <v>7906.1861620999998</v>
          </cell>
          <cell r="E71">
            <v>0</v>
          </cell>
          <cell r="G71">
            <v>213.65954027000001</v>
          </cell>
          <cell r="H71">
            <v>3554.0875575099999</v>
          </cell>
          <cell r="I71">
            <v>22.619771275000002</v>
          </cell>
          <cell r="J71">
            <v>12399.0388379</v>
          </cell>
          <cell r="K71">
            <v>12253.940937900001</v>
          </cell>
          <cell r="L71">
            <v>0</v>
          </cell>
          <cell r="N71">
            <v>5663.5945479499997</v>
          </cell>
          <cell r="O71">
            <v>943.12586603</v>
          </cell>
          <cell r="P71">
            <v>7.6064433569999998</v>
          </cell>
          <cell r="Q71">
            <v>28111.344300000001</v>
          </cell>
          <cell r="R71">
            <v>20160.127100000002</v>
          </cell>
          <cell r="S71">
            <v>0</v>
          </cell>
          <cell r="U71">
            <v>5877.2540882200001</v>
          </cell>
          <cell r="V71">
            <v>4497.2134235399999</v>
          </cell>
          <cell r="W71">
            <v>15.997859709</v>
          </cell>
          <cell r="X71">
            <v>213.65954027000001</v>
          </cell>
          <cell r="Y71">
            <v>5663.5945479499997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4812.06772</v>
          </cell>
          <cell r="D72">
            <v>2373.9185200000002</v>
          </cell>
          <cell r="E72">
            <v>0</v>
          </cell>
          <cell r="G72">
            <v>211.81384980000001</v>
          </cell>
          <cell r="H72">
            <v>973.01901941000006</v>
          </cell>
          <cell r="I72">
            <v>20.220393311999999</v>
          </cell>
          <cell r="J72">
            <v>2181.4689800000001</v>
          </cell>
          <cell r="K72">
            <v>2177.36798</v>
          </cell>
          <cell r="L72">
            <v>0</v>
          </cell>
          <cell r="N72">
            <v>322.10807137</v>
          </cell>
          <cell r="O72">
            <v>228.70768820999999</v>
          </cell>
          <cell r="P72">
            <v>10.484113701</v>
          </cell>
          <cell r="Q72">
            <v>6993.5366999999997</v>
          </cell>
          <cell r="R72">
            <v>4551.2865000000002</v>
          </cell>
          <cell r="S72">
            <v>0</v>
          </cell>
          <cell r="U72">
            <v>533.92192117000002</v>
          </cell>
          <cell r="V72">
            <v>1201.7267076200001</v>
          </cell>
          <cell r="W72">
            <v>17.18339031</v>
          </cell>
          <cell r="X72">
            <v>211.81384980000001</v>
          </cell>
          <cell r="Y72">
            <v>322.10807137</v>
          </cell>
        </row>
        <row r="73">
          <cell r="A73" t="str">
            <v>22</v>
          </cell>
          <cell r="B73" t="str">
            <v>กระทรวงอุตสาหกรรม</v>
          </cell>
          <cell r="C73">
            <v>3500.1266999999998</v>
          </cell>
          <cell r="D73">
            <v>1923.6711</v>
          </cell>
          <cell r="E73">
            <v>0</v>
          </cell>
          <cell r="G73">
            <v>281.58459515999999</v>
          </cell>
          <cell r="H73">
            <v>588.05776083000001</v>
          </cell>
          <cell r="I73">
            <v>16.801042112000001</v>
          </cell>
          <cell r="J73">
            <v>840.93029999999999</v>
          </cell>
          <cell r="K73">
            <v>840.93029999999999</v>
          </cell>
          <cell r="L73">
            <v>0</v>
          </cell>
          <cell r="N73">
            <v>278.13698399999998</v>
          </cell>
          <cell r="O73">
            <v>176.14628339000001</v>
          </cell>
          <cell r="P73">
            <v>20.946597284999999</v>
          </cell>
          <cell r="Q73">
            <v>4341.0569999999998</v>
          </cell>
          <cell r="R73">
            <v>2764.6014</v>
          </cell>
          <cell r="S73">
            <v>0</v>
          </cell>
          <cell r="U73">
            <v>559.72157916000003</v>
          </cell>
          <cell r="V73">
            <v>764.20404422000001</v>
          </cell>
          <cell r="W73">
            <v>17.604100665000001</v>
          </cell>
          <cell r="X73">
            <v>281.58459515999999</v>
          </cell>
          <cell r="Y73">
            <v>278.13698399999998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150862.90409500001</v>
          </cell>
          <cell r="D74">
            <v>75585.656994999998</v>
          </cell>
          <cell r="E74">
            <v>0</v>
          </cell>
          <cell r="G74">
            <v>2209.6485268900001</v>
          </cell>
          <cell r="H74">
            <v>31187.867838599999</v>
          </cell>
          <cell r="I74">
            <v>20.672986527999999</v>
          </cell>
          <cell r="J74">
            <v>49074.329404999997</v>
          </cell>
          <cell r="K74">
            <v>45468.303104999999</v>
          </cell>
          <cell r="L74">
            <v>0</v>
          </cell>
          <cell r="N74">
            <v>6118.9295496300001</v>
          </cell>
          <cell r="O74">
            <v>7118.3787615600004</v>
          </cell>
          <cell r="P74">
            <v>14.505300118999999</v>
          </cell>
          <cell r="Q74">
            <v>199937.2335</v>
          </cell>
          <cell r="R74">
            <v>121053.9601</v>
          </cell>
          <cell r="S74">
            <v>0</v>
          </cell>
          <cell r="U74">
            <v>8328.5780765199997</v>
          </cell>
          <cell r="V74">
            <v>38306.246600159997</v>
          </cell>
          <cell r="W74">
            <v>19.159136060000002</v>
          </cell>
          <cell r="X74">
            <v>2209.6485268900001</v>
          </cell>
          <cell r="Y74">
            <v>6118.9295496300001</v>
          </cell>
        </row>
        <row r="75">
          <cell r="A75" t="str">
            <v>25</v>
          </cell>
          <cell r="B75" t="str">
            <v>ส่วน รช.มสก.ส.นายกฯ</v>
          </cell>
          <cell r="C75">
            <v>104794.61209794</v>
          </cell>
          <cell r="D75">
            <v>52393.144247939999</v>
          </cell>
          <cell r="E75">
            <v>0</v>
          </cell>
          <cell r="G75">
            <v>1892.6976974900001</v>
          </cell>
          <cell r="H75">
            <v>24138.33230423</v>
          </cell>
          <cell r="I75">
            <v>23.033944037000001</v>
          </cell>
          <cell r="J75">
            <v>17830.09080206</v>
          </cell>
          <cell r="K75">
            <v>17830.09080206</v>
          </cell>
          <cell r="L75">
            <v>0</v>
          </cell>
          <cell r="N75">
            <v>3783.18464232</v>
          </cell>
          <cell r="O75">
            <v>686.97101845999998</v>
          </cell>
          <cell r="P75">
            <v>3.8528744810000002</v>
          </cell>
          <cell r="Q75">
            <v>122624.7029</v>
          </cell>
          <cell r="R75">
            <v>70223.235050000003</v>
          </cell>
          <cell r="S75">
            <v>0</v>
          </cell>
          <cell r="U75">
            <v>5675.8823398100003</v>
          </cell>
          <cell r="V75">
            <v>24825.303322690001</v>
          </cell>
          <cell r="W75">
            <v>20.244944726</v>
          </cell>
          <cell r="X75">
            <v>1892.6976974900001</v>
          </cell>
          <cell r="Y75">
            <v>3783.18464232</v>
          </cell>
        </row>
        <row r="76">
          <cell r="A76" t="str">
            <v>05</v>
          </cell>
          <cell r="B76" t="str">
            <v>กท.กทท.และกีฬา</v>
          </cell>
          <cell r="C76">
            <v>4028.0473999999999</v>
          </cell>
          <cell r="D76">
            <v>2008.9586999999999</v>
          </cell>
          <cell r="E76">
            <v>0</v>
          </cell>
          <cell r="G76">
            <v>100.22051245</v>
          </cell>
          <cell r="H76">
            <v>877.48805785000002</v>
          </cell>
          <cell r="I76">
            <v>21.784452135999999</v>
          </cell>
          <cell r="J76">
            <v>1064.8099</v>
          </cell>
          <cell r="K76">
            <v>1064.8099</v>
          </cell>
          <cell r="L76">
            <v>0</v>
          </cell>
          <cell r="N76">
            <v>184.28622129999999</v>
          </cell>
          <cell r="O76">
            <v>194.35765599999999</v>
          </cell>
          <cell r="P76">
            <v>18.252803246999999</v>
          </cell>
          <cell r="Q76">
            <v>5092.8572999999997</v>
          </cell>
          <cell r="R76">
            <v>3073.7685999999999</v>
          </cell>
          <cell r="S76">
            <v>0</v>
          </cell>
          <cell r="U76">
            <v>284.50673375000002</v>
          </cell>
          <cell r="V76">
            <v>1071.84571385</v>
          </cell>
          <cell r="W76">
            <v>21.046058248000001</v>
          </cell>
          <cell r="X76">
            <v>100.22051245</v>
          </cell>
          <cell r="Y76">
            <v>184.28622129999999</v>
          </cell>
        </row>
        <row r="77">
          <cell r="A77" t="str">
            <v>16</v>
          </cell>
          <cell r="B77" t="str">
            <v>กระทรวงยุติธรรม</v>
          </cell>
          <cell r="C77">
            <v>21226.397089300001</v>
          </cell>
          <cell r="D77">
            <v>10609.454589299999</v>
          </cell>
          <cell r="E77">
            <v>0</v>
          </cell>
          <cell r="G77">
            <v>441.22039984999998</v>
          </cell>
          <cell r="H77">
            <v>4982.7629205800004</v>
          </cell>
          <cell r="I77">
            <v>23.474369671000002</v>
          </cell>
          <cell r="J77">
            <v>2967.9693106999998</v>
          </cell>
          <cell r="K77">
            <v>2801.8965106999999</v>
          </cell>
          <cell r="L77">
            <v>0</v>
          </cell>
          <cell r="N77">
            <v>768.62875709000002</v>
          </cell>
          <cell r="O77">
            <v>329.68389804999998</v>
          </cell>
          <cell r="P77">
            <v>11.108062906000001</v>
          </cell>
          <cell r="Q77">
            <v>24194.366399999999</v>
          </cell>
          <cell r="R77">
            <v>13411.3511</v>
          </cell>
          <cell r="S77">
            <v>0</v>
          </cell>
          <cell r="U77">
            <v>1209.8491569400001</v>
          </cell>
          <cell r="V77">
            <v>5312.4468186300001</v>
          </cell>
          <cell r="W77">
            <v>21.957371112000001</v>
          </cell>
          <cell r="X77">
            <v>441.22039984999998</v>
          </cell>
          <cell r="Y77">
            <v>768.62875709000002</v>
          </cell>
        </row>
        <row r="78">
          <cell r="A78" t="str">
            <v>11</v>
          </cell>
          <cell r="B78" t="str">
            <v>กระทรวงดิจิทัลเพื่อฯ</v>
          </cell>
          <cell r="C78">
            <v>4191.6799000000001</v>
          </cell>
          <cell r="D78">
            <v>2107.4551999999999</v>
          </cell>
          <cell r="E78">
            <v>0</v>
          </cell>
          <cell r="G78">
            <v>255.87619359999999</v>
          </cell>
          <cell r="H78">
            <v>821.65111624999997</v>
          </cell>
          <cell r="I78">
            <v>19.601952817000001</v>
          </cell>
          <cell r="J78">
            <v>2633.5234</v>
          </cell>
          <cell r="K78">
            <v>2331.6178</v>
          </cell>
          <cell r="L78">
            <v>0</v>
          </cell>
          <cell r="N78">
            <v>116.17352</v>
          </cell>
          <cell r="O78">
            <v>726.66558199999997</v>
          </cell>
          <cell r="P78">
            <v>27.592903939999999</v>
          </cell>
          <cell r="Q78">
            <v>6825.2033000000001</v>
          </cell>
          <cell r="R78">
            <v>4439.0730000000003</v>
          </cell>
          <cell r="S78">
            <v>0</v>
          </cell>
          <cell r="U78">
            <v>372.04971360000002</v>
          </cell>
          <cell r="V78">
            <v>1548.3166982499999</v>
          </cell>
          <cell r="W78">
            <v>22.685283210000001</v>
          </cell>
          <cell r="X78">
            <v>255.87619359999999</v>
          </cell>
          <cell r="Y78">
            <v>116.17352</v>
          </cell>
        </row>
        <row r="79">
          <cell r="A79" t="str">
            <v>21</v>
          </cell>
          <cell r="B79" t="str">
            <v>กระทรวงสาธารณสุข</v>
          </cell>
          <cell r="C79">
            <v>136893.5384773</v>
          </cell>
          <cell r="D79">
            <v>67959.1840773</v>
          </cell>
          <cell r="E79">
            <v>0</v>
          </cell>
          <cell r="G79">
            <v>329.22396413000001</v>
          </cell>
          <cell r="H79">
            <v>34086.740620310004</v>
          </cell>
          <cell r="I79">
            <v>24.900182287</v>
          </cell>
          <cell r="J79">
            <v>16945.1199227</v>
          </cell>
          <cell r="K79">
            <v>16938.309522700001</v>
          </cell>
          <cell r="L79">
            <v>0</v>
          </cell>
          <cell r="N79">
            <v>8040.7710477700002</v>
          </cell>
          <cell r="O79">
            <v>2295.06306735</v>
          </cell>
          <cell r="P79">
            <v>13.54409457</v>
          </cell>
          <cell r="Q79">
            <v>153838.65839999999</v>
          </cell>
          <cell r="R79">
            <v>84897.493600000002</v>
          </cell>
          <cell r="S79">
            <v>0</v>
          </cell>
          <cell r="U79">
            <v>8369.9950119000005</v>
          </cell>
          <cell r="V79">
            <v>36381.803687660002</v>
          </cell>
          <cell r="W79">
            <v>23.649324602</v>
          </cell>
          <cell r="X79">
            <v>329.22396413000001</v>
          </cell>
          <cell r="Y79">
            <v>8040.7710477700002</v>
          </cell>
        </row>
        <row r="80">
          <cell r="A80" t="str">
            <v>20</v>
          </cell>
          <cell r="B80" t="str">
            <v>กระทรวงศึกษาธิการ</v>
          </cell>
          <cell r="C80">
            <v>315598.19720672001</v>
          </cell>
          <cell r="D80">
            <v>156815.58090671999</v>
          </cell>
          <cell r="E80">
            <v>0</v>
          </cell>
          <cell r="G80">
            <v>198.43354335000001</v>
          </cell>
          <cell r="H80">
            <v>77941.309528350001</v>
          </cell>
          <cell r="I80">
            <v>24.696373496</v>
          </cell>
          <cell r="J80">
            <v>14828.394993280001</v>
          </cell>
          <cell r="K80">
            <v>14784.727493279999</v>
          </cell>
          <cell r="L80">
            <v>0</v>
          </cell>
          <cell r="N80">
            <v>3581.7857382000002</v>
          </cell>
          <cell r="O80">
            <v>632.94689720999997</v>
          </cell>
          <cell r="P80">
            <v>4.2684788039999999</v>
          </cell>
          <cell r="Q80">
            <v>330426.59220000001</v>
          </cell>
          <cell r="R80">
            <v>171600.30840000001</v>
          </cell>
          <cell r="S80">
            <v>0</v>
          </cell>
          <cell r="U80">
            <v>3780.2192815499998</v>
          </cell>
          <cell r="V80">
            <v>78574.256425560001</v>
          </cell>
          <cell r="W80">
            <v>23.779640706999999</v>
          </cell>
          <cell r="X80">
            <v>198.43354335000001</v>
          </cell>
          <cell r="Y80">
            <v>3581.7857382000002</v>
          </cell>
        </row>
        <row r="81">
          <cell r="A81" t="str">
            <v>06</v>
          </cell>
          <cell r="B81" t="str">
            <v>กท.พ.สังคม/คม.มนุษย์</v>
          </cell>
          <cell r="C81">
            <v>23181.749899999999</v>
          </cell>
          <cell r="D81">
            <v>11590.3328</v>
          </cell>
          <cell r="E81">
            <v>0</v>
          </cell>
          <cell r="G81">
            <v>69.250482480000002</v>
          </cell>
          <cell r="H81">
            <v>5660.9595669500004</v>
          </cell>
          <cell r="I81">
            <v>24.419897510999999</v>
          </cell>
          <cell r="J81">
            <v>1443.1904999999999</v>
          </cell>
          <cell r="K81">
            <v>1443.1904999999999</v>
          </cell>
          <cell r="L81">
            <v>0</v>
          </cell>
          <cell r="N81">
            <v>22.990407999999999</v>
          </cell>
          <cell r="O81">
            <v>452.12088514999999</v>
          </cell>
          <cell r="P81">
            <v>31.327872873</v>
          </cell>
          <cell r="Q81">
            <v>24624.940399999999</v>
          </cell>
          <cell r="R81">
            <v>13033.523300000001</v>
          </cell>
          <cell r="S81">
            <v>0</v>
          </cell>
          <cell r="U81">
            <v>92.240890480000004</v>
          </cell>
          <cell r="V81">
            <v>6113.0804521</v>
          </cell>
          <cell r="W81">
            <v>24.824752275000002</v>
          </cell>
          <cell r="X81">
            <v>69.250482480000002</v>
          </cell>
          <cell r="Y81">
            <v>22.990407999999999</v>
          </cell>
        </row>
        <row r="82">
          <cell r="A82" t="str">
            <v>13</v>
          </cell>
          <cell r="B82" t="str">
            <v>กระทรวงพาณิชย์</v>
          </cell>
          <cell r="C82">
            <v>5278.9518417999998</v>
          </cell>
          <cell r="D82">
            <v>3257.2058418000001</v>
          </cell>
          <cell r="E82">
            <v>0</v>
          </cell>
          <cell r="G82">
            <v>296.41226648000003</v>
          </cell>
          <cell r="H82">
            <v>1479.38528471</v>
          </cell>
          <cell r="I82">
            <v>28.024223919000001</v>
          </cell>
          <cell r="J82">
            <v>1066.1226581999999</v>
          </cell>
          <cell r="K82">
            <v>1066.1226581999999</v>
          </cell>
          <cell r="L82">
            <v>0</v>
          </cell>
          <cell r="N82">
            <v>55.393570459999999</v>
          </cell>
          <cell r="O82">
            <v>179.66227176999999</v>
          </cell>
          <cell r="P82">
            <v>16.851932598000001</v>
          </cell>
          <cell r="Q82">
            <v>6345.0744999999997</v>
          </cell>
          <cell r="R82">
            <v>4323.3284999999996</v>
          </cell>
          <cell r="S82">
            <v>0</v>
          </cell>
          <cell r="U82">
            <v>351.80583694000001</v>
          </cell>
          <cell r="V82">
            <v>1659.0475564799999</v>
          </cell>
          <cell r="W82">
            <v>26.147014608999999</v>
          </cell>
          <cell r="X82">
            <v>296.41226648000003</v>
          </cell>
          <cell r="Y82">
            <v>55.393570459999999</v>
          </cell>
        </row>
        <row r="83">
          <cell r="A83" t="str">
            <v>04</v>
          </cell>
          <cell r="B83" t="str">
            <v>กระทรวงการต่างประเทศ</v>
          </cell>
          <cell r="C83">
            <v>7102.3089</v>
          </cell>
          <cell r="D83">
            <v>4199.0861999999997</v>
          </cell>
          <cell r="E83">
            <v>0</v>
          </cell>
          <cell r="G83">
            <v>66.545179219999994</v>
          </cell>
          <cell r="H83">
            <v>2069.6338120199998</v>
          </cell>
          <cell r="I83">
            <v>29.140295657999999</v>
          </cell>
          <cell r="J83">
            <v>304.1891</v>
          </cell>
          <cell r="K83">
            <v>304.1891</v>
          </cell>
          <cell r="L83">
            <v>0</v>
          </cell>
          <cell r="N83">
            <v>0.10763654</v>
          </cell>
          <cell r="O83">
            <v>43.578201319999998</v>
          </cell>
          <cell r="P83">
            <v>14.326023293</v>
          </cell>
          <cell r="Q83">
            <v>7406.4979999999996</v>
          </cell>
          <cell r="R83">
            <v>4503.2753000000002</v>
          </cell>
          <cell r="S83">
            <v>0</v>
          </cell>
          <cell r="U83">
            <v>66.652815759999996</v>
          </cell>
          <cell r="V83">
            <v>2113.2120133399999</v>
          </cell>
          <cell r="W83">
            <v>28.531865036999999</v>
          </cell>
          <cell r="X83">
            <v>66.545179219999994</v>
          </cell>
          <cell r="Y83">
            <v>0.10763654</v>
          </cell>
        </row>
        <row r="84">
          <cell r="A84" t="str">
            <v>15</v>
          </cell>
          <cell r="B84" t="str">
            <v>กระทรวงมหาดไทย</v>
          </cell>
          <cell r="C84">
            <v>239579.25464373</v>
          </cell>
          <cell r="D84">
            <v>119930.70494373</v>
          </cell>
          <cell r="E84">
            <v>0</v>
          </cell>
          <cell r="G84">
            <v>482.76892191000002</v>
          </cell>
          <cell r="H84">
            <v>86373.527198580006</v>
          </cell>
          <cell r="I84">
            <v>36.052172933999998</v>
          </cell>
          <cell r="J84">
            <v>75933.838056270004</v>
          </cell>
          <cell r="K84">
            <v>75733.838056270004</v>
          </cell>
          <cell r="L84">
            <v>0</v>
          </cell>
          <cell r="N84">
            <v>15680.69442102</v>
          </cell>
          <cell r="O84">
            <v>6300.1862570100002</v>
          </cell>
          <cell r="P84">
            <v>8.2969416769999995</v>
          </cell>
          <cell r="Q84">
            <v>315513.09269999998</v>
          </cell>
          <cell r="R84">
            <v>195664.54300000001</v>
          </cell>
          <cell r="S84">
            <v>0</v>
          </cell>
          <cell r="U84">
            <v>16163.463342929999</v>
          </cell>
          <cell r="V84">
            <v>92673.713455589997</v>
          </cell>
          <cell r="W84">
            <v>29.372382826999999</v>
          </cell>
          <cell r="X84">
            <v>482.76892191000002</v>
          </cell>
          <cell r="Y84">
            <v>15680.69442102</v>
          </cell>
        </row>
        <row r="85">
          <cell r="A85" t="str">
            <v>01</v>
          </cell>
          <cell r="B85" t="str">
            <v>สำนักนายกรัฐมนตรี</v>
          </cell>
          <cell r="C85">
            <v>23143.165125</v>
          </cell>
          <cell r="D85">
            <v>11981.178625</v>
          </cell>
          <cell r="E85">
            <v>0</v>
          </cell>
          <cell r="G85">
            <v>516.40679143</v>
          </cell>
          <cell r="H85">
            <v>6461.3802428199997</v>
          </cell>
          <cell r="I85">
            <v>27.919172713999998</v>
          </cell>
          <cell r="J85">
            <v>10598.898175</v>
          </cell>
          <cell r="K85">
            <v>10383.717774999999</v>
          </cell>
          <cell r="L85">
            <v>0</v>
          </cell>
          <cell r="N85">
            <v>469.38045906999997</v>
          </cell>
          <cell r="O85">
            <v>3871.9579203600001</v>
          </cell>
          <cell r="P85">
            <v>36.531702224</v>
          </cell>
          <cell r="Q85">
            <v>33742.063300000002</v>
          </cell>
          <cell r="R85">
            <v>22364.896400000001</v>
          </cell>
          <cell r="S85">
            <v>0</v>
          </cell>
          <cell r="U85">
            <v>985.78725050000003</v>
          </cell>
          <cell r="V85">
            <v>10333.33816318</v>
          </cell>
          <cell r="W85">
            <v>30.624499964000002</v>
          </cell>
          <cell r="X85">
            <v>516.40679143</v>
          </cell>
          <cell r="Y85">
            <v>469.38045906999997</v>
          </cell>
        </row>
        <row r="86">
          <cell r="A86" t="str">
            <v>29</v>
          </cell>
          <cell r="B86" t="str">
            <v>หน่วยงานอิสระของรัฐ</v>
          </cell>
          <cell r="C86">
            <v>16015.8356</v>
          </cell>
          <cell r="D86">
            <v>7975.5712000000003</v>
          </cell>
          <cell r="E86">
            <v>0</v>
          </cell>
          <cell r="G86">
            <v>0</v>
          </cell>
          <cell r="H86">
            <v>4636.0838999999996</v>
          </cell>
          <cell r="I86">
            <v>28.946874929</v>
          </cell>
          <cell r="J86">
            <v>2443.1351</v>
          </cell>
          <cell r="K86">
            <v>1859.8710000000001</v>
          </cell>
          <cell r="L86">
            <v>0</v>
          </cell>
          <cell r="N86">
            <v>0</v>
          </cell>
          <cell r="O86">
            <v>1061.3426999999999</v>
          </cell>
          <cell r="P86">
            <v>43.441834223999997</v>
          </cell>
          <cell r="Q86">
            <v>18458.970700000002</v>
          </cell>
          <cell r="R86">
            <v>9835.4421999999995</v>
          </cell>
          <cell r="S86">
            <v>0</v>
          </cell>
          <cell r="U86">
            <v>0</v>
          </cell>
          <cell r="V86">
            <v>5697.4265999999998</v>
          </cell>
          <cell r="W86">
            <v>30.865353721999998</v>
          </cell>
          <cell r="X86">
            <v>0</v>
          </cell>
          <cell r="Y86">
            <v>0</v>
          </cell>
        </row>
        <row r="87">
          <cell r="A87" t="str">
            <v>27</v>
          </cell>
          <cell r="B87" t="str">
            <v>หน่วยงานของรัฐสภา</v>
          </cell>
          <cell r="C87">
            <v>5978.0648000000001</v>
          </cell>
          <cell r="D87">
            <v>2960.2039</v>
          </cell>
          <cell r="E87">
            <v>0</v>
          </cell>
          <cell r="G87">
            <v>55.432351480000001</v>
          </cell>
          <cell r="H87">
            <v>1319.8203856499999</v>
          </cell>
          <cell r="I87">
            <v>22.077719627</v>
          </cell>
          <cell r="J87">
            <v>2110.2779999999998</v>
          </cell>
          <cell r="K87">
            <v>2110.2779999999998</v>
          </cell>
          <cell r="L87">
            <v>0</v>
          </cell>
          <cell r="N87">
            <v>152.06078400000001</v>
          </cell>
          <cell r="O87">
            <v>1272.1535382899999</v>
          </cell>
          <cell r="P87">
            <v>60.283694294999997</v>
          </cell>
          <cell r="Q87">
            <v>8088.3428000000004</v>
          </cell>
          <cell r="R87">
            <v>5070.4818999999998</v>
          </cell>
          <cell r="S87">
            <v>0</v>
          </cell>
          <cell r="U87">
            <v>207.49313548000001</v>
          </cell>
          <cell r="V87">
            <v>2591.9739239400001</v>
          </cell>
          <cell r="W87">
            <v>32.045797118999999</v>
          </cell>
          <cell r="X87">
            <v>55.432351480000001</v>
          </cell>
          <cell r="Y87">
            <v>152.06078400000001</v>
          </cell>
        </row>
        <row r="88">
          <cell r="A88" t="str">
            <v>28</v>
          </cell>
          <cell r="B88" t="str">
            <v>หน่วยงานของศาล</v>
          </cell>
          <cell r="C88">
            <v>21634.832299999998</v>
          </cell>
          <cell r="D88">
            <v>11891.120199999999</v>
          </cell>
          <cell r="E88">
            <v>0</v>
          </cell>
          <cell r="G88">
            <v>0</v>
          </cell>
          <cell r="H88">
            <v>7573.4529000000002</v>
          </cell>
          <cell r="I88">
            <v>35.005831313999998</v>
          </cell>
          <cell r="J88">
            <v>1305.9771000000001</v>
          </cell>
          <cell r="K88">
            <v>1288.1771000000001</v>
          </cell>
          <cell r="L88">
            <v>0</v>
          </cell>
          <cell r="N88">
            <v>0</v>
          </cell>
          <cell r="O88">
            <v>374.245</v>
          </cell>
          <cell r="P88">
            <v>28.656321769000002</v>
          </cell>
          <cell r="Q88">
            <v>22940.809399999998</v>
          </cell>
          <cell r="R88">
            <v>13179.2973</v>
          </cell>
          <cell r="S88">
            <v>0</v>
          </cell>
          <cell r="U88">
            <v>0</v>
          </cell>
          <cell r="V88">
            <v>7947.6979000000001</v>
          </cell>
          <cell r="W88">
            <v>34.644365686999997</v>
          </cell>
          <cell r="X88">
            <v>0</v>
          </cell>
          <cell r="Y88">
            <v>0</v>
          </cell>
        </row>
        <row r="89">
          <cell r="A89" t="str">
            <v>23</v>
          </cell>
          <cell r="B89" t="str">
            <v>กระทรวงการอุดมศึกษา</v>
          </cell>
          <cell r="C89">
            <v>93096.984352240004</v>
          </cell>
          <cell r="D89">
            <v>46849.295252240001</v>
          </cell>
          <cell r="E89">
            <v>0</v>
          </cell>
          <cell r="G89">
            <v>93.997661769999993</v>
          </cell>
          <cell r="H89">
            <v>34833.472190610002</v>
          </cell>
          <cell r="I89">
            <v>37.416327105999997</v>
          </cell>
          <cell r="J89">
            <v>30349.61094776</v>
          </cell>
          <cell r="K89">
            <v>29112.482447760001</v>
          </cell>
          <cell r="L89">
            <v>0</v>
          </cell>
          <cell r="N89">
            <v>2045.1026339800001</v>
          </cell>
          <cell r="O89">
            <v>19118.74641707</v>
          </cell>
          <cell r="P89">
            <v>62.995029656</v>
          </cell>
          <cell r="Q89">
            <v>123446.5953</v>
          </cell>
          <cell r="R89">
            <v>75961.777700000006</v>
          </cell>
          <cell r="S89">
            <v>0</v>
          </cell>
          <cell r="U89">
            <v>2139.10029575</v>
          </cell>
          <cell r="V89">
            <v>53952.218607679999</v>
          </cell>
          <cell r="W89">
            <v>43.704906139000002</v>
          </cell>
          <cell r="X89">
            <v>93.997661769999993</v>
          </cell>
          <cell r="Y89">
            <v>2045.1026339800001</v>
          </cell>
        </row>
        <row r="90">
          <cell r="A90" t="str">
            <v>17</v>
          </cell>
          <cell r="B90" t="str">
            <v>กระทรวงแรงงาน</v>
          </cell>
          <cell r="C90">
            <v>49353.9064</v>
          </cell>
          <cell r="D90">
            <v>24701.503199999999</v>
          </cell>
          <cell r="E90">
            <v>0</v>
          </cell>
          <cell r="G90">
            <v>70.363822769999999</v>
          </cell>
          <cell r="H90">
            <v>23334.813179870001</v>
          </cell>
          <cell r="I90">
            <v>47.280579961999997</v>
          </cell>
          <cell r="J90">
            <v>347.98520000000002</v>
          </cell>
          <cell r="K90">
            <v>347.98520000000002</v>
          </cell>
          <cell r="L90">
            <v>0</v>
          </cell>
          <cell r="N90">
            <v>20.532218</v>
          </cell>
          <cell r="O90">
            <v>16.203695</v>
          </cell>
          <cell r="P90">
            <v>4.6564322279999999</v>
          </cell>
          <cell r="Q90">
            <v>49701.891600000003</v>
          </cell>
          <cell r="R90">
            <v>25049.488399999998</v>
          </cell>
          <cell r="S90">
            <v>0</v>
          </cell>
          <cell r="U90">
            <v>90.896040769999999</v>
          </cell>
          <cell r="V90">
            <v>23351.016874870002</v>
          </cell>
          <cell r="W90">
            <v>46.982149216000003</v>
          </cell>
          <cell r="X90">
            <v>70.363822769999999</v>
          </cell>
          <cell r="Y90">
            <v>20.532218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265865.24540000001</v>
          </cell>
          <cell r="D91">
            <v>164529.49739999999</v>
          </cell>
          <cell r="E91">
            <v>0</v>
          </cell>
          <cell r="G91">
            <v>764.72679374999996</v>
          </cell>
          <cell r="H91">
            <v>139469.83352779999</v>
          </cell>
          <cell r="I91">
            <v>52.458843696999999</v>
          </cell>
          <cell r="J91">
            <v>7737.5770000000002</v>
          </cell>
          <cell r="K91">
            <v>7608.1008000000002</v>
          </cell>
          <cell r="L91">
            <v>0</v>
          </cell>
          <cell r="N91">
            <v>854.01655600000004</v>
          </cell>
          <cell r="O91">
            <v>3784.8681298299998</v>
          </cell>
          <cell r="P91">
            <v>48.915417964</v>
          </cell>
          <cell r="Q91">
            <v>273602.8224</v>
          </cell>
          <cell r="R91">
            <v>172137.59820000001</v>
          </cell>
          <cell r="S91">
            <v>0</v>
          </cell>
          <cell r="U91">
            <v>1618.7433497500001</v>
          </cell>
          <cell r="V91">
            <v>143254.70165763001</v>
          </cell>
          <cell r="W91">
            <v>52.358634461999998</v>
          </cell>
          <cell r="X91">
            <v>764.72679374999996</v>
          </cell>
          <cell r="Y91">
            <v>854.01655600000004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X30" sqref="X30:Y30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24 ธันวาคม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11563.8172</v>
      </c>
      <c r="D6" s="21">
        <f>IF(ISERROR(VLOOKUP($AA6,[1]BN1!$A:$N,4,0)),0,VLOOKUP($AA6,[1]BN1!$A:$N,4,0))</f>
        <v>5652.8047999999999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243.27207254000001</v>
      </c>
      <c r="H6" s="21">
        <f t="shared" ref="H6:H29" si="0">F6+G6</f>
        <v>243.27207254000001</v>
      </c>
      <c r="I6" s="21">
        <f>IF(ISERROR(VLOOKUP($AA6,[1]BN1!$A:$Z,8,0)),0,VLOOKUP($AA6,[1]BN1!$A:$Z,8,0))</f>
        <v>2667.8559957299999</v>
      </c>
      <c r="J6" s="23">
        <f t="shared" ref="J6:J30" si="1">IF(ISERROR(I6/C6*100),0,I6/C6*100)</f>
        <v>23.07072093573046</v>
      </c>
      <c r="K6" s="21">
        <f>IF(ISERROR(VLOOKUP($AA6,[1]BN1!$A:$N,10,0)),0,VLOOKUP($AA6,[1]BN1!$A:$N,10,0))</f>
        <v>161600.48699999999</v>
      </c>
      <c r="L6" s="24">
        <f>IF(ISERROR(VLOOKUP($AA6,[1]BN1!$A:$N,11,0)),0,VLOOKUP($AA6,[1]BN1!$A:$N,11,0))</f>
        <v>161572.48699999999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50334.47134656</v>
      </c>
      <c r="P6" s="24">
        <f t="shared" ref="P6:P30" si="2">N6+O6</f>
        <v>50334.47134656</v>
      </c>
      <c r="Q6" s="24">
        <f>IF(ISERROR(VLOOKUP($AA6,[1]BN1!$A:$Z,15,0)),0,VLOOKUP($AA6,[1]BN1!$A:$Z,15,0))</f>
        <v>16505.82922539</v>
      </c>
      <c r="R6" s="26">
        <f t="shared" ref="R6:R30" si="3">IF(ISERROR(Q6/K6*100),0,Q6/K6*100)</f>
        <v>10.213972452564454</v>
      </c>
      <c r="S6" s="27">
        <f t="shared" ref="S6:Y29" si="4">C6+K6</f>
        <v>173164.30419999998</v>
      </c>
      <c r="T6" s="28">
        <f t="shared" si="4"/>
        <v>167225.29180000001</v>
      </c>
      <c r="U6" s="28">
        <f t="shared" si="4"/>
        <v>0</v>
      </c>
      <c r="V6" s="29">
        <f t="shared" si="4"/>
        <v>0</v>
      </c>
      <c r="W6" s="29">
        <f t="shared" si="4"/>
        <v>50577.743419099999</v>
      </c>
      <c r="X6" s="28">
        <f t="shared" si="4"/>
        <v>50577.743419099999</v>
      </c>
      <c r="Y6" s="28">
        <f t="shared" si="4"/>
        <v>19173.685221119998</v>
      </c>
      <c r="Z6" s="30">
        <f t="shared" ref="Z6:Z30" si="5">IF(ISERROR(Y6/S6*100),0,Y6/S6*100)</f>
        <v>11.072539060345211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กระทรวงพลังงาน</v>
      </c>
      <c r="C7" s="35">
        <f>IF(ISERROR(VLOOKUP($AA7,[1]BN1!$A:$N,3,0)),0,VLOOKUP($AA7,[1]BN1!$A:$N,3,0))</f>
        <v>2016.9649999999999</v>
      </c>
      <c r="D7" s="36">
        <f>IF(ISERROR(VLOOKUP($AA7,[1]BN1!$A:$N,4,0)),0,VLOOKUP($AA7,[1]BN1!$A:$N,4,0))</f>
        <v>747.61800000000005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41.134329710000003</v>
      </c>
      <c r="H7" s="36">
        <f t="shared" si="0"/>
        <v>41.134329710000003</v>
      </c>
      <c r="I7" s="36">
        <f>IF(ISERROR(VLOOKUP($AA7,[1]BN1!$A:$Z,8,0)),0,VLOOKUP($AA7,[1]BN1!$A:$Z,8,0))</f>
        <v>253.82419426999999</v>
      </c>
      <c r="J7" s="38">
        <f t="shared" si="1"/>
        <v>12.584462014462325</v>
      </c>
      <c r="K7" s="35">
        <f>IF(ISERROR(VLOOKUP($AA7,[1]BN1!$A:$N,10,0)),0,VLOOKUP($AA7,[1]BN1!$A:$N,10,0))</f>
        <v>690.4819</v>
      </c>
      <c r="L7" s="39">
        <f>IF(ISERROR(VLOOKUP($AA7,[1]BN1!$A:$N,11,0)),0,VLOOKUP($AA7,[1]BN1!$A:$N,11,0))</f>
        <v>690.4819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100.84400964</v>
      </c>
      <c r="P7" s="39">
        <f t="shared" si="2"/>
        <v>100.84400964</v>
      </c>
      <c r="Q7" s="39">
        <f>IF(ISERROR(VLOOKUP($AA7,[1]BN1!$A:$Z,15,0)),0,VLOOKUP($AA7,[1]BN1!$A:$Z,15,0))</f>
        <v>120.78075271</v>
      </c>
      <c r="R7" s="41">
        <f t="shared" si="3"/>
        <v>17.492240232510078</v>
      </c>
      <c r="S7" s="35">
        <f t="shared" si="4"/>
        <v>2707.4468999999999</v>
      </c>
      <c r="T7" s="39">
        <f t="shared" si="4"/>
        <v>1438.0999000000002</v>
      </c>
      <c r="U7" s="39">
        <f t="shared" si="4"/>
        <v>0</v>
      </c>
      <c r="V7" s="40">
        <f t="shared" si="4"/>
        <v>0</v>
      </c>
      <c r="W7" s="40">
        <f t="shared" si="4"/>
        <v>141.97833935</v>
      </c>
      <c r="X7" s="39">
        <f t="shared" si="4"/>
        <v>141.97833935</v>
      </c>
      <c r="Y7" s="39">
        <f t="shared" si="4"/>
        <v>374.60494698000002</v>
      </c>
      <c r="Z7" s="42">
        <f t="shared" si="5"/>
        <v>13.83609580597869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กระทรวงเกษตรและสหกรณ์</v>
      </c>
      <c r="C8" s="35">
        <f>IF(ISERROR(VLOOKUP($AA8,[1]BN1!$A:$N,3,0)),0,VLOOKUP($AA8,[1]BN1!$A:$N,3,0))</f>
        <v>34404.031519999997</v>
      </c>
      <c r="D8" s="36">
        <f>IF(ISERROR(VLOOKUP($AA8,[1]BN1!$A:$N,4,0)),0,VLOOKUP($AA8,[1]BN1!$A:$N,4,0))</f>
        <v>17657.658769999998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380.60909877</v>
      </c>
      <c r="H8" s="36">
        <f t="shared" si="0"/>
        <v>380.60909877</v>
      </c>
      <c r="I8" s="36">
        <f>IF(ISERROR(VLOOKUP($AA8,[1]BN1!$A:$Z,8,0)),0,VLOOKUP($AA8,[1]BN1!$A:$Z,8,0))</f>
        <v>7968.1088121900002</v>
      </c>
      <c r="J8" s="38">
        <f t="shared" si="1"/>
        <v>23.16039272187599</v>
      </c>
      <c r="K8" s="35">
        <f>IF(ISERROR(VLOOKUP($AA8,[1]BN1!$A:$N,10,0)),0,VLOOKUP($AA8,[1]BN1!$A:$N,10,0))</f>
        <v>75448.587180000002</v>
      </c>
      <c r="L8" s="39">
        <f>IF(ISERROR(VLOOKUP($AA8,[1]BN1!$A:$N,11,0)),0,VLOOKUP($AA8,[1]BN1!$A:$N,11,0))</f>
        <v>75042.890780000002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13675.584659390001</v>
      </c>
      <c r="P8" s="39">
        <f t="shared" si="2"/>
        <v>13675.584659390001</v>
      </c>
      <c r="Q8" s="39">
        <f>IF(ISERROR(VLOOKUP($AA8,[1]BN1!$A:$Z,15,0)),0,VLOOKUP($AA8,[1]BN1!$A:$Z,15,0))</f>
        <v>9199.6847385500005</v>
      </c>
      <c r="R8" s="41">
        <f t="shared" si="3"/>
        <v>12.193316114193141</v>
      </c>
      <c r="S8" s="35">
        <f t="shared" si="4"/>
        <v>109852.61869999999</v>
      </c>
      <c r="T8" s="39">
        <f t="shared" si="4"/>
        <v>92700.549549999996</v>
      </c>
      <c r="U8" s="39">
        <f t="shared" si="4"/>
        <v>0</v>
      </c>
      <c r="V8" s="40">
        <f t="shared" si="4"/>
        <v>0</v>
      </c>
      <c r="W8" s="40">
        <f t="shared" si="4"/>
        <v>14056.193758160001</v>
      </c>
      <c r="X8" s="39">
        <f t="shared" si="4"/>
        <v>14056.193758160001</v>
      </c>
      <c r="Y8" s="39">
        <f t="shared" si="4"/>
        <v>17167.79355074</v>
      </c>
      <c r="Z8" s="42">
        <f t="shared" si="5"/>
        <v>15.628023941444741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กระทรวงทรัพยากรธรรมชาติและสิ่งแวดล้อม</v>
      </c>
      <c r="C9" s="35">
        <f>IF(ISERROR(VLOOKUP($AA9,[1]BN1!$A:$N,3,0)),0,VLOOKUP($AA9,[1]BN1!$A:$N,3,0))</f>
        <v>15712.305462099999</v>
      </c>
      <c r="D9" s="36">
        <f>IF(ISERROR(VLOOKUP($AA9,[1]BN1!$A:$N,4,0)),0,VLOOKUP($AA9,[1]BN1!$A:$N,4,0))</f>
        <v>7906.1861620999998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213.65954027000001</v>
      </c>
      <c r="H9" s="36">
        <f t="shared" si="0"/>
        <v>213.65954027000001</v>
      </c>
      <c r="I9" s="36">
        <f>IF(ISERROR(VLOOKUP($AA9,[1]BN1!$A:$Z,8,0)),0,VLOOKUP($AA9,[1]BN1!$A:$Z,8,0))</f>
        <v>3554.0875575099999</v>
      </c>
      <c r="J9" s="38">
        <f t="shared" si="1"/>
        <v>22.619771274704998</v>
      </c>
      <c r="K9" s="35">
        <f>IF(ISERROR(VLOOKUP($AA9,[1]BN1!$A:$N,10,0)),0,VLOOKUP($AA9,[1]BN1!$A:$N,10,0))</f>
        <v>12399.0388379</v>
      </c>
      <c r="L9" s="39">
        <f>IF(ISERROR(VLOOKUP($AA9,[1]BN1!$A:$N,11,0)),0,VLOOKUP($AA9,[1]BN1!$A:$N,11,0))</f>
        <v>12253.940937900001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5663.5945479499997</v>
      </c>
      <c r="P9" s="39">
        <f t="shared" si="2"/>
        <v>5663.5945479499997</v>
      </c>
      <c r="Q9" s="39">
        <f>IF(ISERROR(VLOOKUP($AA9,[1]BN1!$A:$Z,15,0)),0,VLOOKUP($AA9,[1]BN1!$A:$Z,15,0))</f>
        <v>943.12586603</v>
      </c>
      <c r="R9" s="41">
        <f t="shared" si="3"/>
        <v>7.6064433571024717</v>
      </c>
      <c r="S9" s="35">
        <f t="shared" si="4"/>
        <v>28111.344299999997</v>
      </c>
      <c r="T9" s="39">
        <f t="shared" si="4"/>
        <v>20160.127100000002</v>
      </c>
      <c r="U9" s="39">
        <f t="shared" si="4"/>
        <v>0</v>
      </c>
      <c r="V9" s="40">
        <f t="shared" si="4"/>
        <v>0</v>
      </c>
      <c r="W9" s="40">
        <f t="shared" si="4"/>
        <v>5877.2540882200001</v>
      </c>
      <c r="X9" s="39">
        <f t="shared" si="4"/>
        <v>5877.2540882200001</v>
      </c>
      <c r="Y9" s="39">
        <f t="shared" si="4"/>
        <v>4497.2134235399999</v>
      </c>
      <c r="Z9" s="42">
        <f t="shared" si="5"/>
        <v>15.997859709398529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กระทรวงวัฒนธรรม</v>
      </c>
      <c r="C10" s="35">
        <f>IF(ISERROR(VLOOKUP($AA10,[1]BN1!$A:$N,3,0)),0,VLOOKUP($AA10,[1]BN1!$A:$N,3,0))</f>
        <v>4812.06772</v>
      </c>
      <c r="D10" s="36">
        <f>IF(ISERROR(VLOOKUP($AA10,[1]BN1!$A:$N,4,0)),0,VLOOKUP($AA10,[1]BN1!$A:$N,4,0))</f>
        <v>2373.9185200000002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211.81384980000001</v>
      </c>
      <c r="H10" s="36">
        <f t="shared" si="0"/>
        <v>211.81384980000001</v>
      </c>
      <c r="I10" s="36">
        <f>IF(ISERROR(VLOOKUP($AA10,[1]BN1!$A:$Z,8,0)),0,VLOOKUP($AA10,[1]BN1!$A:$Z,8,0))</f>
        <v>973.01901941000006</v>
      </c>
      <c r="J10" s="38">
        <f t="shared" si="1"/>
        <v>20.220393311713412</v>
      </c>
      <c r="K10" s="35">
        <f>IF(ISERROR(VLOOKUP($AA10,[1]BN1!$A:$N,10,0)),0,VLOOKUP($AA10,[1]BN1!$A:$N,10,0))</f>
        <v>2181.4689800000001</v>
      </c>
      <c r="L10" s="36">
        <f>IF(ISERROR(VLOOKUP($AA10,[1]BN1!$A:$N,11,0)),0,VLOOKUP($AA10,[1]BN1!$A:$N,11,0))</f>
        <v>2177.36798</v>
      </c>
      <c r="M10" s="36">
        <f>IF(ISERROR(VLOOKUP($AA10,[1]BN1!$A:$N,12,0)),0,VLOOKUP($AA10,[1]BN1!$A:$N,12,0))</f>
        <v>0</v>
      </c>
      <c r="N10" s="37">
        <f>IF(ISERROR(VLOOKUP($AA10,[1]BN1!$A:$Z,13,0)),0,VLOOKUP($AA10,[1]BN1!$A:$Z,13,0))</f>
        <v>0</v>
      </c>
      <c r="O10" s="37">
        <f>IF(ISERROR(VLOOKUP($AA10,[1]BN1!$A:$Z,14,0)),0,VLOOKUP($AA10,[1]BN1!$A:$Z,14,0))</f>
        <v>322.10807137</v>
      </c>
      <c r="P10" s="36">
        <f t="shared" si="2"/>
        <v>322.10807137</v>
      </c>
      <c r="Q10" s="36">
        <f>IF(ISERROR(VLOOKUP($AA10,[1]BN1!$A:$Z,15,0)),0,VLOOKUP($AA10,[1]BN1!$A:$Z,15,0))</f>
        <v>228.70768820999999</v>
      </c>
      <c r="R10" s="43">
        <f t="shared" si="3"/>
        <v>10.484113700759568</v>
      </c>
      <c r="S10" s="35">
        <f t="shared" si="4"/>
        <v>6993.5367000000006</v>
      </c>
      <c r="T10" s="36">
        <f t="shared" si="4"/>
        <v>4551.2865000000002</v>
      </c>
      <c r="U10" s="36">
        <f t="shared" si="4"/>
        <v>0</v>
      </c>
      <c r="V10" s="37">
        <f t="shared" si="4"/>
        <v>0</v>
      </c>
      <c r="W10" s="37">
        <f t="shared" si="4"/>
        <v>533.92192117000002</v>
      </c>
      <c r="X10" s="36">
        <f t="shared" si="4"/>
        <v>533.92192117000002</v>
      </c>
      <c r="Y10" s="36">
        <f t="shared" si="4"/>
        <v>1201.7267076200001</v>
      </c>
      <c r="Z10" s="42">
        <f t="shared" si="5"/>
        <v>17.183390309798476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กระทรวงอุตสาหกรรม</v>
      </c>
      <c r="C11" s="35">
        <f>IF(ISERROR(VLOOKUP($AA11,[1]BN1!$A:$N,3,0)),0,VLOOKUP($AA11,[1]BN1!$A:$N,3,0))</f>
        <v>3500.1266999999998</v>
      </c>
      <c r="D11" s="36">
        <f>IF(ISERROR(VLOOKUP($AA11,[1]BN1!$A:$N,4,0)),0,VLOOKUP($AA11,[1]BN1!$A:$N,4,0))</f>
        <v>1923.6711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281.58459515999999</v>
      </c>
      <c r="H11" s="36">
        <f t="shared" si="0"/>
        <v>281.58459515999999</v>
      </c>
      <c r="I11" s="36">
        <f>IF(ISERROR(VLOOKUP($AA11,[1]BN1!$A:$Z,8,0)),0,VLOOKUP($AA11,[1]BN1!$A:$Z,8,0))</f>
        <v>588.05776083000001</v>
      </c>
      <c r="J11" s="38">
        <f t="shared" si="1"/>
        <v>16.801042111704128</v>
      </c>
      <c r="K11" s="35">
        <f>IF(ISERROR(VLOOKUP($AA11,[1]BN1!$A:$N,10,0)),0,VLOOKUP($AA11,[1]BN1!$A:$N,10,0))</f>
        <v>840.93029999999999</v>
      </c>
      <c r="L11" s="39">
        <f>IF(ISERROR(VLOOKUP($AA11,[1]BN1!$A:$N,11,0)),0,VLOOKUP($AA11,[1]BN1!$A:$N,11,0))</f>
        <v>840.93029999999999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278.13698399999998</v>
      </c>
      <c r="P11" s="39">
        <f t="shared" si="2"/>
        <v>278.13698399999998</v>
      </c>
      <c r="Q11" s="39">
        <f>IF(ISERROR(VLOOKUP($AA11,[1]BN1!$A:$Z,15,0)),0,VLOOKUP($AA11,[1]BN1!$A:$Z,15,0))</f>
        <v>176.14628339000001</v>
      </c>
      <c r="R11" s="41">
        <f t="shared" si="3"/>
        <v>20.946597285173336</v>
      </c>
      <c r="S11" s="35">
        <f t="shared" si="4"/>
        <v>4341.0569999999998</v>
      </c>
      <c r="T11" s="39">
        <f t="shared" si="4"/>
        <v>2764.6014</v>
      </c>
      <c r="U11" s="39">
        <f t="shared" si="4"/>
        <v>0</v>
      </c>
      <c r="V11" s="40">
        <f t="shared" si="4"/>
        <v>0</v>
      </c>
      <c r="W11" s="40">
        <f t="shared" si="4"/>
        <v>559.72157915999992</v>
      </c>
      <c r="X11" s="39">
        <f t="shared" si="4"/>
        <v>559.72157915999992</v>
      </c>
      <c r="Y11" s="39">
        <f t="shared" si="4"/>
        <v>764.20404422000001</v>
      </c>
      <c r="Z11" s="42">
        <f t="shared" si="5"/>
        <v>17.60410066534487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150862.90409500001</v>
      </c>
      <c r="D12" s="36">
        <f>IF(ISERROR(VLOOKUP($AA12,[1]BN1!$A:$N,4,0)),0,VLOOKUP($AA12,[1]BN1!$A:$N,4,0))</f>
        <v>75585.656994999998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2209.6485268900001</v>
      </c>
      <c r="H12" s="36">
        <f t="shared" si="0"/>
        <v>2209.6485268900001</v>
      </c>
      <c r="I12" s="36">
        <f>IF(ISERROR(VLOOKUP($AA12,[1]BN1!$A:$Z,8,0)),0,VLOOKUP($AA12,[1]BN1!$A:$Z,8,0))</f>
        <v>31187.867838599999</v>
      </c>
      <c r="J12" s="38">
        <f t="shared" si="1"/>
        <v>20.672986527530096</v>
      </c>
      <c r="K12" s="35">
        <f>IF(ISERROR(VLOOKUP($AA12,[1]BN1!$A:$N,10,0)),0,VLOOKUP($AA12,[1]BN1!$A:$N,10,0))</f>
        <v>49074.329404999997</v>
      </c>
      <c r="L12" s="39">
        <f>IF(ISERROR(VLOOKUP($AA12,[1]BN1!$A:$N,11,0)),0,VLOOKUP($AA12,[1]BN1!$A:$N,11,0))</f>
        <v>45468.303104999999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6118.9295496300001</v>
      </c>
      <c r="P12" s="39">
        <f t="shared" si="2"/>
        <v>6118.9295496300001</v>
      </c>
      <c r="Q12" s="39">
        <f>IF(ISERROR(VLOOKUP($AA12,[1]BN1!$A:$Z,15,0)),0,VLOOKUP($AA12,[1]BN1!$A:$Z,15,0))</f>
        <v>7118.3787615600004</v>
      </c>
      <c r="R12" s="41">
        <f t="shared" si="3"/>
        <v>14.505300118955342</v>
      </c>
      <c r="S12" s="35">
        <f t="shared" si="4"/>
        <v>199937.2335</v>
      </c>
      <c r="T12" s="39">
        <f t="shared" si="4"/>
        <v>121053.9601</v>
      </c>
      <c r="U12" s="39">
        <f t="shared" si="4"/>
        <v>0</v>
      </c>
      <c r="V12" s="40">
        <f t="shared" si="4"/>
        <v>0</v>
      </c>
      <c r="W12" s="40">
        <f t="shared" si="4"/>
        <v>8328.5780765199997</v>
      </c>
      <c r="X12" s="39">
        <f t="shared" si="4"/>
        <v>8328.5780765199997</v>
      </c>
      <c r="Y12" s="39">
        <f t="shared" si="4"/>
        <v>38306.246600159997</v>
      </c>
      <c r="Z12" s="42">
        <f t="shared" si="5"/>
        <v>19.159136059647437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3" s="35">
        <f>IF(ISERROR(VLOOKUP($AA13,[1]BN1!$A:$N,3,0)),0,VLOOKUP($AA13,[1]BN1!$A:$N,3,0))</f>
        <v>104794.61209794</v>
      </c>
      <c r="D13" s="36">
        <f>IF(ISERROR(VLOOKUP($AA13,[1]BN1!$A:$N,4,0)),0,VLOOKUP($AA13,[1]BN1!$A:$N,4,0))</f>
        <v>52393.144247939999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1892.6976974900001</v>
      </c>
      <c r="H13" s="36">
        <f t="shared" si="0"/>
        <v>1892.6976974900001</v>
      </c>
      <c r="I13" s="36">
        <f>IF(ISERROR(VLOOKUP($AA13,[1]BN1!$A:$Z,8,0)),0,VLOOKUP($AA13,[1]BN1!$A:$Z,8,0))</f>
        <v>24138.33230423</v>
      </c>
      <c r="J13" s="38">
        <f t="shared" si="1"/>
        <v>23.03394403680845</v>
      </c>
      <c r="K13" s="35">
        <f>IF(ISERROR(VLOOKUP($AA13,[1]BN1!$A:$N,10,0)),0,VLOOKUP($AA13,[1]BN1!$A:$N,10,0))</f>
        <v>17830.09080206</v>
      </c>
      <c r="L13" s="39">
        <f>IF(ISERROR(VLOOKUP($AA13,[1]BN1!$A:$N,11,0)),0,VLOOKUP($AA13,[1]BN1!$A:$N,11,0))</f>
        <v>17830.09080206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3783.18464232</v>
      </c>
      <c r="P13" s="39">
        <f t="shared" si="2"/>
        <v>3783.18464232</v>
      </c>
      <c r="Q13" s="39">
        <f>IF(ISERROR(VLOOKUP($AA13,[1]BN1!$A:$Z,15,0)),0,VLOOKUP($AA13,[1]BN1!$A:$Z,15,0))</f>
        <v>686.97101845999998</v>
      </c>
      <c r="R13" s="41">
        <f t="shared" si="3"/>
        <v>3.852874481046562</v>
      </c>
      <c r="S13" s="35">
        <f t="shared" si="4"/>
        <v>122624.7029</v>
      </c>
      <c r="T13" s="39">
        <f t="shared" si="4"/>
        <v>70223.235050000003</v>
      </c>
      <c r="U13" s="39">
        <f t="shared" si="4"/>
        <v>0</v>
      </c>
      <c r="V13" s="40">
        <f t="shared" si="4"/>
        <v>0</v>
      </c>
      <c r="W13" s="40">
        <f t="shared" si="4"/>
        <v>5675.8823398100003</v>
      </c>
      <c r="X13" s="39">
        <f t="shared" si="4"/>
        <v>5675.8823398100003</v>
      </c>
      <c r="Y13" s="39">
        <f t="shared" si="4"/>
        <v>24825.303322690001</v>
      </c>
      <c r="Z13" s="42">
        <f t="shared" si="5"/>
        <v>20.244944726133156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กระทรวงการท่องเที่ยวและกีฬา</v>
      </c>
      <c r="C14" s="35">
        <f>IF(ISERROR(VLOOKUP($AA14,[1]BN1!$A:$N,3,0)),0,VLOOKUP($AA14,[1]BN1!$A:$N,3,0))</f>
        <v>4028.0473999999999</v>
      </c>
      <c r="D14" s="36">
        <f>IF(ISERROR(VLOOKUP($AA14,[1]BN1!$A:$N,4,0)),0,VLOOKUP($AA14,[1]BN1!$A:$N,4,0))</f>
        <v>2008.9586999999999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100.22051245</v>
      </c>
      <c r="H14" s="36">
        <f t="shared" si="0"/>
        <v>100.22051245</v>
      </c>
      <c r="I14" s="36">
        <f>IF(ISERROR(VLOOKUP($AA14,[1]BN1!$A:$Z,8,0)),0,VLOOKUP($AA14,[1]BN1!$A:$Z,8,0))</f>
        <v>877.48805785000002</v>
      </c>
      <c r="J14" s="38">
        <f t="shared" si="1"/>
        <v>21.784452135543393</v>
      </c>
      <c r="K14" s="35">
        <f>IF(ISERROR(VLOOKUP($AA14,[1]BN1!$A:$N,10,0)),0,VLOOKUP($AA14,[1]BN1!$A:$N,10,0))</f>
        <v>1064.8099</v>
      </c>
      <c r="L14" s="39">
        <f>IF(ISERROR(VLOOKUP($AA14,[1]BN1!$A:$N,11,0)),0,VLOOKUP($AA14,[1]BN1!$A:$N,11,0))</f>
        <v>1064.8099</v>
      </c>
      <c r="M14" s="39">
        <f>IF(ISERROR(VLOOKUP($AA14,[1]BN1!$A:$N,12,0)),0,VLOOKUP($AA14,[1]BN1!$A:$N,12,0))</f>
        <v>0</v>
      </c>
      <c r="N14" s="40">
        <f>IF(ISERROR(VLOOKUP($AA14,[1]BN1!$A:$Z,13,0)),0,VLOOKUP($AA14,[1]BN1!$A:$Z,13,0))</f>
        <v>0</v>
      </c>
      <c r="O14" s="40">
        <f>IF(ISERROR(VLOOKUP($AA14,[1]BN1!$A:$Z,14,0)),0,VLOOKUP($AA14,[1]BN1!$A:$Z,14,0))</f>
        <v>184.28622129999999</v>
      </c>
      <c r="P14" s="39">
        <f t="shared" si="2"/>
        <v>184.28622129999999</v>
      </c>
      <c r="Q14" s="39">
        <f>IF(ISERROR(VLOOKUP($AA14,[1]BN1!$A:$Z,15,0)),0,VLOOKUP($AA14,[1]BN1!$A:$Z,15,0))</f>
        <v>194.35765599999999</v>
      </c>
      <c r="R14" s="41">
        <f t="shared" si="3"/>
        <v>18.252803246851855</v>
      </c>
      <c r="S14" s="35">
        <f t="shared" si="4"/>
        <v>5092.8572999999997</v>
      </c>
      <c r="T14" s="39">
        <f t="shared" si="4"/>
        <v>3073.7685999999999</v>
      </c>
      <c r="U14" s="39">
        <f t="shared" si="4"/>
        <v>0</v>
      </c>
      <c r="V14" s="40">
        <f t="shared" si="4"/>
        <v>0</v>
      </c>
      <c r="W14" s="40">
        <f t="shared" si="4"/>
        <v>284.50673374999997</v>
      </c>
      <c r="X14" s="39">
        <f t="shared" si="4"/>
        <v>284.50673374999997</v>
      </c>
      <c r="Y14" s="39">
        <f t="shared" si="4"/>
        <v>1071.84571385</v>
      </c>
      <c r="Z14" s="42">
        <f t="shared" si="5"/>
        <v>21.046058248087967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กระทรวงยุติธรรม</v>
      </c>
      <c r="C15" s="35">
        <f>IF(ISERROR(VLOOKUP($AA15,[1]BN1!$A:$N,3,0)),0,VLOOKUP($AA15,[1]BN1!$A:$N,3,0))</f>
        <v>21226.397089300001</v>
      </c>
      <c r="D15" s="36">
        <f>IF(ISERROR(VLOOKUP($AA15,[1]BN1!$A:$N,4,0)),0,VLOOKUP($AA15,[1]BN1!$A:$N,4,0))</f>
        <v>10609.454589299999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441.22039984999998</v>
      </c>
      <c r="H15" s="36">
        <f t="shared" si="0"/>
        <v>441.22039984999998</v>
      </c>
      <c r="I15" s="36">
        <f>IF(ISERROR(VLOOKUP($AA15,[1]BN1!$A:$Z,8,0)),0,VLOOKUP($AA15,[1]BN1!$A:$Z,8,0))</f>
        <v>4982.7629205800004</v>
      </c>
      <c r="J15" s="38">
        <f t="shared" si="1"/>
        <v>23.474369671015708</v>
      </c>
      <c r="K15" s="35">
        <f>IF(ISERROR(VLOOKUP($AA15,[1]BN1!$A:$N,10,0)),0,VLOOKUP($AA15,[1]BN1!$A:$N,10,0))</f>
        <v>2967.9693106999998</v>
      </c>
      <c r="L15" s="36">
        <f>IF(ISERROR(VLOOKUP($AA15,[1]BN1!$A:$N,11,0)),0,VLOOKUP($AA15,[1]BN1!$A:$N,11,0))</f>
        <v>2801.8965106999999</v>
      </c>
      <c r="M15" s="36">
        <f>IF(ISERROR(VLOOKUP($AA15,[1]BN1!$A:$N,12,0)),0,VLOOKUP($AA15,[1]BN1!$A:$N,12,0))</f>
        <v>0</v>
      </c>
      <c r="N15" s="37">
        <f>IF(ISERROR(VLOOKUP($AA15,[1]BN1!$A:$Z,13,0)),0,VLOOKUP($AA15,[1]BN1!$A:$Z,13,0))</f>
        <v>0</v>
      </c>
      <c r="O15" s="37">
        <f>IF(ISERROR(VLOOKUP($AA15,[1]BN1!$A:$Z,14,0)),0,VLOOKUP($AA15,[1]BN1!$A:$Z,14,0))</f>
        <v>768.62875709000002</v>
      </c>
      <c r="P15" s="36">
        <f t="shared" si="2"/>
        <v>768.62875709000002</v>
      </c>
      <c r="Q15" s="36">
        <f>IF(ISERROR(VLOOKUP($AA15,[1]BN1!$A:$Z,15,0)),0,VLOOKUP($AA15,[1]BN1!$A:$Z,15,0))</f>
        <v>329.68389804999998</v>
      </c>
      <c r="R15" s="41">
        <f t="shared" si="3"/>
        <v>11.108062905550851</v>
      </c>
      <c r="S15" s="35">
        <f t="shared" si="4"/>
        <v>24194.366399999999</v>
      </c>
      <c r="T15" s="39">
        <f t="shared" si="4"/>
        <v>13411.3511</v>
      </c>
      <c r="U15" s="39">
        <f t="shared" si="4"/>
        <v>0</v>
      </c>
      <c r="V15" s="40">
        <f t="shared" si="4"/>
        <v>0</v>
      </c>
      <c r="W15" s="40">
        <f t="shared" si="4"/>
        <v>1209.8491569400001</v>
      </c>
      <c r="X15" s="39">
        <f t="shared" si="4"/>
        <v>1209.8491569400001</v>
      </c>
      <c r="Y15" s="39">
        <f t="shared" si="4"/>
        <v>5312.4468186300001</v>
      </c>
      <c r="Z15" s="42">
        <f t="shared" si="5"/>
        <v>21.957371111937864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กระทรวงดิจิทัลเพื่อเศรษฐกิจและสังคม</v>
      </c>
      <c r="C16" s="35">
        <f>IF(ISERROR(VLOOKUP($AA16,[1]BN1!$A:$N,3,0)),0,VLOOKUP($AA16,[1]BN1!$A:$N,3,0))</f>
        <v>4191.6799000000001</v>
      </c>
      <c r="D16" s="36">
        <f>IF(ISERROR(VLOOKUP($AA16,[1]BN1!$A:$N,4,0)),0,VLOOKUP($AA16,[1]BN1!$A:$N,4,0))</f>
        <v>2107.4551999999999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255.87619359999999</v>
      </c>
      <c r="H16" s="36">
        <f t="shared" si="0"/>
        <v>255.87619359999999</v>
      </c>
      <c r="I16" s="36">
        <f>IF(ISERROR(VLOOKUP($AA16,[1]BN1!$A:$Z,8,0)),0,VLOOKUP($AA16,[1]BN1!$A:$Z,8,0))</f>
        <v>821.65111624999997</v>
      </c>
      <c r="J16" s="38">
        <f t="shared" si="1"/>
        <v>19.601952817294084</v>
      </c>
      <c r="K16" s="35">
        <f>IF(ISERROR(VLOOKUP($AA16,[1]BN1!$A:$N,10,0)),0,VLOOKUP($AA16,[1]BN1!$A:$N,10,0))</f>
        <v>2633.5234</v>
      </c>
      <c r="L16" s="36">
        <f>IF(ISERROR(VLOOKUP($AA16,[1]BN1!$A:$N,11,0)),0,VLOOKUP($AA16,[1]BN1!$A:$N,11,0))</f>
        <v>2331.6178</v>
      </c>
      <c r="M16" s="36">
        <f>IF(ISERROR(VLOOKUP($AA16,[1]BN1!$A:$N,12,0)),0,VLOOKUP($AA16,[1]BN1!$A:$N,12,0))</f>
        <v>0</v>
      </c>
      <c r="N16" s="37">
        <f>IF(ISERROR(VLOOKUP($AA16,[1]BN1!$A:$Z,13,0)),0,VLOOKUP($AA16,[1]BN1!$A:$Z,13,0))</f>
        <v>0</v>
      </c>
      <c r="O16" s="37">
        <f>IF(ISERROR(VLOOKUP($AA16,[1]BN1!$A:$Z,14,0)),0,VLOOKUP($AA16,[1]BN1!$A:$Z,14,0))</f>
        <v>116.17352</v>
      </c>
      <c r="P16" s="36">
        <f t="shared" si="2"/>
        <v>116.17352</v>
      </c>
      <c r="Q16" s="36">
        <f>IF(ISERROR(VLOOKUP($AA16,[1]BN1!$A:$Z,15,0)),0,VLOOKUP($AA16,[1]BN1!$A:$Z,15,0))</f>
        <v>726.66558199999997</v>
      </c>
      <c r="R16" s="41">
        <f t="shared" si="3"/>
        <v>27.592903940021944</v>
      </c>
      <c r="S16" s="35">
        <f t="shared" si="4"/>
        <v>6825.2033000000001</v>
      </c>
      <c r="T16" s="39">
        <f t="shared" si="4"/>
        <v>4439.0730000000003</v>
      </c>
      <c r="U16" s="39">
        <f t="shared" si="4"/>
        <v>0</v>
      </c>
      <c r="V16" s="40">
        <f t="shared" si="4"/>
        <v>0</v>
      </c>
      <c r="W16" s="40">
        <f t="shared" si="4"/>
        <v>372.04971360000002</v>
      </c>
      <c r="X16" s="39">
        <f t="shared" si="4"/>
        <v>372.04971360000002</v>
      </c>
      <c r="Y16" s="39">
        <f t="shared" si="4"/>
        <v>1548.3166982499999</v>
      </c>
      <c r="Z16" s="42">
        <f t="shared" si="5"/>
        <v>22.685283209805633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กระทรวงสาธารณสุข</v>
      </c>
      <c r="C17" s="35">
        <f>IF(ISERROR(VLOOKUP($AA17,[1]BN1!$A:$N,3,0)),0,VLOOKUP($AA17,[1]BN1!$A:$N,3,0))</f>
        <v>136893.5384773</v>
      </c>
      <c r="D17" s="36">
        <f>IF(ISERROR(VLOOKUP($AA17,[1]BN1!$A:$N,4,0)),0,VLOOKUP($AA17,[1]BN1!$A:$N,4,0))</f>
        <v>67959.1840773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329.22396413000001</v>
      </c>
      <c r="H17" s="36">
        <f t="shared" si="0"/>
        <v>329.22396413000001</v>
      </c>
      <c r="I17" s="36">
        <f>IF(ISERROR(VLOOKUP($AA17,[1]BN1!$A:$Z,8,0)),0,VLOOKUP($AA17,[1]BN1!$A:$Z,8,0))</f>
        <v>34086.740620310004</v>
      </c>
      <c r="J17" s="38">
        <f t="shared" si="1"/>
        <v>24.900182287246775</v>
      </c>
      <c r="K17" s="35">
        <f>IF(ISERROR(VLOOKUP($AA17,[1]BN1!$A:$N,10,0)),0,VLOOKUP($AA17,[1]BN1!$A:$N,10,0))</f>
        <v>16945.1199227</v>
      </c>
      <c r="L17" s="39">
        <f>IF(ISERROR(VLOOKUP($AA17,[1]BN1!$A:$N,11,0)),0,VLOOKUP($AA17,[1]BN1!$A:$N,11,0))</f>
        <v>16938.309522700001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8040.7710477700002</v>
      </c>
      <c r="P17" s="39">
        <f t="shared" si="2"/>
        <v>8040.7710477700002</v>
      </c>
      <c r="Q17" s="39">
        <f>IF(ISERROR(VLOOKUP($AA17,[1]BN1!$A:$Z,15,0)),0,VLOOKUP($AA17,[1]BN1!$A:$Z,15,0))</f>
        <v>2295.06306735</v>
      </c>
      <c r="R17" s="41">
        <f t="shared" si="3"/>
        <v>13.544094570115675</v>
      </c>
      <c r="S17" s="35">
        <f t="shared" si="4"/>
        <v>153838.65839999999</v>
      </c>
      <c r="T17" s="39">
        <f t="shared" si="4"/>
        <v>84897.493600000002</v>
      </c>
      <c r="U17" s="39">
        <f t="shared" si="4"/>
        <v>0</v>
      </c>
      <c r="V17" s="40">
        <f t="shared" si="4"/>
        <v>0</v>
      </c>
      <c r="W17" s="40">
        <f t="shared" si="4"/>
        <v>8369.9950119000005</v>
      </c>
      <c r="X17" s="39">
        <f t="shared" si="4"/>
        <v>8369.9950119000005</v>
      </c>
      <c r="Y17" s="39">
        <f t="shared" si="4"/>
        <v>36381.803687660002</v>
      </c>
      <c r="Z17" s="42">
        <f t="shared" si="5"/>
        <v>23.649324601533319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กระทรวงศึกษาธิการ</v>
      </c>
      <c r="C18" s="35">
        <f>IF(ISERROR(VLOOKUP($AA18,[1]BN1!$A:$N,3,0)),0,VLOOKUP($AA18,[1]BN1!$A:$N,3,0))</f>
        <v>315598.19720672001</v>
      </c>
      <c r="D18" s="36">
        <f>IF(ISERROR(VLOOKUP($AA18,[1]BN1!$A:$N,4,0)),0,VLOOKUP($AA18,[1]BN1!$A:$N,4,0))</f>
        <v>156815.58090671999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198.43354335000001</v>
      </c>
      <c r="H18" s="36">
        <f t="shared" si="0"/>
        <v>198.43354335000001</v>
      </c>
      <c r="I18" s="36">
        <f>IF(ISERROR(VLOOKUP($AA18,[1]BN1!$A:$Z,8,0)),0,VLOOKUP($AA18,[1]BN1!$A:$Z,8,0))</f>
        <v>77941.309528350001</v>
      </c>
      <c r="J18" s="38">
        <f t="shared" si="1"/>
        <v>24.69637349585291</v>
      </c>
      <c r="K18" s="35">
        <f>IF(ISERROR(VLOOKUP($AA18,[1]BN1!$A:$N,10,0)),0,VLOOKUP($AA18,[1]BN1!$A:$N,10,0))</f>
        <v>14828.394993280001</v>
      </c>
      <c r="L18" s="39">
        <f>IF(ISERROR(VLOOKUP($AA18,[1]BN1!$A:$N,11,0)),0,VLOOKUP($AA18,[1]BN1!$A:$N,11,0))</f>
        <v>14784.727493279999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3581.7857382000002</v>
      </c>
      <c r="P18" s="39">
        <f t="shared" si="2"/>
        <v>3581.7857382000002</v>
      </c>
      <c r="Q18" s="39">
        <f>IF(ISERROR(VLOOKUP($AA18,[1]BN1!$A:$Z,15,0)),0,VLOOKUP($AA18,[1]BN1!$A:$Z,15,0))</f>
        <v>632.94689720999997</v>
      </c>
      <c r="R18" s="41">
        <f t="shared" si="3"/>
        <v>4.2684788036523287</v>
      </c>
      <c r="S18" s="35">
        <f t="shared" si="4"/>
        <v>330426.59220000001</v>
      </c>
      <c r="T18" s="39">
        <f t="shared" si="4"/>
        <v>171600.30839999998</v>
      </c>
      <c r="U18" s="39">
        <f t="shared" si="4"/>
        <v>0</v>
      </c>
      <c r="V18" s="40">
        <f t="shared" si="4"/>
        <v>0</v>
      </c>
      <c r="W18" s="40">
        <f t="shared" si="4"/>
        <v>3780.2192815500002</v>
      </c>
      <c r="X18" s="39">
        <f t="shared" si="4"/>
        <v>3780.2192815500002</v>
      </c>
      <c r="Y18" s="39">
        <f t="shared" si="4"/>
        <v>78574.256425560001</v>
      </c>
      <c r="Z18" s="42">
        <f t="shared" si="5"/>
        <v>23.779640707004816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กระทรวงการพัฒนาสังคมและความมั่นคงของมนุษย์</v>
      </c>
      <c r="C19" s="35">
        <f>IF(ISERROR(VLOOKUP($AA19,[1]BN1!$A:$N,3,0)),0,VLOOKUP($AA19,[1]BN1!$A:$N,3,0))</f>
        <v>23181.749899999999</v>
      </c>
      <c r="D19" s="36">
        <f>IF(ISERROR(VLOOKUP($AA19,[1]BN1!$A:$N,4,0)),0,VLOOKUP($AA19,[1]BN1!$A:$N,4,0))</f>
        <v>11590.3328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69.250482480000002</v>
      </c>
      <c r="H19" s="36">
        <f t="shared" si="0"/>
        <v>69.250482480000002</v>
      </c>
      <c r="I19" s="36">
        <f>IF(ISERROR(VLOOKUP($AA19,[1]BN1!$A:$Z,8,0)),0,VLOOKUP($AA19,[1]BN1!$A:$Z,8,0))</f>
        <v>5660.9595669500004</v>
      </c>
      <c r="J19" s="38">
        <f t="shared" si="1"/>
        <v>24.419897511490284</v>
      </c>
      <c r="K19" s="35">
        <f>IF(ISERROR(VLOOKUP($AA19,[1]BN1!$A:$N,10,0)),0,VLOOKUP($AA19,[1]BN1!$A:$N,10,0))</f>
        <v>1443.1904999999999</v>
      </c>
      <c r="L19" s="39">
        <f>IF(ISERROR(VLOOKUP($AA19,[1]BN1!$A:$N,11,0)),0,VLOOKUP($AA19,[1]BN1!$A:$N,11,0))</f>
        <v>1443.1904999999999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0</v>
      </c>
      <c r="O19" s="40">
        <f>IF(ISERROR(VLOOKUP($AA19,[1]BN1!$A:$Z,14,0)),0,VLOOKUP($AA19,[1]BN1!$A:$Z,14,0))</f>
        <v>22.990407999999999</v>
      </c>
      <c r="P19" s="39">
        <f t="shared" si="2"/>
        <v>22.990407999999999</v>
      </c>
      <c r="Q19" s="39">
        <f>IF(ISERROR(VLOOKUP($AA19,[1]BN1!$A:$Z,15,0)),0,VLOOKUP($AA19,[1]BN1!$A:$Z,15,0))</f>
        <v>452.12088514999999</v>
      </c>
      <c r="R19" s="41">
        <f t="shared" si="3"/>
        <v>31.327872872638785</v>
      </c>
      <c r="S19" s="35">
        <f t="shared" si="4"/>
        <v>24624.940399999999</v>
      </c>
      <c r="T19" s="39">
        <f t="shared" si="4"/>
        <v>13033.523300000001</v>
      </c>
      <c r="U19" s="39">
        <f t="shared" si="4"/>
        <v>0</v>
      </c>
      <c r="V19" s="40">
        <f t="shared" si="4"/>
        <v>0</v>
      </c>
      <c r="W19" s="40">
        <f t="shared" si="4"/>
        <v>92.240890480000004</v>
      </c>
      <c r="X19" s="39">
        <f t="shared" si="4"/>
        <v>92.240890480000004</v>
      </c>
      <c r="Y19" s="39">
        <f t="shared" si="4"/>
        <v>6113.0804521</v>
      </c>
      <c r="Z19" s="42">
        <f t="shared" si="5"/>
        <v>24.824752274730379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กระทรวงพาณิชย์</v>
      </c>
      <c r="C20" s="35">
        <f>IF(ISERROR(VLOOKUP($AA20,[1]BN1!$A:$N,3,0)),0,VLOOKUP($AA20,[1]BN1!$A:$N,3,0))</f>
        <v>5278.9518417999998</v>
      </c>
      <c r="D20" s="36">
        <f>IF(ISERROR(VLOOKUP($AA20,[1]BN1!$A:$N,4,0)),0,VLOOKUP($AA20,[1]BN1!$A:$N,4,0))</f>
        <v>3257.2058418000001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296.41226648000003</v>
      </c>
      <c r="H20" s="36">
        <f t="shared" si="0"/>
        <v>296.41226648000003</v>
      </c>
      <c r="I20" s="36">
        <f>IF(ISERROR(VLOOKUP($AA20,[1]BN1!$A:$Z,8,0)),0,VLOOKUP($AA20,[1]BN1!$A:$Z,8,0))</f>
        <v>1479.38528471</v>
      </c>
      <c r="J20" s="38">
        <f t="shared" si="1"/>
        <v>28.024223918768769</v>
      </c>
      <c r="K20" s="35">
        <f>IF(ISERROR(VLOOKUP($AA20,[1]BN1!$A:$N,10,0)),0,VLOOKUP($AA20,[1]BN1!$A:$N,10,0))</f>
        <v>1066.1226581999999</v>
      </c>
      <c r="L20" s="39">
        <f>IF(ISERROR(VLOOKUP($AA20,[1]BN1!$A:$N,11,0)),0,VLOOKUP($AA20,[1]BN1!$A:$N,11,0))</f>
        <v>1066.1226581999999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55.393570459999999</v>
      </c>
      <c r="P20" s="39">
        <f t="shared" si="2"/>
        <v>55.393570459999999</v>
      </c>
      <c r="Q20" s="39">
        <f>IF(ISERROR(VLOOKUP($AA20,[1]BN1!$A:$Z,15,0)),0,VLOOKUP($AA20,[1]BN1!$A:$Z,15,0))</f>
        <v>179.66227176999999</v>
      </c>
      <c r="R20" s="41">
        <f t="shared" si="3"/>
        <v>16.851932597824607</v>
      </c>
      <c r="S20" s="35">
        <f t="shared" si="4"/>
        <v>6345.0744999999997</v>
      </c>
      <c r="T20" s="39">
        <f t="shared" si="4"/>
        <v>4323.3284999999996</v>
      </c>
      <c r="U20" s="39">
        <f t="shared" si="4"/>
        <v>0</v>
      </c>
      <c r="V20" s="40">
        <f t="shared" si="4"/>
        <v>0</v>
      </c>
      <c r="W20" s="40">
        <f t="shared" si="4"/>
        <v>351.80583694000001</v>
      </c>
      <c r="X20" s="39">
        <f t="shared" si="4"/>
        <v>351.80583694000001</v>
      </c>
      <c r="Y20" s="39">
        <f t="shared" si="4"/>
        <v>1659.0475564799999</v>
      </c>
      <c r="Z20" s="42">
        <f t="shared" si="5"/>
        <v>26.147014609205925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กระทรวงการต่างประเทศ</v>
      </c>
      <c r="C21" s="35">
        <f>IF(ISERROR(VLOOKUP($AA21,[1]BN1!$A:$N,3,0)),0,VLOOKUP($AA21,[1]BN1!$A:$N,3,0))</f>
        <v>7102.3089</v>
      </c>
      <c r="D21" s="36">
        <f>IF(ISERROR(VLOOKUP($AA21,[1]BN1!$A:$N,4,0)),0,VLOOKUP($AA21,[1]BN1!$A:$N,4,0))</f>
        <v>4199.0861999999997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66.545179219999994</v>
      </c>
      <c r="H21" s="36">
        <f t="shared" si="0"/>
        <v>66.545179219999994</v>
      </c>
      <c r="I21" s="36">
        <f>IF(ISERROR(VLOOKUP($AA21,[1]BN1!$A:$Z,8,0)),0,VLOOKUP($AA21,[1]BN1!$A:$Z,8,0))</f>
        <v>2069.6338120199998</v>
      </c>
      <c r="J21" s="38">
        <f t="shared" si="1"/>
        <v>29.140295658218974</v>
      </c>
      <c r="K21" s="35">
        <f>IF(ISERROR(VLOOKUP($AA21,[1]BN1!$A:$N,10,0)),0,VLOOKUP($AA21,[1]BN1!$A:$N,10,0))</f>
        <v>304.1891</v>
      </c>
      <c r="L21" s="39">
        <f>IF(ISERROR(VLOOKUP($AA21,[1]BN1!$A:$N,11,0)),0,VLOOKUP($AA21,[1]BN1!$A:$N,11,0))</f>
        <v>304.1891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0.10763654</v>
      </c>
      <c r="P21" s="39">
        <f t="shared" si="2"/>
        <v>0.10763654</v>
      </c>
      <c r="Q21" s="39">
        <f>IF(ISERROR(VLOOKUP($AA21,[1]BN1!$A:$Z,15,0)),0,VLOOKUP($AA21,[1]BN1!$A:$Z,15,0))</f>
        <v>43.578201319999998</v>
      </c>
      <c r="R21" s="41">
        <f t="shared" si="3"/>
        <v>14.326023292747832</v>
      </c>
      <c r="S21" s="35">
        <f t="shared" si="4"/>
        <v>7406.4979999999996</v>
      </c>
      <c r="T21" s="39">
        <f t="shared" si="4"/>
        <v>4503.2752999999993</v>
      </c>
      <c r="U21" s="39">
        <f t="shared" si="4"/>
        <v>0</v>
      </c>
      <c r="V21" s="40">
        <f t="shared" si="4"/>
        <v>0</v>
      </c>
      <c r="W21" s="40">
        <f t="shared" si="4"/>
        <v>66.652815759999996</v>
      </c>
      <c r="X21" s="39">
        <f t="shared" si="4"/>
        <v>66.652815759999996</v>
      </c>
      <c r="Y21" s="39">
        <f t="shared" si="4"/>
        <v>2113.2120133399999</v>
      </c>
      <c r="Z21" s="42">
        <f t="shared" si="5"/>
        <v>28.531865037160614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กระทรวงมหาดไทย</v>
      </c>
      <c r="C22" s="35">
        <f>IF(ISERROR(VLOOKUP($AA22,[1]BN1!$A:$N,3,0)),0,VLOOKUP($AA22,[1]BN1!$A:$N,3,0))</f>
        <v>239579.25464373</v>
      </c>
      <c r="D22" s="36">
        <f>IF(ISERROR(VLOOKUP($AA22,[1]BN1!$A:$N,4,0)),0,VLOOKUP($AA22,[1]BN1!$A:$N,4,0))</f>
        <v>119930.70494373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482.76892191000002</v>
      </c>
      <c r="H22" s="36">
        <f t="shared" si="0"/>
        <v>482.76892191000002</v>
      </c>
      <c r="I22" s="36">
        <f>IF(ISERROR(VLOOKUP($AA22,[1]BN1!$A:$Z,8,0)),0,VLOOKUP($AA22,[1]BN1!$A:$Z,8,0))</f>
        <v>86373.527198580006</v>
      </c>
      <c r="J22" s="38">
        <f t="shared" si="1"/>
        <v>36.05217293418125</v>
      </c>
      <c r="K22" s="35">
        <f>IF(ISERROR(VLOOKUP($AA22,[1]BN1!$A:$N,10,0)),0,VLOOKUP($AA22,[1]BN1!$A:$N,10,0))</f>
        <v>75933.838056270004</v>
      </c>
      <c r="L22" s="39">
        <f>IF(ISERROR(VLOOKUP($AA22,[1]BN1!$A:$N,11,0)),0,VLOOKUP($AA22,[1]BN1!$A:$N,11,0))</f>
        <v>75733.838056270004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15680.69442102</v>
      </c>
      <c r="P22" s="39">
        <f t="shared" si="2"/>
        <v>15680.69442102</v>
      </c>
      <c r="Q22" s="39">
        <f>IF(ISERROR(VLOOKUP($AA22,[1]BN1!$A:$Z,15,0)),0,VLOOKUP($AA22,[1]BN1!$A:$Z,15,0))</f>
        <v>6300.1862570100002</v>
      </c>
      <c r="R22" s="41">
        <f t="shared" si="3"/>
        <v>8.2969416774920699</v>
      </c>
      <c r="S22" s="35">
        <f t="shared" si="4"/>
        <v>315513.09270000004</v>
      </c>
      <c r="T22" s="39">
        <f t="shared" si="4"/>
        <v>195664.54300000001</v>
      </c>
      <c r="U22" s="39">
        <f t="shared" si="4"/>
        <v>0</v>
      </c>
      <c r="V22" s="40">
        <f t="shared" si="4"/>
        <v>0</v>
      </c>
      <c r="W22" s="40">
        <f t="shared" si="4"/>
        <v>16163.463342929999</v>
      </c>
      <c r="X22" s="39">
        <f t="shared" si="4"/>
        <v>16163.463342929999</v>
      </c>
      <c r="Y22" s="39">
        <f t="shared" si="4"/>
        <v>92673.713455590012</v>
      </c>
      <c r="Z22" s="42">
        <f t="shared" si="5"/>
        <v>29.372382826505127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สำนักนายกรัฐมนตรี</v>
      </c>
      <c r="C23" s="35">
        <f>IF(ISERROR(VLOOKUP($AA23,[1]BN1!$A:$N,3,0)),0,VLOOKUP($AA23,[1]BN1!$A:$N,3,0))</f>
        <v>23143.165125</v>
      </c>
      <c r="D23" s="36">
        <f>IF(ISERROR(VLOOKUP($AA23,[1]BN1!$A:$N,4,0)),0,VLOOKUP($AA23,[1]BN1!$A:$N,4,0))</f>
        <v>11981.178625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516.40679143</v>
      </c>
      <c r="H23" s="36">
        <f t="shared" si="0"/>
        <v>516.40679143</v>
      </c>
      <c r="I23" s="36">
        <f>IF(ISERROR(VLOOKUP($AA23,[1]BN1!$A:$Z,8,0)),0,VLOOKUP($AA23,[1]BN1!$A:$Z,8,0))</f>
        <v>6461.3802428199997</v>
      </c>
      <c r="J23" s="38">
        <f t="shared" si="1"/>
        <v>27.919172714367434</v>
      </c>
      <c r="K23" s="35">
        <f>IF(ISERROR(VLOOKUP($AA23,[1]BN1!$A:$N,10,0)),0,VLOOKUP($AA23,[1]BN1!$A:$N,10,0))</f>
        <v>10598.898175</v>
      </c>
      <c r="L23" s="39">
        <f>IF(ISERROR(VLOOKUP($AA23,[1]BN1!$A:$N,11,0)),0,VLOOKUP($AA23,[1]BN1!$A:$N,11,0))</f>
        <v>10383.717774999999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469.38045906999997</v>
      </c>
      <c r="P23" s="39">
        <f t="shared" si="2"/>
        <v>469.38045906999997</v>
      </c>
      <c r="Q23" s="39">
        <f>IF(ISERROR(VLOOKUP($AA23,[1]BN1!$A:$Z,15,0)),0,VLOOKUP($AA23,[1]BN1!$A:$Z,15,0))</f>
        <v>3871.9579203600001</v>
      </c>
      <c r="R23" s="41">
        <f t="shared" si="3"/>
        <v>36.531702224415419</v>
      </c>
      <c r="S23" s="35">
        <f t="shared" si="4"/>
        <v>33742.063300000002</v>
      </c>
      <c r="T23" s="39">
        <f t="shared" si="4"/>
        <v>22364.896399999998</v>
      </c>
      <c r="U23" s="39">
        <f t="shared" si="4"/>
        <v>0</v>
      </c>
      <c r="V23" s="40">
        <f t="shared" si="4"/>
        <v>0</v>
      </c>
      <c r="W23" s="40">
        <f t="shared" si="4"/>
        <v>985.78725050000003</v>
      </c>
      <c r="X23" s="39">
        <f t="shared" si="4"/>
        <v>985.78725050000003</v>
      </c>
      <c r="Y23" s="39">
        <f t="shared" si="4"/>
        <v>10333.33816318</v>
      </c>
      <c r="Z23" s="42">
        <f t="shared" si="5"/>
        <v>30.624499964055254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หน่วยงานอิสระของรัฐ</v>
      </c>
      <c r="C24" s="35">
        <f>IF(ISERROR(VLOOKUP($AA24,[1]BN1!$A:$N,3,0)),0,VLOOKUP($AA24,[1]BN1!$A:$N,3,0))</f>
        <v>16015.8356</v>
      </c>
      <c r="D24" s="36">
        <f>IF(ISERROR(VLOOKUP($AA24,[1]BN1!$A:$N,4,0)),0,VLOOKUP($AA24,[1]BN1!$A:$N,4,0))</f>
        <v>7975.5712000000003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0</v>
      </c>
      <c r="H24" s="36">
        <f t="shared" si="0"/>
        <v>0</v>
      </c>
      <c r="I24" s="36">
        <f>IF(ISERROR(VLOOKUP($AA24,[1]BN1!$A:$Z,8,0)),0,VLOOKUP($AA24,[1]BN1!$A:$Z,8,0))</f>
        <v>4636.0838999999996</v>
      </c>
      <c r="J24" s="38">
        <f t="shared" si="1"/>
        <v>28.946874929210686</v>
      </c>
      <c r="K24" s="35">
        <f>IF(ISERROR(VLOOKUP($AA24,[1]BN1!$A:$N,10,0)),0,VLOOKUP($AA24,[1]BN1!$A:$N,10,0))</f>
        <v>2443.1351</v>
      </c>
      <c r="L24" s="39">
        <f>IF(ISERROR(VLOOKUP($AA24,[1]BN1!$A:$N,11,0)),0,VLOOKUP($AA24,[1]BN1!$A:$N,11,0))</f>
        <v>1859.8710000000001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0</v>
      </c>
      <c r="P24" s="39">
        <f t="shared" si="2"/>
        <v>0</v>
      </c>
      <c r="Q24" s="39">
        <f>IF(ISERROR(VLOOKUP($AA24,[1]BN1!$A:$Z,15,0)),0,VLOOKUP($AA24,[1]BN1!$A:$Z,15,0))</f>
        <v>1061.3426999999999</v>
      </c>
      <c r="R24" s="41">
        <f t="shared" si="3"/>
        <v>43.441834223576095</v>
      </c>
      <c r="S24" s="35">
        <f t="shared" si="4"/>
        <v>18458.970700000002</v>
      </c>
      <c r="T24" s="39">
        <f t="shared" si="4"/>
        <v>9835.4422000000013</v>
      </c>
      <c r="U24" s="39">
        <f t="shared" si="4"/>
        <v>0</v>
      </c>
      <c r="V24" s="40">
        <f t="shared" si="4"/>
        <v>0</v>
      </c>
      <c r="W24" s="40">
        <f t="shared" si="4"/>
        <v>0</v>
      </c>
      <c r="X24" s="39">
        <f t="shared" si="4"/>
        <v>0</v>
      </c>
      <c r="Y24" s="39">
        <f t="shared" si="4"/>
        <v>5697.4265999999998</v>
      </c>
      <c r="Z24" s="42">
        <f t="shared" si="5"/>
        <v>30.865353722025247</v>
      </c>
      <c r="AA24" s="44" t="s">
        <v>34</v>
      </c>
      <c r="AB24" s="32"/>
    </row>
    <row r="25" spans="1:28" ht="21">
      <c r="A25" s="33">
        <v>20</v>
      </c>
      <c r="B25" s="34" t="str">
        <f>VLOOKUP($AA25,[1]Name!$A:$B,2,0)</f>
        <v>หน่วยงานของรัฐสภา</v>
      </c>
      <c r="C25" s="35">
        <f>IF(ISERROR(VLOOKUP($AA25,[1]BN1!$A:$N,3,0)),0,VLOOKUP($AA25,[1]BN1!$A:$N,3,0))</f>
        <v>5978.0648000000001</v>
      </c>
      <c r="D25" s="36">
        <f>IF(ISERROR(VLOOKUP($AA25,[1]BN1!$A:$N,4,0)),0,VLOOKUP($AA25,[1]BN1!$A:$N,4,0))</f>
        <v>2960.2039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55.432351480000001</v>
      </c>
      <c r="H25" s="36">
        <f t="shared" si="0"/>
        <v>55.432351480000001</v>
      </c>
      <c r="I25" s="36">
        <f>IF(ISERROR(VLOOKUP($AA25,[1]BN1!$A:$Z,8,0)),0,VLOOKUP($AA25,[1]BN1!$A:$Z,8,0))</f>
        <v>1319.8203856499999</v>
      </c>
      <c r="J25" s="38">
        <f t="shared" si="1"/>
        <v>22.077719626759482</v>
      </c>
      <c r="K25" s="35">
        <f>IF(ISERROR(VLOOKUP($AA25,[1]BN1!$A:$N,10,0)),0,VLOOKUP($AA25,[1]BN1!$A:$N,10,0))</f>
        <v>2110.2779999999998</v>
      </c>
      <c r="L25" s="39">
        <f>IF(ISERROR(VLOOKUP($AA25,[1]BN1!$A:$N,11,0)),0,VLOOKUP($AA25,[1]BN1!$A:$N,11,0))</f>
        <v>2110.2779999999998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152.06078400000001</v>
      </c>
      <c r="P25" s="39">
        <f t="shared" si="2"/>
        <v>152.06078400000001</v>
      </c>
      <c r="Q25" s="39">
        <f>IF(ISERROR(VLOOKUP($AA25,[1]BN1!$A:$Z,15,0)),0,VLOOKUP($AA25,[1]BN1!$A:$Z,15,0))</f>
        <v>1272.1535382899999</v>
      </c>
      <c r="R25" s="41">
        <f t="shared" si="3"/>
        <v>60.283694294780119</v>
      </c>
      <c r="S25" s="35">
        <f t="shared" si="4"/>
        <v>8088.3428000000004</v>
      </c>
      <c r="T25" s="39">
        <f t="shared" si="4"/>
        <v>5070.4818999999998</v>
      </c>
      <c r="U25" s="39">
        <f t="shared" si="4"/>
        <v>0</v>
      </c>
      <c r="V25" s="40">
        <f t="shared" si="4"/>
        <v>0</v>
      </c>
      <c r="W25" s="40">
        <f t="shared" si="4"/>
        <v>207.49313548000001</v>
      </c>
      <c r="X25" s="39">
        <f t="shared" si="4"/>
        <v>207.49313548000001</v>
      </c>
      <c r="Y25" s="39">
        <f t="shared" si="4"/>
        <v>2591.9739239399996</v>
      </c>
      <c r="Z25" s="42">
        <f t="shared" si="5"/>
        <v>32.045797118539532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หน่วยงานของศาล</v>
      </c>
      <c r="C26" s="35">
        <f>IF(ISERROR(VLOOKUP($AA26,[1]BN1!$A:$N,3,0)),0,VLOOKUP($AA26,[1]BN1!$A:$N,3,0))</f>
        <v>21634.832299999998</v>
      </c>
      <c r="D26" s="36">
        <f>IF(ISERROR(VLOOKUP($AA26,[1]BN1!$A:$N,4,0)),0,VLOOKUP($AA26,[1]BN1!$A:$N,4,0))</f>
        <v>11891.120199999999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0</v>
      </c>
      <c r="H26" s="36">
        <f t="shared" si="0"/>
        <v>0</v>
      </c>
      <c r="I26" s="36">
        <f>IF(ISERROR(VLOOKUP($AA26,[1]BN1!$A:$Z,8,0)),0,VLOOKUP($AA26,[1]BN1!$A:$Z,8,0))</f>
        <v>7573.4529000000002</v>
      </c>
      <c r="J26" s="38">
        <f t="shared" si="1"/>
        <v>35.005831313977879</v>
      </c>
      <c r="K26" s="35">
        <f>IF(ISERROR(VLOOKUP($AA26,[1]BN1!$A:$N,10,0)),0,VLOOKUP($AA26,[1]BN1!$A:$N,10,0))</f>
        <v>1305.9771000000001</v>
      </c>
      <c r="L26" s="39">
        <f>IF(ISERROR(VLOOKUP($AA26,[1]BN1!$A:$N,11,0)),0,VLOOKUP($AA26,[1]BN1!$A:$N,11,0))</f>
        <v>1288.1771000000001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0</v>
      </c>
      <c r="P26" s="39">
        <f t="shared" si="2"/>
        <v>0</v>
      </c>
      <c r="Q26" s="39">
        <f>IF(ISERROR(VLOOKUP($AA26,[1]BN1!$A:$Z,15,0)),0,VLOOKUP($AA26,[1]BN1!$A:$Z,15,0))</f>
        <v>374.245</v>
      </c>
      <c r="R26" s="41">
        <f t="shared" si="3"/>
        <v>28.656321768582309</v>
      </c>
      <c r="S26" s="35">
        <f t="shared" si="4"/>
        <v>22940.809399999998</v>
      </c>
      <c r="T26" s="39">
        <f t="shared" si="4"/>
        <v>13179.2973</v>
      </c>
      <c r="U26" s="39">
        <f t="shared" si="4"/>
        <v>0</v>
      </c>
      <c r="V26" s="40">
        <f t="shared" si="4"/>
        <v>0</v>
      </c>
      <c r="W26" s="40">
        <f t="shared" si="4"/>
        <v>0</v>
      </c>
      <c r="X26" s="39">
        <f t="shared" si="4"/>
        <v>0</v>
      </c>
      <c r="Y26" s="39">
        <f t="shared" si="4"/>
        <v>7947.6979000000001</v>
      </c>
      <c r="Z26" s="42">
        <f t="shared" si="5"/>
        <v>34.644365686591691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กระทรวงการอุดมศึกษา วิทยาศาสตร์ วิจัย และนวัตกรรม</v>
      </c>
      <c r="C27" s="35">
        <f>IF(ISERROR(VLOOKUP($AA27,[1]BN1!$A:$N,3,0)),0,VLOOKUP($AA27,[1]BN1!$A:$N,3,0))</f>
        <v>93096.984352240004</v>
      </c>
      <c r="D27" s="36">
        <f>IF(ISERROR(VLOOKUP($AA27,[1]BN1!$A:$N,4,0)),0,VLOOKUP($AA27,[1]BN1!$A:$N,4,0))</f>
        <v>46849.295252240001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93.997661769999993</v>
      </c>
      <c r="H27" s="36">
        <f t="shared" si="0"/>
        <v>93.997661769999993</v>
      </c>
      <c r="I27" s="36">
        <f>IF(ISERROR(VLOOKUP($AA27,[1]BN1!$A:$Z,8,0)),0,VLOOKUP($AA27,[1]BN1!$A:$Z,8,0))</f>
        <v>34833.472190610002</v>
      </c>
      <c r="J27" s="38">
        <f t="shared" si="1"/>
        <v>37.416327105521198</v>
      </c>
      <c r="K27" s="45">
        <f>IF(ISERROR(VLOOKUP($AA27,[1]BN1!$A:$N,10,0)),0,VLOOKUP($AA27,[1]BN1!$A:$N,10,0))</f>
        <v>30349.61094776</v>
      </c>
      <c r="L27" s="46">
        <f>IF(ISERROR(VLOOKUP($AA27,[1]BN1!$A:$N,11,0)),0,VLOOKUP($AA27,[1]BN1!$A:$N,11,0))</f>
        <v>29112.482447760001</v>
      </c>
      <c r="M27" s="46">
        <f>IF(ISERROR(VLOOKUP($AA27,[1]BN1!$A:$N,12,0)),0,VLOOKUP($AA27,[1]BN1!$A:$N,12,0))</f>
        <v>0</v>
      </c>
      <c r="N27" s="47">
        <f>IF(ISERROR(VLOOKUP($AA27,[1]BN1!$A:$Z,13,0)),0,VLOOKUP($AA27,[1]BN1!$A:$Z,13,0))</f>
        <v>0</v>
      </c>
      <c r="O27" s="47">
        <f>IF(ISERROR(VLOOKUP($AA27,[1]BN1!$A:$Z,14,0)),0,VLOOKUP($AA27,[1]BN1!$A:$Z,14,0))</f>
        <v>2045.1026339800001</v>
      </c>
      <c r="P27" s="46">
        <f t="shared" si="2"/>
        <v>2045.1026339800001</v>
      </c>
      <c r="Q27" s="46">
        <f>IF(ISERROR(VLOOKUP($AA27,[1]BN1!$A:$Z,15,0)),0,VLOOKUP($AA27,[1]BN1!$A:$Z,15,0))</f>
        <v>19118.74641707</v>
      </c>
      <c r="R27" s="48">
        <f t="shared" si="3"/>
        <v>62.995029656158039</v>
      </c>
      <c r="S27" s="35">
        <f t="shared" si="4"/>
        <v>123446.5953</v>
      </c>
      <c r="T27" s="39">
        <f t="shared" si="4"/>
        <v>75961.777700000006</v>
      </c>
      <c r="U27" s="39">
        <f t="shared" si="4"/>
        <v>0</v>
      </c>
      <c r="V27" s="40">
        <f t="shared" si="4"/>
        <v>0</v>
      </c>
      <c r="W27" s="40">
        <f t="shared" si="4"/>
        <v>2139.10029575</v>
      </c>
      <c r="X27" s="39">
        <f t="shared" si="4"/>
        <v>2139.10029575</v>
      </c>
      <c r="Y27" s="39">
        <f t="shared" si="4"/>
        <v>53952.218607679999</v>
      </c>
      <c r="Z27" s="42">
        <f t="shared" si="5"/>
        <v>43.704906139019286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กระทรวงแรงงาน</v>
      </c>
      <c r="C28" s="35">
        <f>IF(ISERROR(VLOOKUP($AA28,[1]BN1!$A:$N,3,0)),0,VLOOKUP($AA28,[1]BN1!$A:$N,3,0))</f>
        <v>49353.9064</v>
      </c>
      <c r="D28" s="36">
        <f>IF(ISERROR(VLOOKUP($AA28,[1]BN1!$A:$N,4,0)),0,VLOOKUP($AA28,[1]BN1!$A:$N,4,0))</f>
        <v>24701.503199999999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70.363822769999999</v>
      </c>
      <c r="H28" s="36">
        <f t="shared" si="0"/>
        <v>70.363822769999999</v>
      </c>
      <c r="I28" s="36">
        <f>IF(ISERROR(VLOOKUP($AA28,[1]BN1!$A:$Z,8,0)),0,VLOOKUP($AA28,[1]BN1!$A:$Z,8,0))</f>
        <v>23334.813179870001</v>
      </c>
      <c r="J28" s="38">
        <f t="shared" si="1"/>
        <v>47.28057996209597</v>
      </c>
      <c r="K28" s="45">
        <f>IF(ISERROR(VLOOKUP($AA28,[1]BN1!$A:$N,10,0)),0,VLOOKUP($AA28,[1]BN1!$A:$N,10,0))</f>
        <v>347.98520000000002</v>
      </c>
      <c r="L28" s="46">
        <f>IF(ISERROR(VLOOKUP($AA28,[1]BN1!$A:$N,11,0)),0,VLOOKUP($AA28,[1]BN1!$A:$N,11,0))</f>
        <v>347.98520000000002</v>
      </c>
      <c r="M28" s="46">
        <f>IF(ISERROR(VLOOKUP($AA28,[1]BN1!$A:$N,12,0)),0,VLOOKUP($AA28,[1]BN1!$A:$N,12,0))</f>
        <v>0</v>
      </c>
      <c r="N28" s="47">
        <f>IF(ISERROR(VLOOKUP($AA28,[1]BN1!$A:$Z,13,0)),0,VLOOKUP($AA28,[1]BN1!$A:$Z,13,0))</f>
        <v>0</v>
      </c>
      <c r="O28" s="47">
        <f>IF(ISERROR(VLOOKUP($AA28,[1]BN1!$A:$Z,14,0)),0,VLOOKUP($AA28,[1]BN1!$A:$Z,14,0))</f>
        <v>20.532218</v>
      </c>
      <c r="P28" s="46">
        <f t="shared" si="2"/>
        <v>20.532218</v>
      </c>
      <c r="Q28" s="46">
        <f>IF(ISERROR(VLOOKUP($AA28,[1]BN1!$A:$Z,15,0)),0,VLOOKUP($AA28,[1]BN1!$A:$Z,15,0))</f>
        <v>16.203695</v>
      </c>
      <c r="R28" s="48">
        <f t="shared" si="3"/>
        <v>4.6564322275774943</v>
      </c>
      <c r="S28" s="35">
        <f t="shared" si="4"/>
        <v>49701.891600000003</v>
      </c>
      <c r="T28" s="39">
        <f t="shared" si="4"/>
        <v>25049.488399999998</v>
      </c>
      <c r="U28" s="39">
        <f t="shared" si="4"/>
        <v>0</v>
      </c>
      <c r="V28" s="40">
        <f t="shared" si="4"/>
        <v>0</v>
      </c>
      <c r="W28" s="40">
        <f t="shared" si="4"/>
        <v>90.896040769999999</v>
      </c>
      <c r="X28" s="39">
        <f t="shared" si="4"/>
        <v>90.896040769999999</v>
      </c>
      <c r="Y28" s="39">
        <f t="shared" si="4"/>
        <v>23351.016874870002</v>
      </c>
      <c r="Z28" s="42">
        <f t="shared" si="5"/>
        <v>46.982149216369059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กระทรวงการคลัง</v>
      </c>
      <c r="C29" s="35">
        <f>IF(ISERROR(VLOOKUP($AA29,[1]BN1!$A:$N,3,0)),0,VLOOKUP($AA29,[1]BN1!$A:$N,3,0))</f>
        <v>265865.24540000001</v>
      </c>
      <c r="D29" s="36">
        <f>IF(ISERROR(VLOOKUP($AA29,[1]BN1!$A:$N,4,0)),0,VLOOKUP($AA29,[1]BN1!$A:$N,4,0))</f>
        <v>164529.49739999999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764.72679374999996</v>
      </c>
      <c r="H29" s="36">
        <f t="shared" si="0"/>
        <v>764.72679374999996</v>
      </c>
      <c r="I29" s="36">
        <f>IF(ISERROR(VLOOKUP($AA29,[1]BN1!$A:$Z,8,0)),0,VLOOKUP($AA29,[1]BN1!$A:$Z,8,0))</f>
        <v>139469.83352779999</v>
      </c>
      <c r="J29" s="38">
        <f t="shared" si="1"/>
        <v>52.458843696536796</v>
      </c>
      <c r="K29" s="45">
        <f>IF(ISERROR(VLOOKUP($AA29,[1]BN1!$A:$N,10,0)),0,VLOOKUP($AA29,[1]BN1!$A:$N,10,0))</f>
        <v>7737.5770000000002</v>
      </c>
      <c r="L29" s="46">
        <f>IF(ISERROR(VLOOKUP($AA29,[1]BN1!$A:$N,11,0)),0,VLOOKUP($AA29,[1]BN1!$A:$N,11,0))</f>
        <v>7608.1008000000002</v>
      </c>
      <c r="M29" s="46">
        <f>IF(ISERROR(VLOOKUP($AA29,[1]BN1!$A:$N,12,0)),0,VLOOKUP($AA29,[1]BN1!$A:$N,12,0))</f>
        <v>0</v>
      </c>
      <c r="N29" s="47">
        <f>IF(ISERROR(VLOOKUP($AA29,[1]BN1!$A:$Z,13,0)),0,VLOOKUP($AA29,[1]BN1!$A:$Z,13,0))</f>
        <v>0</v>
      </c>
      <c r="O29" s="47">
        <f>IF(ISERROR(VLOOKUP($AA29,[1]BN1!$A:$Z,14,0)),0,VLOOKUP($AA29,[1]BN1!$A:$Z,14,0))</f>
        <v>854.01655600000004</v>
      </c>
      <c r="P29" s="46">
        <f t="shared" si="2"/>
        <v>854.01655600000004</v>
      </c>
      <c r="Q29" s="46">
        <f>IF(ISERROR(VLOOKUP($AA29,[1]BN1!$A:$Z,15,0)),0,VLOOKUP($AA29,[1]BN1!$A:$Z,15,0))</f>
        <v>3784.8681298299998</v>
      </c>
      <c r="R29" s="48">
        <f t="shared" si="3"/>
        <v>48.915417963918159</v>
      </c>
      <c r="S29" s="35">
        <f t="shared" si="4"/>
        <v>273602.8224</v>
      </c>
      <c r="T29" s="39">
        <f t="shared" si="4"/>
        <v>172137.59820000001</v>
      </c>
      <c r="U29" s="39">
        <f t="shared" si="4"/>
        <v>0</v>
      </c>
      <c r="V29" s="40">
        <f t="shared" si="4"/>
        <v>0</v>
      </c>
      <c r="W29" s="40">
        <f t="shared" si="4"/>
        <v>1618.7433497500001</v>
      </c>
      <c r="X29" s="39">
        <f t="shared" si="4"/>
        <v>1618.7433497500001</v>
      </c>
      <c r="Y29" s="39">
        <f t="shared" si="4"/>
        <v>143254.70165762998</v>
      </c>
      <c r="Z29" s="42">
        <f t="shared" si="5"/>
        <v>52.358634461816855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1559834.9891311303</v>
      </c>
      <c r="D30" s="52">
        <f t="shared" si="6"/>
        <v>813606.99163112987</v>
      </c>
      <c r="E30" s="52">
        <f t="shared" si="6"/>
        <v>0</v>
      </c>
      <c r="F30" s="53">
        <f t="shared" si="6"/>
        <v>0</v>
      </c>
      <c r="G30" s="53">
        <f t="shared" si="6"/>
        <v>9215.2985952999989</v>
      </c>
      <c r="H30" s="52">
        <f t="shared" si="6"/>
        <v>9215.2985952999989</v>
      </c>
      <c r="I30" s="52">
        <f t="shared" si="6"/>
        <v>503253.46791512007</v>
      </c>
      <c r="J30" s="54">
        <f t="shared" si="1"/>
        <v>32.263250370825808</v>
      </c>
      <c r="K30" s="51">
        <f>SUM(K6:K29)</f>
        <v>492146.03376887005</v>
      </c>
      <c r="L30" s="55">
        <f>SUM(L6:L29)</f>
        <v>485055.80666887009</v>
      </c>
      <c r="M30" s="55">
        <f>SUM(M6:M29)</f>
        <v>0</v>
      </c>
      <c r="N30" s="53">
        <f>SUM(N6:N29)</f>
        <v>0</v>
      </c>
      <c r="O30" s="53">
        <f>SUM(O6:O29)</f>
        <v>112268.77778229</v>
      </c>
      <c r="P30" s="55">
        <f t="shared" si="2"/>
        <v>112268.77778229</v>
      </c>
      <c r="Q30" s="55">
        <f>SUM(Q6:Q29)</f>
        <v>75633.406450709997</v>
      </c>
      <c r="R30" s="54">
        <f t="shared" si="3"/>
        <v>15.368082085617344</v>
      </c>
      <c r="S30" s="56">
        <f t="shared" ref="S30:Y30" si="7">SUM(S6:S29)</f>
        <v>2051981.0228999997</v>
      </c>
      <c r="T30" s="57">
        <f t="shared" si="7"/>
        <v>1298662.7982999999</v>
      </c>
      <c r="U30" s="57">
        <f t="shared" si="7"/>
        <v>0</v>
      </c>
      <c r="V30" s="58">
        <f t="shared" si="7"/>
        <v>0</v>
      </c>
      <c r="W30" s="58">
        <f t="shared" si="7"/>
        <v>121484.07637759001</v>
      </c>
      <c r="X30" s="57">
        <f t="shared" si="7"/>
        <v>121484.07637759001</v>
      </c>
      <c r="Y30" s="57">
        <f t="shared" si="7"/>
        <v>578886.87436582998</v>
      </c>
      <c r="Z30" s="54">
        <f t="shared" si="5"/>
        <v>28.211122223133795</v>
      </c>
      <c r="AA30" s="59"/>
    </row>
    <row r="31" spans="1:28" ht="21">
      <c r="A31" s="60"/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59"/>
    </row>
    <row r="32" spans="1:28" ht="21">
      <c r="A32" s="60"/>
      <c r="B32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24  ธันวาคม  2564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4"/>
      <c r="T32" s="65"/>
      <c r="U32" s="62"/>
      <c r="V32" s="62"/>
      <c r="W32" s="62"/>
      <c r="X32" s="62"/>
      <c r="Y32" s="62"/>
      <c r="Z32" s="62"/>
      <c r="AA32" s="59"/>
    </row>
    <row r="33" spans="1:27" ht="21">
      <c r="A33" s="66"/>
      <c r="B33" s="61" t="s">
        <v>41</v>
      </c>
      <c r="C33" s="67"/>
      <c r="D33" s="68"/>
      <c r="E33" s="68"/>
      <c r="F33" s="68"/>
      <c r="G33" s="68"/>
      <c r="H33" s="68"/>
      <c r="I33" s="68"/>
      <c r="J33" s="67"/>
      <c r="K33" s="68"/>
      <c r="L33" s="68"/>
      <c r="M33" s="68"/>
      <c r="N33" s="68"/>
      <c r="O33" s="68"/>
      <c r="P33" s="68"/>
      <c r="Q33" s="68"/>
      <c r="R33" s="68"/>
      <c r="S33" s="69"/>
      <c r="T33" s="70"/>
      <c r="U33" s="71"/>
      <c r="V33" s="71"/>
      <c r="W33" s="71"/>
      <c r="X33" s="71"/>
      <c r="Y33" s="70"/>
      <c r="Z33" s="7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72"/>
      <c r="U34" s="68"/>
      <c r="V34" s="68"/>
      <c r="W34" s="68"/>
      <c r="X34" s="68"/>
      <c r="Y34" s="72"/>
      <c r="Z34" s="72"/>
      <c r="AA34" s="59"/>
    </row>
    <row r="35" spans="1:27" ht="21">
      <c r="A35" s="66"/>
      <c r="B35" s="61" t="str">
        <f>"ข้อมูล ณ วันที่ "&amp;[1]HeaderFooter!B5</f>
        <v>ข้อมูล ณ วันที่ 24 ธันวาคม 2564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/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3"/>
      <c r="N36" s="73"/>
      <c r="O36" s="73"/>
      <c r="P36" s="73"/>
      <c r="Q36" s="72"/>
      <c r="R36" s="72"/>
      <c r="S36" s="72"/>
      <c r="T36" s="72"/>
      <c r="U36" s="73"/>
      <c r="V36" s="73"/>
      <c r="W36" s="73"/>
      <c r="X36" s="73"/>
      <c r="Y36" s="72"/>
      <c r="Z36" s="72"/>
      <c r="AA36" s="59"/>
    </row>
    <row r="37" spans="1:27" ht="21">
      <c r="B37" s="61"/>
      <c r="C37" s="3"/>
      <c r="D37" s="75"/>
      <c r="E37" s="75"/>
      <c r="F37" s="75"/>
      <c r="G37" s="75"/>
      <c r="H37" s="75"/>
      <c r="I37" s="75"/>
      <c r="J37" s="3"/>
      <c r="K37" s="3"/>
      <c r="L37" s="3"/>
      <c r="M37" s="75"/>
      <c r="N37" s="75"/>
      <c r="O37" s="75"/>
      <c r="P37" s="75"/>
      <c r="Q37" s="3"/>
      <c r="R37" s="76" t="s">
        <v>43</v>
      </c>
      <c r="S37" s="77"/>
      <c r="T37" s="77"/>
      <c r="U37" s="77"/>
      <c r="V37" s="77"/>
      <c r="W37" s="77"/>
      <c r="X37" s="77"/>
      <c r="Y37" s="77"/>
      <c r="Z37" s="77"/>
      <c r="AA37" s="59"/>
    </row>
    <row r="38" spans="1:27" ht="21">
      <c r="B38" s="3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3"/>
      <c r="S38" s="78"/>
      <c r="T38" s="78"/>
      <c r="U38" s="78"/>
      <c r="V38" s="78"/>
      <c r="W38" s="78"/>
      <c r="X38" s="78"/>
      <c r="Y38" s="78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79" t="s">
        <v>44</v>
      </c>
      <c r="L39" s="3"/>
      <c r="M39" s="75"/>
      <c r="N39" s="75"/>
      <c r="O39" s="75"/>
      <c r="P39" s="75"/>
      <c r="Q39" s="3"/>
      <c r="R39" s="3"/>
      <c r="S39" s="80"/>
      <c r="T39" s="80"/>
      <c r="U39" s="80"/>
      <c r="V39" s="80"/>
      <c r="W39" s="80"/>
      <c r="X39" s="80"/>
      <c r="Y39" s="80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3"/>
      <c r="L40" s="3"/>
      <c r="M40" s="75"/>
      <c r="N40" s="75"/>
      <c r="O40" s="75"/>
      <c r="P40" s="75"/>
      <c r="Q40" s="3"/>
      <c r="R40" s="3"/>
      <c r="S40" s="3"/>
      <c r="T40" s="3"/>
      <c r="U40" s="75"/>
      <c r="V40" s="75"/>
      <c r="W40" s="75"/>
      <c r="X40" s="75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78"/>
      <c r="T41" s="78"/>
      <c r="U41" s="78"/>
      <c r="V41" s="78"/>
      <c r="W41" s="78"/>
      <c r="X41" s="78"/>
      <c r="Y41" s="78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3"/>
      <c r="T42" s="3"/>
      <c r="U42" s="75"/>
      <c r="V42" s="75"/>
      <c r="W42" s="75"/>
      <c r="X42" s="75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2021-12-28T06:47:40Z</dcterms:created>
  <dcterms:modified xsi:type="dcterms:W3CDTF">2021-12-28T06:48:00Z</dcterms:modified>
</cp:coreProperties>
</file>