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เบนซ์\รายงานขึ้น Newgfmisthai\2564.12.17\"/>
    </mc:Choice>
  </mc:AlternateContent>
  <bookViews>
    <workbookView xWindow="0" yWindow="0" windowWidth="19200" windowHeight="11595"/>
  </bookViews>
  <sheets>
    <sheet name="2. กระทรวง" sheetId="1" r:id="rId1"/>
  </sheets>
  <externalReferences>
    <externalReference r:id="rId2"/>
  </externalReferences>
  <definedNames>
    <definedName name="_xlnm._FilterDatabase" localSheetId="0" hidden="1">'2. กระทรวง'!$B$6:$AA$37</definedName>
    <definedName name="_xlnm.Print_Area" localSheetId="0">'2. กระทรวง'!$A$1:$Z$36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32" i="1"/>
  <c r="M30" i="1"/>
  <c r="Y29" i="1"/>
  <c r="W29" i="1"/>
  <c r="V29" i="1"/>
  <c r="Q29" i="1"/>
  <c r="R29" i="1" s="1"/>
  <c r="P29" i="1"/>
  <c r="O29" i="1"/>
  <c r="N29" i="1"/>
  <c r="M29" i="1"/>
  <c r="L29" i="1"/>
  <c r="K29" i="1"/>
  <c r="I29" i="1"/>
  <c r="J29" i="1" s="1"/>
  <c r="G29" i="1"/>
  <c r="H29" i="1" s="1"/>
  <c r="X29" i="1" s="1"/>
  <c r="F29" i="1"/>
  <c r="E29" i="1"/>
  <c r="U29" i="1" s="1"/>
  <c r="D29" i="1"/>
  <c r="T29" i="1" s="1"/>
  <c r="C29" i="1"/>
  <c r="S29" i="1" s="1"/>
  <c r="B29" i="1"/>
  <c r="W28" i="1"/>
  <c r="V28" i="1"/>
  <c r="Q28" i="1"/>
  <c r="R28" i="1" s="1"/>
  <c r="P28" i="1"/>
  <c r="O28" i="1"/>
  <c r="N28" i="1"/>
  <c r="M28" i="1"/>
  <c r="L28" i="1"/>
  <c r="K28" i="1"/>
  <c r="I28" i="1"/>
  <c r="H28" i="1"/>
  <c r="X28" i="1" s="1"/>
  <c r="G28" i="1"/>
  <c r="F28" i="1"/>
  <c r="E28" i="1"/>
  <c r="U28" i="1" s="1"/>
  <c r="D28" i="1"/>
  <c r="T28" i="1" s="1"/>
  <c r="C28" i="1"/>
  <c r="S28" i="1" s="1"/>
  <c r="B28" i="1"/>
  <c r="Y27" i="1"/>
  <c r="Z27" i="1" s="1"/>
  <c r="Q27" i="1"/>
  <c r="R27" i="1" s="1"/>
  <c r="O27" i="1"/>
  <c r="P27" i="1" s="1"/>
  <c r="N27" i="1"/>
  <c r="M27" i="1"/>
  <c r="L27" i="1"/>
  <c r="K27" i="1"/>
  <c r="I27" i="1"/>
  <c r="J27" i="1" s="1"/>
  <c r="G27" i="1"/>
  <c r="F27" i="1"/>
  <c r="V27" i="1" s="1"/>
  <c r="E27" i="1"/>
  <c r="U27" i="1" s="1"/>
  <c r="D27" i="1"/>
  <c r="T27" i="1" s="1"/>
  <c r="C27" i="1"/>
  <c r="S27" i="1" s="1"/>
  <c r="B27" i="1"/>
  <c r="Y26" i="1"/>
  <c r="Z26" i="1" s="1"/>
  <c r="X26" i="1"/>
  <c r="Q26" i="1"/>
  <c r="R26" i="1" s="1"/>
  <c r="P26" i="1"/>
  <c r="O26" i="1"/>
  <c r="N26" i="1"/>
  <c r="M26" i="1"/>
  <c r="L26" i="1"/>
  <c r="K26" i="1"/>
  <c r="I26" i="1"/>
  <c r="J26" i="1" s="1"/>
  <c r="H26" i="1"/>
  <c r="G26" i="1"/>
  <c r="W26" i="1" s="1"/>
  <c r="F26" i="1"/>
  <c r="V26" i="1" s="1"/>
  <c r="E26" i="1"/>
  <c r="U26" i="1" s="1"/>
  <c r="D26" i="1"/>
  <c r="T26" i="1" s="1"/>
  <c r="C26" i="1"/>
  <c r="S26" i="1" s="1"/>
  <c r="B26" i="1"/>
  <c r="Y25" i="1"/>
  <c r="V25" i="1"/>
  <c r="U25" i="1"/>
  <c r="R25" i="1"/>
  <c r="Q25" i="1"/>
  <c r="O25" i="1"/>
  <c r="N25" i="1"/>
  <c r="P25" i="1" s="1"/>
  <c r="M25" i="1"/>
  <c r="L25" i="1"/>
  <c r="K25" i="1"/>
  <c r="I25" i="1"/>
  <c r="J25" i="1" s="1"/>
  <c r="G25" i="1"/>
  <c r="W25" i="1" s="1"/>
  <c r="F25" i="1"/>
  <c r="H25" i="1" s="1"/>
  <c r="E25" i="1"/>
  <c r="D25" i="1"/>
  <c r="T25" i="1" s="1"/>
  <c r="C25" i="1"/>
  <c r="S25" i="1" s="1"/>
  <c r="B25" i="1"/>
  <c r="W24" i="1"/>
  <c r="T24" i="1"/>
  <c r="S24" i="1"/>
  <c r="R24" i="1"/>
  <c r="Q24" i="1"/>
  <c r="O24" i="1"/>
  <c r="N24" i="1"/>
  <c r="P24" i="1" s="1"/>
  <c r="M24" i="1"/>
  <c r="L24" i="1"/>
  <c r="K24" i="1"/>
  <c r="J24" i="1"/>
  <c r="I24" i="1"/>
  <c r="Y24" i="1" s="1"/>
  <c r="G24" i="1"/>
  <c r="F24" i="1"/>
  <c r="H24" i="1" s="1"/>
  <c r="E24" i="1"/>
  <c r="U24" i="1" s="1"/>
  <c r="D24" i="1"/>
  <c r="C24" i="1"/>
  <c r="B24" i="1"/>
  <c r="T23" i="1"/>
  <c r="Q23" i="1"/>
  <c r="R23" i="1" s="1"/>
  <c r="O23" i="1"/>
  <c r="N23" i="1"/>
  <c r="M23" i="1"/>
  <c r="L23" i="1"/>
  <c r="K23" i="1"/>
  <c r="I23" i="1"/>
  <c r="G23" i="1"/>
  <c r="W23" i="1" s="1"/>
  <c r="F23" i="1"/>
  <c r="E23" i="1"/>
  <c r="U23" i="1" s="1"/>
  <c r="D23" i="1"/>
  <c r="C23" i="1"/>
  <c r="S23" i="1" s="1"/>
  <c r="B23" i="1"/>
  <c r="W22" i="1"/>
  <c r="V22" i="1"/>
  <c r="Q22" i="1"/>
  <c r="R22" i="1" s="1"/>
  <c r="O22" i="1"/>
  <c r="N22" i="1"/>
  <c r="P22" i="1" s="1"/>
  <c r="M22" i="1"/>
  <c r="U22" i="1" s="1"/>
  <c r="L22" i="1"/>
  <c r="K22" i="1"/>
  <c r="I22" i="1"/>
  <c r="J22" i="1" s="1"/>
  <c r="G22" i="1"/>
  <c r="H22" i="1" s="1"/>
  <c r="F22" i="1"/>
  <c r="E22" i="1"/>
  <c r="D22" i="1"/>
  <c r="C22" i="1"/>
  <c r="S22" i="1" s="1"/>
  <c r="B22" i="1"/>
  <c r="V21" i="1"/>
  <c r="U21" i="1"/>
  <c r="Q21" i="1"/>
  <c r="R21" i="1" s="1"/>
  <c r="O21" i="1"/>
  <c r="N21" i="1"/>
  <c r="P21" i="1" s="1"/>
  <c r="M21" i="1"/>
  <c r="L21" i="1"/>
  <c r="K21" i="1"/>
  <c r="I21" i="1"/>
  <c r="G21" i="1"/>
  <c r="W21" i="1" s="1"/>
  <c r="F21" i="1"/>
  <c r="H21" i="1" s="1"/>
  <c r="X21" i="1" s="1"/>
  <c r="E21" i="1"/>
  <c r="D21" i="1"/>
  <c r="T21" i="1" s="1"/>
  <c r="C21" i="1"/>
  <c r="S21" i="1" s="1"/>
  <c r="B21" i="1"/>
  <c r="W20" i="1"/>
  <c r="Q20" i="1"/>
  <c r="R20" i="1" s="1"/>
  <c r="P20" i="1"/>
  <c r="O20" i="1"/>
  <c r="N20" i="1"/>
  <c r="M20" i="1"/>
  <c r="L20" i="1"/>
  <c r="K20" i="1"/>
  <c r="I20" i="1"/>
  <c r="Y20" i="1" s="1"/>
  <c r="Z20" i="1" s="1"/>
  <c r="H20" i="1"/>
  <c r="X20" i="1" s="1"/>
  <c r="G20" i="1"/>
  <c r="F20" i="1"/>
  <c r="V20" i="1" s="1"/>
  <c r="E20" i="1"/>
  <c r="U20" i="1" s="1"/>
  <c r="D20" i="1"/>
  <c r="T20" i="1" s="1"/>
  <c r="C20" i="1"/>
  <c r="S20" i="1" s="1"/>
  <c r="B20" i="1"/>
  <c r="Q19" i="1"/>
  <c r="R19" i="1" s="1"/>
  <c r="P19" i="1"/>
  <c r="O19" i="1"/>
  <c r="N19" i="1"/>
  <c r="M19" i="1"/>
  <c r="L19" i="1"/>
  <c r="K19" i="1"/>
  <c r="I19" i="1"/>
  <c r="J19" i="1" s="1"/>
  <c r="G19" i="1"/>
  <c r="W19" i="1" s="1"/>
  <c r="F19" i="1"/>
  <c r="V19" i="1" s="1"/>
  <c r="E19" i="1"/>
  <c r="U19" i="1" s="1"/>
  <c r="D19" i="1"/>
  <c r="T19" i="1" s="1"/>
  <c r="C19" i="1"/>
  <c r="S19" i="1" s="1"/>
  <c r="B19" i="1"/>
  <c r="Y18" i="1"/>
  <c r="Z18" i="1" s="1"/>
  <c r="X18" i="1"/>
  <c r="Q18" i="1"/>
  <c r="R18" i="1" s="1"/>
  <c r="P18" i="1"/>
  <c r="O18" i="1"/>
  <c r="N18" i="1"/>
  <c r="M18" i="1"/>
  <c r="L18" i="1"/>
  <c r="K18" i="1"/>
  <c r="I18" i="1"/>
  <c r="J18" i="1" s="1"/>
  <c r="H18" i="1"/>
  <c r="G18" i="1"/>
  <c r="W18" i="1" s="1"/>
  <c r="F18" i="1"/>
  <c r="V18" i="1" s="1"/>
  <c r="E18" i="1"/>
  <c r="U18" i="1" s="1"/>
  <c r="D18" i="1"/>
  <c r="T18" i="1" s="1"/>
  <c r="C18" i="1"/>
  <c r="S18" i="1" s="1"/>
  <c r="B18" i="1"/>
  <c r="Y17" i="1"/>
  <c r="Z17" i="1" s="1"/>
  <c r="R17" i="1"/>
  <c r="Q17" i="1"/>
  <c r="O17" i="1"/>
  <c r="N17" i="1"/>
  <c r="P17" i="1" s="1"/>
  <c r="M17" i="1"/>
  <c r="L17" i="1"/>
  <c r="K17" i="1"/>
  <c r="I17" i="1"/>
  <c r="G17" i="1"/>
  <c r="W17" i="1" s="1"/>
  <c r="F17" i="1"/>
  <c r="H17" i="1" s="1"/>
  <c r="E17" i="1"/>
  <c r="U17" i="1" s="1"/>
  <c r="D17" i="1"/>
  <c r="C17" i="1"/>
  <c r="S17" i="1" s="1"/>
  <c r="B17" i="1"/>
  <c r="W16" i="1"/>
  <c r="U16" i="1"/>
  <c r="T16" i="1"/>
  <c r="S16" i="1"/>
  <c r="R16" i="1"/>
  <c r="Q16" i="1"/>
  <c r="O16" i="1"/>
  <c r="N16" i="1"/>
  <c r="P16" i="1" s="1"/>
  <c r="M16" i="1"/>
  <c r="L16" i="1"/>
  <c r="K16" i="1"/>
  <c r="J16" i="1"/>
  <c r="I16" i="1"/>
  <c r="Y16" i="1" s="1"/>
  <c r="Z16" i="1" s="1"/>
  <c r="G16" i="1"/>
  <c r="F16" i="1"/>
  <c r="H16" i="1" s="1"/>
  <c r="E16" i="1"/>
  <c r="D16" i="1"/>
  <c r="C16" i="1"/>
  <c r="B16" i="1"/>
  <c r="T15" i="1"/>
  <c r="Q15" i="1"/>
  <c r="R15" i="1" s="1"/>
  <c r="P15" i="1"/>
  <c r="O15" i="1"/>
  <c r="N15" i="1"/>
  <c r="M15" i="1"/>
  <c r="L15" i="1"/>
  <c r="K15" i="1"/>
  <c r="I15" i="1"/>
  <c r="G15" i="1"/>
  <c r="W15" i="1" s="1"/>
  <c r="F15" i="1"/>
  <c r="E15" i="1"/>
  <c r="U15" i="1" s="1"/>
  <c r="D15" i="1"/>
  <c r="C15" i="1"/>
  <c r="S15" i="1" s="1"/>
  <c r="B15" i="1"/>
  <c r="W14" i="1"/>
  <c r="V14" i="1"/>
  <c r="U14" i="1"/>
  <c r="Q14" i="1"/>
  <c r="R14" i="1" s="1"/>
  <c r="O14" i="1"/>
  <c r="N14" i="1"/>
  <c r="P14" i="1" s="1"/>
  <c r="M14" i="1"/>
  <c r="L14" i="1"/>
  <c r="K14" i="1"/>
  <c r="I14" i="1"/>
  <c r="J14" i="1" s="1"/>
  <c r="G14" i="1"/>
  <c r="H14" i="1" s="1"/>
  <c r="X14" i="1" s="1"/>
  <c r="F14" i="1"/>
  <c r="E14" i="1"/>
  <c r="D14" i="1"/>
  <c r="C14" i="1"/>
  <c r="S14" i="1" s="1"/>
  <c r="B14" i="1"/>
  <c r="V13" i="1"/>
  <c r="U13" i="1"/>
  <c r="Q13" i="1"/>
  <c r="R13" i="1" s="1"/>
  <c r="O13" i="1"/>
  <c r="N13" i="1"/>
  <c r="P13" i="1" s="1"/>
  <c r="M13" i="1"/>
  <c r="L13" i="1"/>
  <c r="K13" i="1"/>
  <c r="I13" i="1"/>
  <c r="G13" i="1"/>
  <c r="W13" i="1" s="1"/>
  <c r="F13" i="1"/>
  <c r="H13" i="1" s="1"/>
  <c r="E13" i="1"/>
  <c r="D13" i="1"/>
  <c r="T13" i="1" s="1"/>
  <c r="C13" i="1"/>
  <c r="S13" i="1" s="1"/>
  <c r="B13" i="1"/>
  <c r="W12" i="1"/>
  <c r="R12" i="1"/>
  <c r="Q12" i="1"/>
  <c r="P12" i="1"/>
  <c r="O12" i="1"/>
  <c r="N12" i="1"/>
  <c r="M12" i="1"/>
  <c r="L12" i="1"/>
  <c r="K12" i="1"/>
  <c r="J12" i="1"/>
  <c r="I12" i="1"/>
  <c r="Y12" i="1" s="1"/>
  <c r="H12" i="1"/>
  <c r="X12" i="1" s="1"/>
  <c r="G12" i="1"/>
  <c r="F12" i="1"/>
  <c r="V12" i="1" s="1"/>
  <c r="E12" i="1"/>
  <c r="U12" i="1" s="1"/>
  <c r="D12" i="1"/>
  <c r="T12" i="1" s="1"/>
  <c r="C12" i="1"/>
  <c r="S12" i="1" s="1"/>
  <c r="Z12" i="1" s="1"/>
  <c r="B12" i="1"/>
  <c r="Q11" i="1"/>
  <c r="R11" i="1" s="1"/>
  <c r="O11" i="1"/>
  <c r="P11" i="1" s="1"/>
  <c r="N11" i="1"/>
  <c r="M11" i="1"/>
  <c r="L11" i="1"/>
  <c r="K11" i="1"/>
  <c r="I11" i="1"/>
  <c r="J11" i="1" s="1"/>
  <c r="G11" i="1"/>
  <c r="F11" i="1"/>
  <c r="V11" i="1" s="1"/>
  <c r="E11" i="1"/>
  <c r="U11" i="1" s="1"/>
  <c r="D11" i="1"/>
  <c r="T11" i="1" s="1"/>
  <c r="C11" i="1"/>
  <c r="S11" i="1" s="1"/>
  <c r="B11" i="1"/>
  <c r="Y10" i="1"/>
  <c r="Q10" i="1"/>
  <c r="R10" i="1" s="1"/>
  <c r="P10" i="1"/>
  <c r="O10" i="1"/>
  <c r="N10" i="1"/>
  <c r="M10" i="1"/>
  <c r="L10" i="1"/>
  <c r="K10" i="1"/>
  <c r="I10" i="1"/>
  <c r="J10" i="1" s="1"/>
  <c r="H10" i="1"/>
  <c r="X10" i="1" s="1"/>
  <c r="G10" i="1"/>
  <c r="W10" i="1" s="1"/>
  <c r="F10" i="1"/>
  <c r="V10" i="1" s="1"/>
  <c r="E10" i="1"/>
  <c r="U10" i="1" s="1"/>
  <c r="D10" i="1"/>
  <c r="T10" i="1" s="1"/>
  <c r="C10" i="1"/>
  <c r="S10" i="1" s="1"/>
  <c r="Z10" i="1" s="1"/>
  <c r="B10" i="1"/>
  <c r="Y9" i="1"/>
  <c r="Z9" i="1" s="1"/>
  <c r="V9" i="1"/>
  <c r="U9" i="1"/>
  <c r="R9" i="1"/>
  <c r="Q9" i="1"/>
  <c r="O9" i="1"/>
  <c r="N9" i="1"/>
  <c r="P9" i="1" s="1"/>
  <c r="M9" i="1"/>
  <c r="L9" i="1"/>
  <c r="K9" i="1"/>
  <c r="I9" i="1"/>
  <c r="J9" i="1" s="1"/>
  <c r="G9" i="1"/>
  <c r="W9" i="1" s="1"/>
  <c r="F9" i="1"/>
  <c r="H9" i="1" s="1"/>
  <c r="E9" i="1"/>
  <c r="D9" i="1"/>
  <c r="C9" i="1"/>
  <c r="S9" i="1" s="1"/>
  <c r="B9" i="1"/>
  <c r="W8" i="1"/>
  <c r="U8" i="1"/>
  <c r="T8" i="1"/>
  <c r="S8" i="1"/>
  <c r="Q8" i="1"/>
  <c r="O8" i="1"/>
  <c r="N8" i="1"/>
  <c r="P8" i="1" s="1"/>
  <c r="M8" i="1"/>
  <c r="L8" i="1"/>
  <c r="K8" i="1"/>
  <c r="R8" i="1" s="1"/>
  <c r="J8" i="1"/>
  <c r="I8" i="1"/>
  <c r="Y8" i="1" s="1"/>
  <c r="G8" i="1"/>
  <c r="F8" i="1"/>
  <c r="H8" i="1" s="1"/>
  <c r="E8" i="1"/>
  <c r="D8" i="1"/>
  <c r="C8" i="1"/>
  <c r="B8" i="1"/>
  <c r="T7" i="1"/>
  <c r="Q7" i="1"/>
  <c r="R7" i="1" s="1"/>
  <c r="O7" i="1"/>
  <c r="N7" i="1"/>
  <c r="N30" i="1" s="1"/>
  <c r="M7" i="1"/>
  <c r="L7" i="1"/>
  <c r="K7" i="1"/>
  <c r="I7" i="1"/>
  <c r="G7" i="1"/>
  <c r="F7" i="1"/>
  <c r="E7" i="1"/>
  <c r="U7" i="1" s="1"/>
  <c r="D7" i="1"/>
  <c r="C7" i="1"/>
  <c r="B7" i="1"/>
  <c r="W6" i="1"/>
  <c r="V6" i="1"/>
  <c r="Q6" i="1"/>
  <c r="R6" i="1" s="1"/>
  <c r="O6" i="1"/>
  <c r="N6" i="1"/>
  <c r="P6" i="1" s="1"/>
  <c r="M6" i="1"/>
  <c r="U6" i="1" s="1"/>
  <c r="L6" i="1"/>
  <c r="L30" i="1" s="1"/>
  <c r="K6" i="1"/>
  <c r="I6" i="1"/>
  <c r="J6" i="1" s="1"/>
  <c r="G6" i="1"/>
  <c r="F6" i="1"/>
  <c r="E6" i="1"/>
  <c r="D6" i="1"/>
  <c r="C6" i="1"/>
  <c r="S6" i="1" s="1"/>
  <c r="B6" i="1"/>
  <c r="A1" i="1"/>
  <c r="U30" i="1" l="1"/>
  <c r="H15" i="1"/>
  <c r="X15" i="1" s="1"/>
  <c r="V15" i="1"/>
  <c r="H19" i="1"/>
  <c r="X19" i="1" s="1"/>
  <c r="E30" i="1"/>
  <c r="O30" i="1"/>
  <c r="V7" i="1"/>
  <c r="V30" i="1" s="1"/>
  <c r="F30" i="1"/>
  <c r="H7" i="1"/>
  <c r="P7" i="1"/>
  <c r="W11" i="1"/>
  <c r="W30" i="1" s="1"/>
  <c r="J20" i="1"/>
  <c r="H23" i="1"/>
  <c r="V23" i="1"/>
  <c r="J28" i="1"/>
  <c r="Y28" i="1"/>
  <c r="Z28" i="1" s="1"/>
  <c r="G30" i="1"/>
  <c r="H11" i="1"/>
  <c r="X11" i="1" s="1"/>
  <c r="Y21" i="1"/>
  <c r="Z21" i="1" s="1"/>
  <c r="X22" i="1"/>
  <c r="Y11" i="1"/>
  <c r="Z11" i="1" s="1"/>
  <c r="T14" i="1"/>
  <c r="J17" i="1"/>
  <c r="J21" i="1"/>
  <c r="Z24" i="1"/>
  <c r="Y13" i="1"/>
  <c r="Z13" i="1" s="1"/>
  <c r="T9" i="1"/>
  <c r="W7" i="1"/>
  <c r="Z8" i="1"/>
  <c r="X13" i="1"/>
  <c r="V17" i="1"/>
  <c r="I30" i="1"/>
  <c r="S30" i="1"/>
  <c r="W27" i="1"/>
  <c r="D30" i="1"/>
  <c r="T6" i="1"/>
  <c r="P30" i="1"/>
  <c r="J13" i="1"/>
  <c r="T17" i="1"/>
  <c r="Y19" i="1"/>
  <c r="Z19" i="1" s="1"/>
  <c r="T22" i="1"/>
  <c r="P23" i="1"/>
  <c r="Z25" i="1"/>
  <c r="H27" i="1"/>
  <c r="X27" i="1" s="1"/>
  <c r="X9" i="1"/>
  <c r="K30" i="1"/>
  <c r="Q30" i="1"/>
  <c r="H6" i="1"/>
  <c r="C30" i="1"/>
  <c r="X8" i="1"/>
  <c r="X16" i="1"/>
  <c r="X24" i="1"/>
  <c r="X17" i="1"/>
  <c r="X25" i="1"/>
  <c r="Z29" i="1"/>
  <c r="Y6" i="1"/>
  <c r="J7" i="1"/>
  <c r="S7" i="1"/>
  <c r="V8" i="1"/>
  <c r="Y14" i="1"/>
  <c r="Z14" i="1" s="1"/>
  <c r="J15" i="1"/>
  <c r="V16" i="1"/>
  <c r="Y22" i="1"/>
  <c r="Z22" i="1" s="1"/>
  <c r="J23" i="1"/>
  <c r="V24" i="1"/>
  <c r="Y7" i="1"/>
  <c r="Z7" i="1" s="1"/>
  <c r="Y15" i="1"/>
  <c r="Z15" i="1" s="1"/>
  <c r="Y23" i="1"/>
  <c r="Z23" i="1" s="1"/>
  <c r="T30" i="1" l="1"/>
  <c r="X23" i="1"/>
  <c r="Z6" i="1"/>
  <c r="Y30" i="1"/>
  <c r="Z30" i="1" s="1"/>
  <c r="H30" i="1"/>
  <c r="X6" i="1"/>
  <c r="J30" i="1"/>
  <c r="R30" i="1"/>
  <c r="X7" i="1"/>
  <c r="X30" i="1" l="1"/>
</calcChain>
</file>

<file path=xl/sharedStrings.xml><?xml version="1.0" encoding="utf-8"?>
<sst xmlns="http://schemas.openxmlformats.org/spreadsheetml/2006/main" count="61" uniqueCount="45">
  <si>
    <t>จำแนกตามกระทรวง เรียงลำดับผลการเบิกจ่ายจากน้อยไปมาก</t>
  </si>
  <si>
    <t>หน่วย : ล้านบาท</t>
  </si>
  <si>
    <t>ลำดับที่</t>
  </si>
  <si>
    <t>กระทรวง</t>
  </si>
  <si>
    <t>รายจ่ายประจำ</t>
  </si>
  <si>
    <t>รายจ่ายลงทุน</t>
  </si>
  <si>
    <t>รวม</t>
  </si>
  <si>
    <t>วงเงินงบประมาณ  หลังโอนเปลี่ยนแปลง</t>
  </si>
  <si>
    <t>งวด</t>
  </si>
  <si>
    <t>แผนการใช้จ่ายเงิน</t>
  </si>
  <si>
    <t>สำรองเงินมีหนี้</t>
  </si>
  <si>
    <t>PO</t>
  </si>
  <si>
    <t>PO+สำรองเงินมีหนี้</t>
  </si>
  <si>
    <t>เบิกจ่าย</t>
  </si>
  <si>
    <t>% เบิกจ่ายต่องบประมาณหลังโอนเปลี่ยนแปลง</t>
  </si>
  <si>
    <t>วงเงินงบประมาณหลังโอนเปลี่ยนแปลง</t>
  </si>
  <si>
    <t>08</t>
  </si>
  <si>
    <t>12</t>
  </si>
  <si>
    <t>07</t>
  </si>
  <si>
    <t>09</t>
  </si>
  <si>
    <t>18</t>
  </si>
  <si>
    <t>22</t>
  </si>
  <si>
    <t>02</t>
  </si>
  <si>
    <t>21</t>
  </si>
  <si>
    <t>25</t>
  </si>
  <si>
    <t>05</t>
  </si>
  <si>
    <t>16</t>
  </si>
  <si>
    <t>11</t>
  </si>
  <si>
    <t>20</t>
  </si>
  <si>
    <t>13</t>
  </si>
  <si>
    <t>06</t>
  </si>
  <si>
    <t>04</t>
  </si>
  <si>
    <t>27</t>
  </si>
  <si>
    <t>15</t>
  </si>
  <si>
    <t>01</t>
  </si>
  <si>
    <t>29</t>
  </si>
  <si>
    <t>28</t>
  </si>
  <si>
    <t>23</t>
  </si>
  <si>
    <t>17</t>
  </si>
  <si>
    <t>03</t>
  </si>
  <si>
    <t>หมายเหตุ : 1. ข้อมูลเบื้องต้น</t>
  </si>
  <si>
    <t>ที่มา : ระบบการบริหารการเงินการคลังภาครัฐแบบอิเล็กทรอนิกส์ (GFMIS)</t>
  </si>
  <si>
    <t>รวบรวม : กรมบัญชีกลาง</t>
  </si>
  <si>
    <t>Check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</si>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</sst>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#,##0.000"/>
    <numFmt numFmtId="190" formatCode="#,##0.000;\-\ #,##0.000"/>
  </numFmts>
  <fonts count="12">
    <font>
      <sz val="10"/>
      <color indexed="8"/>
      <name val="Arial"/>
      <family val="2"/>
      <charset val="222"/>
    </font>
    <font>
      <sz val="11"/>
      <color theme="1"/>
      <name val="Tahoma"/>
      <family val="2"/>
      <charset val="222"/>
    </font>
    <font>
      <b/>
      <sz val="23"/>
      <color indexed="8"/>
      <name val="Angsana New"/>
      <family val="1"/>
    </font>
    <font>
      <sz val="10"/>
      <color indexed="8"/>
      <name val="Arial"/>
      <family val="2"/>
      <charset val="222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4"/>
      <name val="Arial"/>
      <family val="2"/>
    </font>
    <font>
      <sz val="14"/>
      <name val="BrowalliaUPC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9" fillId="5" borderId="17" applyNumberFormat="0" applyProtection="0">
      <alignment horizontal="left" vertical="center" indent="1"/>
    </xf>
    <xf numFmtId="0" fontId="11" fillId="0" borderId="0"/>
  </cellStyleXfs>
  <cellXfs count="81">
    <xf numFmtId="0" fontId="0" fillId="0" borderId="0" xfId="0"/>
    <xf numFmtId="0" fontId="2" fillId="0" borderId="0" xfId="2" applyFont="1" applyFill="1" applyAlignment="1">
      <alignment horizontal="center"/>
    </xf>
    <xf numFmtId="0" fontId="4" fillId="0" borderId="0" xfId="2" applyFont="1" applyAlignment="1">
      <alignment horizontal="center"/>
    </xf>
    <xf numFmtId="0" fontId="1" fillId="0" borderId="0" xfId="2"/>
    <xf numFmtId="43" fontId="6" fillId="0" borderId="0" xfId="3" applyFont="1" applyFill="1" applyBorder="1" applyAlignment="1">
      <alignment horizontal="right"/>
    </xf>
    <xf numFmtId="187" fontId="6" fillId="2" borderId="1" xfId="3" applyNumberFormat="1" applyFont="1" applyFill="1" applyBorder="1" applyAlignment="1">
      <alignment horizontal="center" vertical="center"/>
    </xf>
    <xf numFmtId="188" fontId="7" fillId="2" borderId="2" xfId="3" applyNumberFormat="1" applyFont="1" applyFill="1" applyBorder="1" applyAlignment="1">
      <alignment horizontal="center" vertical="center" wrapText="1"/>
    </xf>
    <xf numFmtId="43" fontId="7" fillId="2" borderId="3" xfId="3" applyFont="1" applyFill="1" applyBorder="1" applyAlignment="1">
      <alignment horizontal="center" vertical="center"/>
    </xf>
    <xf numFmtId="43" fontId="7" fillId="2" borderId="4" xfId="3" applyFont="1" applyFill="1" applyBorder="1" applyAlignment="1">
      <alignment horizontal="center" vertical="center"/>
    </xf>
    <xf numFmtId="43" fontId="7" fillId="2" borderId="5" xfId="3" applyFont="1" applyFill="1" applyBorder="1" applyAlignment="1">
      <alignment horizontal="center" vertical="center"/>
    </xf>
    <xf numFmtId="43" fontId="7" fillId="2" borderId="3" xfId="3" applyFont="1" applyFill="1" applyBorder="1" applyAlignment="1">
      <alignment horizontal="center" vertical="center" wrapText="1"/>
    </xf>
    <xf numFmtId="43" fontId="7" fillId="2" borderId="4" xfId="3" applyFont="1" applyFill="1" applyBorder="1" applyAlignment="1">
      <alignment horizontal="center" vertical="center" wrapText="1"/>
    </xf>
    <xf numFmtId="43" fontId="7" fillId="2" borderId="5" xfId="3" applyFont="1" applyFill="1" applyBorder="1" applyAlignment="1">
      <alignment horizontal="center" vertical="center" wrapText="1"/>
    </xf>
    <xf numFmtId="187" fontId="6" fillId="2" borderId="6" xfId="3" applyNumberFormat="1" applyFont="1" applyFill="1" applyBorder="1" applyAlignment="1">
      <alignment horizontal="center" vertical="center"/>
    </xf>
    <xf numFmtId="188" fontId="7" fillId="2" borderId="7" xfId="3" applyNumberFormat="1" applyFont="1" applyFill="1" applyBorder="1" applyAlignment="1">
      <alignment horizontal="center" vertical="center" wrapText="1"/>
    </xf>
    <xf numFmtId="43" fontId="7" fillId="2" borderId="6" xfId="3" applyFont="1" applyFill="1" applyBorder="1" applyAlignment="1">
      <alignment horizontal="center" vertical="center" wrapText="1"/>
    </xf>
    <xf numFmtId="43" fontId="7" fillId="2" borderId="8" xfId="3" applyFont="1" applyFill="1" applyBorder="1" applyAlignment="1">
      <alignment horizontal="center" vertical="center" wrapText="1"/>
    </xf>
    <xf numFmtId="43" fontId="7" fillId="3" borderId="8" xfId="3" applyFont="1" applyFill="1" applyBorder="1" applyAlignment="1">
      <alignment horizontal="center" vertical="center" wrapText="1"/>
    </xf>
    <xf numFmtId="43" fontId="7" fillId="2" borderId="9" xfId="3" applyFont="1" applyFill="1" applyBorder="1" applyAlignment="1">
      <alignment horizontal="center" vertical="center" wrapText="1"/>
    </xf>
    <xf numFmtId="187" fontId="6" fillId="2" borderId="10" xfId="3" applyNumberFormat="1" applyFont="1" applyFill="1" applyBorder="1" applyAlignment="1">
      <alignment horizontal="center" vertical="center"/>
    </xf>
    <xf numFmtId="188" fontId="6" fillId="4" borderId="11" xfId="3" applyNumberFormat="1" applyFont="1" applyFill="1" applyBorder="1" applyAlignment="1">
      <alignment vertical="center"/>
    </xf>
    <xf numFmtId="43" fontId="6" fillId="0" borderId="12" xfId="3" applyFont="1" applyFill="1" applyBorder="1" applyAlignment="1">
      <alignment vertical="center"/>
    </xf>
    <xf numFmtId="43" fontId="6" fillId="3" borderId="12" xfId="3" applyFont="1" applyFill="1" applyBorder="1" applyAlignment="1">
      <alignment vertical="center"/>
    </xf>
    <xf numFmtId="43" fontId="6" fillId="0" borderId="13" xfId="3" applyFont="1" applyFill="1" applyBorder="1" applyAlignment="1">
      <alignment horizontal="right" vertical="center"/>
    </xf>
    <xf numFmtId="43" fontId="8" fillId="0" borderId="12" xfId="3" applyFont="1" applyFill="1" applyBorder="1" applyAlignment="1">
      <alignment horizontal="right" vertical="center"/>
    </xf>
    <xf numFmtId="43" fontId="8" fillId="3" borderId="12" xfId="3" applyFont="1" applyFill="1" applyBorder="1" applyAlignment="1">
      <alignment horizontal="right" vertical="center"/>
    </xf>
    <xf numFmtId="43" fontId="8" fillId="0" borderId="14" xfId="3" applyFont="1" applyFill="1" applyBorder="1" applyAlignment="1">
      <alignment horizontal="right" vertical="center"/>
    </xf>
    <xf numFmtId="43" fontId="6" fillId="0" borderId="15" xfId="3" applyFont="1" applyFill="1" applyBorder="1" applyAlignment="1">
      <alignment vertical="center"/>
    </xf>
    <xf numFmtId="43" fontId="8" fillId="0" borderId="16" xfId="3" applyFont="1" applyFill="1" applyBorder="1" applyAlignment="1">
      <alignment horizontal="right" vertical="center"/>
    </xf>
    <xf numFmtId="43" fontId="8" fillId="3" borderId="16" xfId="3" applyFont="1" applyFill="1" applyBorder="1" applyAlignment="1">
      <alignment horizontal="right" vertical="center"/>
    </xf>
    <xf numFmtId="43" fontId="6" fillId="2" borderId="13" xfId="3" applyFont="1" applyFill="1" applyBorder="1" applyAlignment="1">
      <alignment horizontal="right" vertical="center"/>
    </xf>
    <xf numFmtId="0" fontId="9" fillId="5" borderId="17" xfId="4" quotePrefix="1" applyNumberFormat="1" applyProtection="1">
      <alignment horizontal="left" vertical="center" indent="1"/>
      <protection locked="0"/>
    </xf>
    <xf numFmtId="43" fontId="0" fillId="0" borderId="0" xfId="0" applyNumberFormat="1"/>
    <xf numFmtId="187" fontId="6" fillId="2" borderId="18" xfId="3" applyNumberFormat="1" applyFont="1" applyFill="1" applyBorder="1" applyAlignment="1">
      <alignment horizontal="center" vertical="center"/>
    </xf>
    <xf numFmtId="188" fontId="6" fillId="4" borderId="19" xfId="3" applyNumberFormat="1" applyFont="1" applyFill="1" applyBorder="1" applyAlignment="1">
      <alignment vertical="center"/>
    </xf>
    <xf numFmtId="43" fontId="6" fillId="0" borderId="18" xfId="3" applyFont="1" applyFill="1" applyBorder="1" applyAlignment="1">
      <alignment vertical="center"/>
    </xf>
    <xf numFmtId="43" fontId="6" fillId="0" borderId="20" xfId="3" applyFont="1" applyFill="1" applyBorder="1" applyAlignment="1">
      <alignment vertical="center"/>
    </xf>
    <xf numFmtId="43" fontId="6" fillId="3" borderId="20" xfId="3" applyFont="1" applyFill="1" applyBorder="1" applyAlignment="1">
      <alignment vertical="center"/>
    </xf>
    <xf numFmtId="43" fontId="6" fillId="0" borderId="19" xfId="3" applyFont="1" applyFill="1" applyBorder="1" applyAlignment="1">
      <alignment horizontal="right" vertical="center"/>
    </xf>
    <xf numFmtId="43" fontId="8" fillId="0" borderId="20" xfId="3" applyFont="1" applyFill="1" applyBorder="1" applyAlignment="1">
      <alignment horizontal="right" vertical="center"/>
    </xf>
    <xf numFmtId="43" fontId="8" fillId="3" borderId="20" xfId="3" applyFont="1" applyFill="1" applyBorder="1" applyAlignment="1">
      <alignment horizontal="right" vertical="center"/>
    </xf>
    <xf numFmtId="43" fontId="8" fillId="0" borderId="21" xfId="3" applyFont="1" applyFill="1" applyBorder="1" applyAlignment="1">
      <alignment horizontal="right" vertical="center"/>
    </xf>
    <xf numFmtId="43" fontId="6" fillId="2" borderId="19" xfId="3" applyFont="1" applyFill="1" applyBorder="1" applyAlignment="1">
      <alignment horizontal="right" vertical="center"/>
    </xf>
    <xf numFmtId="43" fontId="6" fillId="0" borderId="21" xfId="3" applyFont="1" applyFill="1" applyBorder="1" applyAlignment="1">
      <alignment horizontal="right" vertical="center"/>
    </xf>
    <xf numFmtId="0" fontId="9" fillId="5" borderId="17" xfId="4" quotePrefix="1" applyNumberFormat="1">
      <alignment horizontal="left" vertical="center" indent="1"/>
    </xf>
    <xf numFmtId="43" fontId="6" fillId="0" borderId="22" xfId="3" applyFont="1" applyFill="1" applyBorder="1" applyAlignment="1">
      <alignment vertical="center"/>
    </xf>
    <xf numFmtId="43" fontId="8" fillId="0" borderId="23" xfId="3" applyFont="1" applyFill="1" applyBorder="1" applyAlignment="1">
      <alignment horizontal="right" vertical="center"/>
    </xf>
    <xf numFmtId="43" fontId="8" fillId="3" borderId="23" xfId="3" applyFont="1" applyFill="1" applyBorder="1" applyAlignment="1">
      <alignment horizontal="right" vertical="center"/>
    </xf>
    <xf numFmtId="43" fontId="8" fillId="0" borderId="24" xfId="3" applyFont="1" applyFill="1" applyBorder="1" applyAlignment="1">
      <alignment horizontal="right" vertical="center"/>
    </xf>
    <xf numFmtId="43" fontId="7" fillId="6" borderId="25" xfId="3" applyFont="1" applyFill="1" applyBorder="1" applyAlignment="1">
      <alignment horizontal="center" vertical="center"/>
    </xf>
    <xf numFmtId="43" fontId="7" fillId="6" borderId="26" xfId="3" applyFont="1" applyFill="1" applyBorder="1" applyAlignment="1">
      <alignment horizontal="center" vertical="center"/>
    </xf>
    <xf numFmtId="43" fontId="7" fillId="6" borderId="25" xfId="3" applyNumberFormat="1" applyFont="1" applyFill="1" applyBorder="1" applyAlignment="1">
      <alignment vertical="center"/>
    </xf>
    <xf numFmtId="43" fontId="7" fillId="6" borderId="27" xfId="3" applyNumberFormat="1" applyFont="1" applyFill="1" applyBorder="1" applyAlignment="1">
      <alignment vertical="center"/>
    </xf>
    <xf numFmtId="43" fontId="7" fillId="3" borderId="27" xfId="3" applyFont="1" applyFill="1" applyBorder="1" applyAlignment="1">
      <alignment vertical="center"/>
    </xf>
    <xf numFmtId="43" fontId="7" fillId="6" borderId="28" xfId="3" applyFont="1" applyFill="1" applyBorder="1" applyAlignment="1">
      <alignment horizontal="right" vertical="center"/>
    </xf>
    <xf numFmtId="43" fontId="7" fillId="6" borderId="27" xfId="3" applyFont="1" applyFill="1" applyBorder="1" applyAlignment="1">
      <alignment vertical="center"/>
    </xf>
    <xf numFmtId="43" fontId="7" fillId="6" borderId="29" xfId="3" applyNumberFormat="1" applyFont="1" applyFill="1" applyBorder="1" applyAlignment="1">
      <alignment vertical="center"/>
    </xf>
    <xf numFmtId="43" fontId="7" fillId="6" borderId="30" xfId="3" applyFont="1" applyFill="1" applyBorder="1" applyAlignment="1">
      <alignment vertical="center"/>
    </xf>
    <xf numFmtId="43" fontId="7" fillId="3" borderId="30" xfId="3" applyFont="1" applyFill="1" applyBorder="1" applyAlignment="1">
      <alignment vertical="center"/>
    </xf>
    <xf numFmtId="0" fontId="10" fillId="0" borderId="0" xfId="0" applyFont="1" applyAlignment="1">
      <alignment vertical="center"/>
    </xf>
    <xf numFmtId="187" fontId="6" fillId="0" borderId="0" xfId="3" applyNumberFormat="1" applyFont="1" applyFill="1" applyAlignment="1">
      <alignment horizontal="center"/>
    </xf>
    <xf numFmtId="43" fontId="8" fillId="0" borderId="0" xfId="3" applyFont="1" applyFill="1" applyBorder="1" applyAlignment="1"/>
    <xf numFmtId="43" fontId="6" fillId="0" borderId="0" xfId="3" applyFont="1" applyFill="1" applyBorder="1" applyAlignment="1"/>
    <xf numFmtId="189" fontId="8" fillId="0" borderId="0" xfId="5" applyNumberFormat="1" applyFont="1" applyFill="1" applyBorder="1" applyAlignment="1">
      <alignment horizontal="right" vertical="center"/>
    </xf>
    <xf numFmtId="189" fontId="6" fillId="0" borderId="0" xfId="3" applyNumberFormat="1" applyFont="1" applyFill="1" applyBorder="1" applyAlignment="1"/>
    <xf numFmtId="4" fontId="6" fillId="0" borderId="0" xfId="3" applyNumberFormat="1" applyFont="1" applyFill="1" applyBorder="1" applyAlignment="1"/>
    <xf numFmtId="187" fontId="6" fillId="0" borderId="0" xfId="3" applyNumberFormat="1" applyFont="1" applyFill="1" applyAlignment="1">
      <alignment horizontal="center" vertical="center"/>
    </xf>
    <xf numFmtId="43" fontId="6" fillId="0" borderId="0" xfId="3" applyFont="1" applyFill="1" applyBorder="1" applyAlignment="1">
      <alignment horizontal="left" vertical="center" wrapText="1"/>
    </xf>
    <xf numFmtId="43" fontId="6" fillId="0" borderId="0" xfId="3" applyFont="1" applyFill="1" applyBorder="1" applyAlignment="1">
      <alignment vertical="center" wrapText="1"/>
    </xf>
    <xf numFmtId="189" fontId="6" fillId="0" borderId="0" xfId="3" applyNumberFormat="1" applyFont="1" applyFill="1" applyBorder="1" applyAlignment="1">
      <alignment vertical="center" wrapText="1"/>
    </xf>
    <xf numFmtId="189" fontId="6" fillId="0" borderId="0" xfId="3" applyNumberFormat="1" applyFont="1" applyFill="1" applyAlignment="1">
      <alignment vertical="center"/>
    </xf>
    <xf numFmtId="190" fontId="6" fillId="0" borderId="0" xfId="3" applyNumberFormat="1" applyFont="1" applyFill="1" applyBorder="1" applyAlignment="1">
      <alignment vertical="center" wrapText="1"/>
    </xf>
    <xf numFmtId="43" fontId="6" fillId="0" borderId="0" xfId="3" applyFont="1" applyFill="1" applyAlignment="1">
      <alignment vertical="center"/>
    </xf>
    <xf numFmtId="43" fontId="6" fillId="0" borderId="0" xfId="3" applyFont="1" applyFill="1" applyBorder="1" applyAlignment="1">
      <alignment vertical="center"/>
    </xf>
    <xf numFmtId="0" fontId="0" fillId="0" borderId="0" xfId="0" applyFont="1" applyAlignment="1">
      <alignment horizontal="center"/>
    </xf>
    <xf numFmtId="43" fontId="6" fillId="0" borderId="0" xfId="3" applyFont="1" applyFill="1" applyBorder="1"/>
    <xf numFmtId="0" fontId="4" fillId="0" borderId="0" xfId="2" applyFont="1"/>
    <xf numFmtId="43" fontId="4" fillId="0" borderId="0" xfId="2" applyNumberFormat="1" applyFont="1"/>
    <xf numFmtId="43" fontId="1" fillId="0" borderId="0" xfId="2" applyNumberFormat="1"/>
    <xf numFmtId="43" fontId="6" fillId="0" borderId="0" xfId="3" applyFont="1" applyFill="1"/>
    <xf numFmtId="43" fontId="4" fillId="0" borderId="0" xfId="1" applyFont="1"/>
  </cellXfs>
  <cellStyles count="6">
    <cellStyle name="Comma" xfId="1" builtinId="3"/>
    <cellStyle name="Comma 2" xfId="3"/>
    <cellStyle name="Normal" xfId="0" builtinId="0"/>
    <cellStyle name="Normal 2" xfId="2"/>
    <cellStyle name="Normal_กระทรวง" xfId="5"/>
    <cellStyle name="SAPBEXstdItem" xfId="4"/>
  </cellStyles>
  <dxfs count="5"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36990~1\AppData\Local\Temp\Rar$DIb13472.32105\2564.12.17%20&#3619;&#3634;&#3618;&#3591;&#3634;&#3609;&#3648;&#3610;&#3636;&#3585;&#3592;&#3656;&#3634;&#3618;%20Ran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N"/>
      <sheetName val="1.สรุปภาพรวม"/>
      <sheetName val="BN1"/>
      <sheetName val="2. กระทรวง"/>
      <sheetName val="BN2_1"/>
      <sheetName val="3. หน่วยงาน"/>
      <sheetName val="4. หน่วยงาน (ใช้จ่าย)"/>
      <sheetName val="BN_3"/>
      <sheetName val="5.อบจ"/>
      <sheetName val="6.อบจ.(ใช้จ่าย)"/>
      <sheetName val="7.เทศบาล"/>
      <sheetName val="8.เทศบาล(ใช้จ่าย)"/>
      <sheetName val="9.ลงทุน1000ล้าน"/>
      <sheetName val="BEx4"/>
      <sheetName val="10.รัฐวิสาหกิจ"/>
      <sheetName val="BEx4-P"/>
      <sheetName val="11.จังหวัดได้รับจัดสรร"/>
      <sheetName val="12.จังหวัดได้รับจัดสรร (ใช้จ่าย"/>
      <sheetName val="BEx6_1"/>
      <sheetName val="13.ส่วนกลางจัดสรรให้จังหวัด"/>
      <sheetName val="14.ส่วนกลางจัดสรรให้จังหวัดใช้"/>
      <sheetName val="BEx7"/>
      <sheetName val="15.กองทุนฯ"/>
    </sheetNames>
    <sheetDataSet>
      <sheetData sheetId="0"/>
      <sheetData sheetId="1"/>
      <sheetData sheetId="2">
        <row r="1">
          <cell r="A1" t="str">
            <v>01</v>
          </cell>
          <cell r="B1" t="str">
            <v>สำนักนายกรัฐมนตรี</v>
          </cell>
        </row>
        <row r="2">
          <cell r="A2" t="str">
            <v>02</v>
          </cell>
          <cell r="B2" t="str">
            <v>กระทรวงกลาโหม</v>
          </cell>
        </row>
        <row r="3">
          <cell r="A3" t="str">
            <v>03</v>
          </cell>
          <cell r="B3" t="str">
            <v>กระทรวงการคลัง</v>
          </cell>
        </row>
        <row r="4">
          <cell r="A4" t="str">
            <v>04</v>
          </cell>
          <cell r="B4" t="str">
            <v>กระทรวงการต่างประเทศ</v>
          </cell>
        </row>
        <row r="5">
          <cell r="A5" t="str">
            <v>05</v>
          </cell>
          <cell r="B5" t="str">
            <v>กระทรวงการท่องเที่ยวและกีฬา</v>
          </cell>
        </row>
        <row r="6">
          <cell r="A6" t="str">
            <v>06</v>
          </cell>
          <cell r="B6" t="str">
            <v>กระทรวงการพัฒนาสังคมและความมั่นคงของมนุษย์</v>
          </cell>
        </row>
        <row r="7">
          <cell r="A7" t="str">
            <v>07</v>
          </cell>
          <cell r="B7" t="str">
            <v>กระทรวงเกษตรและสหกรณ์</v>
          </cell>
        </row>
        <row r="8">
          <cell r="A8" t="str">
            <v>08</v>
          </cell>
          <cell r="B8" t="str">
            <v>กระทรวงคมนาคม</v>
          </cell>
        </row>
        <row r="9">
          <cell r="A9" t="str">
            <v>09</v>
          </cell>
          <cell r="B9" t="str">
            <v>กระทรวงทรัพยากรธรรมชาติและสิ่งแวดล้อม</v>
          </cell>
        </row>
        <row r="10">
          <cell r="A10" t="str">
            <v>11</v>
          </cell>
          <cell r="B10" t="str">
            <v>กระทรวงดิจิทัลเพื่อเศรษฐกิจและสังคม</v>
          </cell>
        </row>
        <row r="11">
          <cell r="A11" t="str">
            <v>12</v>
          </cell>
          <cell r="B11" t="str">
            <v>กระทรวงพลังงาน</v>
          </cell>
        </row>
        <row r="12">
          <cell r="A12" t="str">
            <v>13</v>
          </cell>
          <cell r="B12" t="str">
            <v>กระทรวงพาณิชย์</v>
          </cell>
        </row>
        <row r="13">
          <cell r="A13" t="str">
            <v>15</v>
          </cell>
          <cell r="B13" t="str">
            <v>กระทรวงมหาดไทย</v>
          </cell>
        </row>
        <row r="14">
          <cell r="A14" t="str">
            <v>16</v>
          </cell>
          <cell r="B14" t="str">
            <v>กระทรวงยุติธรรม</v>
          </cell>
        </row>
        <row r="15">
          <cell r="A15" t="str">
            <v>17</v>
          </cell>
          <cell r="B15" t="str">
            <v>กระทรวงแรงงาน</v>
          </cell>
        </row>
        <row r="16">
          <cell r="A16" t="str">
            <v>18</v>
          </cell>
          <cell r="B16" t="str">
            <v>กระทรวงวัฒนธรรม</v>
          </cell>
        </row>
        <row r="17">
          <cell r="A17" t="str">
            <v>19</v>
          </cell>
          <cell r="B17" t="str">
            <v>กระทรวงวิทยาศาสตร์และเทคโนโลยี</v>
          </cell>
        </row>
        <row r="18">
          <cell r="A18" t="str">
            <v>20</v>
          </cell>
          <cell r="B18" t="str">
            <v>กระทรวงศึกษาธิการ</v>
          </cell>
        </row>
        <row r="19">
          <cell r="A19" t="str">
            <v>21</v>
          </cell>
          <cell r="B19" t="str">
            <v>กระทรวงสาธารณสุข</v>
          </cell>
        </row>
        <row r="20">
          <cell r="A20" t="str">
            <v>22</v>
          </cell>
          <cell r="B20" t="str">
            <v>กระทรวงอุตสาหกรรม</v>
          </cell>
        </row>
        <row r="21">
          <cell r="A21" t="str">
            <v>23</v>
          </cell>
          <cell r="B21" t="str">
            <v>กระทรวงการอุดมศึกษา วิทยาศาสตร์ วิจัย และนวัตกรรม</v>
          </cell>
        </row>
        <row r="22">
          <cell r="A22" t="str">
            <v>25</v>
          </cell>
          <cell r="B22" t="str">
    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    </cell>
        </row>
        <row r="23">
          <cell r="A23" t="str">
            <v>26</v>
          </cell>
          <cell r="B23" t="str">
            <v>หน่วยงานอิสระตามรัฐธรรมนูญ</v>
          </cell>
        </row>
        <row r="24">
          <cell r="A24" t="str">
            <v>50</v>
          </cell>
          <cell r="B24" t="str">
            <v>รัฐวิสาหกิจ</v>
          </cell>
        </row>
        <row r="25">
          <cell r="A25" t="str">
            <v>60</v>
          </cell>
          <cell r="B25" t="str">
            <v>สภากาชาดไทย</v>
          </cell>
        </row>
        <row r="26">
          <cell r="A26" t="str">
            <v>65</v>
          </cell>
          <cell r="B26" t="str">
            <v xml:space="preserve">หน่วยงานอื่นของรัฐ </v>
          </cell>
        </row>
        <row r="27">
          <cell r="A27" t="str">
            <v>70</v>
          </cell>
          <cell r="B27" t="str">
            <v>จังหวัด</v>
          </cell>
        </row>
        <row r="28">
          <cell r="A28" t="str">
            <v>80</v>
          </cell>
          <cell r="B28" t="str">
            <v>กองทุนและเงินทุนหมุนเวียน</v>
          </cell>
        </row>
        <row r="29">
          <cell r="A29" t="str">
            <v>90</v>
          </cell>
          <cell r="B29" t="str">
            <v>งบกลาง</v>
          </cell>
        </row>
        <row r="30">
          <cell r="A30" t="str">
            <v>95</v>
          </cell>
          <cell r="B30" t="str">
            <v>รายจ่ายเพื่อชดใช้เงินคงคลัง</v>
          </cell>
        </row>
        <row r="31">
          <cell r="A31" t="str">
            <v>27</v>
          </cell>
          <cell r="B31" t="str">
            <v>หน่วยงานของรัฐสภา</v>
          </cell>
        </row>
        <row r="32">
          <cell r="A32" t="str">
            <v>28</v>
          </cell>
          <cell r="B32" t="str">
            <v>หน่วยงานของศาล</v>
          </cell>
        </row>
        <row r="33">
          <cell r="A33" t="str">
            <v>29</v>
          </cell>
          <cell r="B33" t="str">
            <v>หน่วยงานอิสระของรัฐ</v>
          </cell>
        </row>
        <row r="34">
          <cell r="A34" t="str">
            <v>56</v>
          </cell>
          <cell r="B34" t="str">
            <v>ส่วนราชการในพระองค์</v>
          </cell>
        </row>
        <row r="35">
          <cell r="A35" t="str">
            <v>97</v>
          </cell>
          <cell r="B35" t="str">
            <v>เงินทุนสำรองจ่าย</v>
          </cell>
        </row>
        <row r="37">
          <cell r="A37" t="str">
            <v>01001</v>
          </cell>
          <cell r="B37" t="str">
            <v>สำนักงานปลัดสำนักนายกรัฐมนตรี</v>
          </cell>
        </row>
        <row r="38">
          <cell r="A38" t="str">
            <v>01002</v>
          </cell>
          <cell r="B38" t="str">
            <v>กรมประชาสัมพันธ์</v>
          </cell>
        </row>
        <row r="39">
          <cell r="A39" t="str">
            <v>01003</v>
          </cell>
          <cell r="B39" t="str">
            <v>สำนักงานคณะกรรมการคุ้มครองผู้บริโภค</v>
          </cell>
        </row>
        <row r="40">
          <cell r="A40" t="str">
            <v>01004</v>
          </cell>
          <cell r="B40" t="str">
            <v>สำนักเลขาธิการนายกรัฐมนตรี</v>
          </cell>
        </row>
        <row r="41">
          <cell r="A41" t="str">
            <v>01005</v>
          </cell>
          <cell r="B41" t="str">
            <v>สำนักเลขาธิการคณะรัฐมนตรี</v>
          </cell>
        </row>
        <row r="42">
          <cell r="A42" t="str">
            <v>01006</v>
          </cell>
          <cell r="B42" t="str">
            <v>สำนักข่าวกรองแห่งชาติ</v>
          </cell>
        </row>
        <row r="43">
          <cell r="A43" t="str">
            <v>01007</v>
          </cell>
          <cell r="B43" t="str">
            <v>สำนักงบประมาณ</v>
          </cell>
        </row>
        <row r="44">
          <cell r="A44" t="str">
            <v>01008</v>
          </cell>
          <cell r="B44" t="str">
            <v>สำนักงานสภาความมั่นคงแห่งชาติ</v>
          </cell>
        </row>
        <row r="45">
          <cell r="A45" t="str">
            <v>01009</v>
          </cell>
          <cell r="B45" t="str">
            <v>สำนักงานคณะกรรมการกฤษฎีกา</v>
          </cell>
        </row>
        <row r="46">
          <cell r="A46" t="str">
            <v>01011</v>
          </cell>
          <cell r="B46" t="str">
            <v>สำนักงานคณะกรรมการข้าราชการพลเรือน</v>
          </cell>
        </row>
        <row r="47">
          <cell r="A47" t="str">
            <v>01012</v>
          </cell>
          <cell r="B47" t="str">
            <v>สำนักงานสภาพัฒนาการเศรษฐกิจเเละสังคมเเห่งชาติ</v>
          </cell>
        </row>
        <row r="48">
          <cell r="A48" t="str">
            <v>01014</v>
          </cell>
          <cell r="B48" t="str">
            <v>สำนักงานกองทุนสนับสนุนการวิจัย</v>
          </cell>
        </row>
        <row r="49">
          <cell r="A49" t="str">
            <v>01016</v>
          </cell>
          <cell r="B49" t="str">
            <v>สำนักงานรับรองมาตรฐานและประเมินคุณภาพการศึกษา(องค์การมหาชน)</v>
          </cell>
        </row>
        <row r="50">
          <cell r="A50" t="str">
            <v>01019</v>
          </cell>
          <cell r="B50" t="str">
            <v>กองอำนวยการรักษาความมั่นคงภายในราชอาณาจักร</v>
          </cell>
        </row>
        <row r="51">
          <cell r="A51" t="str">
            <v>01021</v>
          </cell>
          <cell r="B51" t="str">
            <v>สำนักงานคณะกรรมการพัฒนาระบบราชการ</v>
          </cell>
        </row>
        <row r="52">
          <cell r="A52" t="str">
            <v>01023</v>
          </cell>
          <cell r="B52" t="str">
            <v>องค์การบริหารการพัฒนาพื้นที่พิเศษ</v>
          </cell>
        </row>
        <row r="53">
          <cell r="A53" t="str">
            <v>01024</v>
          </cell>
          <cell r="B53" t="str">
            <v>สำนักงานส่งเสริมการจัดประชุมและนิทรรศการ (องค์การมหาชน)</v>
          </cell>
        </row>
        <row r="54">
          <cell r="A54" t="str">
            <v>01025</v>
          </cell>
          <cell r="B54" t="str">
            <v>สำนักงานบริหารและพัฒนาองค์ความรู้ (องค์การมหาชน)</v>
          </cell>
        </row>
        <row r="55">
          <cell r="A55" t="str">
            <v>01027</v>
          </cell>
          <cell r="B55" t="str">
            <v>สำนักงานคณะกรรมการสุขภาพแห่งชาติ</v>
          </cell>
        </row>
        <row r="56">
          <cell r="A56" t="str">
            <v>01028</v>
          </cell>
          <cell r="B56" t="str">
            <v>สถาบันบริหารจัดการธนาคารที่ดิน (องค์การมหาชน)</v>
          </cell>
        </row>
        <row r="57">
          <cell r="A57" t="str">
            <v>01029</v>
          </cell>
          <cell r="B57" t="str">
            <v>สถาบันคุณวุฒิวิชาชีพ(องค์การมหาชน)</v>
          </cell>
        </row>
        <row r="58">
          <cell r="A58" t="str">
            <v>01031</v>
          </cell>
          <cell r="B58" t="str">
            <v>สำนักงานพัฒนาพิงคนคร(องค์การมหาชน)</v>
          </cell>
        </row>
        <row r="59">
          <cell r="A59" t="str">
            <v>01032</v>
          </cell>
          <cell r="B59" t="str">
            <v>สำนักงานคณะกรรมการส่งเสริมการลงทุน</v>
          </cell>
        </row>
        <row r="60">
          <cell r="A60" t="str">
            <v>01034</v>
          </cell>
          <cell r="B60" t="str">
            <v>ราชวิทยาลัยจุฬาภรณ์</v>
          </cell>
        </row>
        <row r="61">
          <cell r="A61" t="str">
            <v>01035</v>
          </cell>
          <cell r="B61" t="str">
            <v>สำนักงานทรัพยากรน้ำแห่งชาติ</v>
          </cell>
        </row>
        <row r="62">
          <cell r="A62" t="str">
            <v>01036</v>
          </cell>
          <cell r="B62" t="str">
            <v>สำนักงานพัฒนารัฐบาลดิจิทัล(องค์การมหาชน)</v>
          </cell>
        </row>
        <row r="63">
          <cell r="A63" t="str">
            <v>01037</v>
          </cell>
          <cell r="B63" t="str">
            <v>สำนักงานส่งเสริมเศรษฐกิจสร้างสรรค์(องค์การมหาชน)</v>
          </cell>
        </row>
        <row r="64">
          <cell r="A64" t="str">
            <v>02001</v>
          </cell>
          <cell r="B64" t="str">
            <v>สำนักงานปลัดกระทรวงกลาโหม</v>
          </cell>
        </row>
        <row r="65">
          <cell r="A65" t="str">
            <v>02002</v>
          </cell>
          <cell r="B65" t="str">
            <v>กรมราชองครักษ์</v>
          </cell>
        </row>
        <row r="66">
          <cell r="A66" t="str">
            <v>02003</v>
          </cell>
          <cell r="B66" t="str">
            <v>กองบัญชาการทหารสูงสุด</v>
          </cell>
        </row>
        <row r="67">
          <cell r="A67" t="str">
            <v>02004</v>
          </cell>
          <cell r="B67" t="str">
            <v>กองทัพบก</v>
          </cell>
        </row>
        <row r="68">
          <cell r="A68" t="str">
            <v>02005</v>
          </cell>
          <cell r="B68" t="str">
            <v>กองทัพเรือ</v>
          </cell>
        </row>
        <row r="69">
          <cell r="A69" t="str">
            <v>02006</v>
          </cell>
          <cell r="B69" t="str">
            <v>กองทัพอากาศ</v>
          </cell>
        </row>
        <row r="70">
          <cell r="A70" t="str">
            <v>02008</v>
          </cell>
          <cell r="B70" t="str">
            <v>กองบัญชาการกองทัพไทย</v>
          </cell>
        </row>
        <row r="71">
          <cell r="A71" t="str">
            <v>02009</v>
          </cell>
          <cell r="B71" t="str">
            <v>สถาบันเทคโนโลยีป้องกันประเทศ</v>
          </cell>
        </row>
        <row r="72">
          <cell r="A72" t="str">
            <v>03002</v>
          </cell>
          <cell r="B72" t="str">
            <v>สำนักงานปลัดกระทรวงการคลัง</v>
          </cell>
        </row>
        <row r="73">
          <cell r="A73" t="str">
            <v>03003</v>
          </cell>
          <cell r="B73" t="str">
            <v>กรมธนารักษ์</v>
          </cell>
        </row>
        <row r="74">
          <cell r="A74" t="str">
            <v>03004</v>
          </cell>
          <cell r="B74" t="str">
            <v>กรมบัญชีกลาง</v>
          </cell>
        </row>
        <row r="75">
          <cell r="A75" t="str">
            <v>03005</v>
          </cell>
          <cell r="B75" t="str">
            <v>กรมศุลกากร</v>
          </cell>
        </row>
        <row r="76">
          <cell r="A76" t="str">
            <v>03006</v>
          </cell>
          <cell r="B76" t="str">
            <v>กรมสรรพสามิต</v>
          </cell>
        </row>
        <row r="77">
          <cell r="A77" t="str">
            <v>03007</v>
          </cell>
          <cell r="B77" t="str">
            <v>กรมสรรพากร</v>
          </cell>
        </row>
        <row r="78">
          <cell r="A78" t="str">
            <v>03008</v>
          </cell>
          <cell r="B78" t="str">
            <v>สำนักงานคณะกรรมการนโยบายรัฐวิสาหกิจ</v>
          </cell>
        </row>
        <row r="79">
          <cell r="A79" t="str">
            <v>03009</v>
          </cell>
          <cell r="B79" t="str">
            <v>สำนักงานบริหารหนี้สาธารณะ</v>
          </cell>
        </row>
        <row r="80">
          <cell r="A80" t="str">
            <v>03011</v>
          </cell>
          <cell r="B80" t="str">
            <v>สำนักงานเศรษฐกิจการคลัง</v>
          </cell>
        </row>
        <row r="81">
          <cell r="A81" t="str">
            <v>03012</v>
          </cell>
          <cell r="B81" t="str">
            <v>สำนักงานความร่วมมือพัฒนาเศรษฐกิจกับประเทศ</v>
          </cell>
        </row>
        <row r="82">
          <cell r="A82" t="str">
            <v>03013</v>
          </cell>
          <cell r="B82" t="str">
            <v>สำนักงานคณะกรรมการธุรกิจประกันภัย</v>
          </cell>
        </row>
        <row r="83">
          <cell r="A83" t="str">
            <v>03015</v>
          </cell>
          <cell r="B83" t="str">
            <v xml:space="preserve">สถาบันคุ้มครองเงินฝาก </v>
          </cell>
        </row>
        <row r="84">
          <cell r="A84" t="str">
            <v>04002</v>
          </cell>
          <cell r="B84" t="str">
            <v>สำนักงานปลัดกระทรวงการต่างประเทศ</v>
          </cell>
        </row>
        <row r="85">
          <cell r="A85" t="str">
            <v>05002</v>
          </cell>
          <cell r="B85" t="str">
            <v>สำนักงานปลัดกระทรวงการท่องเที่ยวและกีฬา</v>
          </cell>
        </row>
        <row r="86">
          <cell r="A86" t="str">
            <v>05003</v>
          </cell>
          <cell r="B86" t="str">
            <v>กรมพลศึกษา</v>
          </cell>
        </row>
        <row r="87">
          <cell r="A87" t="str">
            <v>05004</v>
          </cell>
          <cell r="B87" t="str">
            <v>กรมการท่องเที่ยว</v>
          </cell>
        </row>
        <row r="88">
          <cell r="A88" t="str">
            <v>05006</v>
          </cell>
          <cell r="B88" t="str">
            <v xml:space="preserve">มหาวิทยาลัยการกีฬาเเห่งชาติ </v>
          </cell>
        </row>
        <row r="89">
          <cell r="A89" t="str">
            <v>06002</v>
          </cell>
          <cell r="B89" t="str">
            <v>สำนักงานปลัดกระทรวงการพัฒนาสังคมและความมั่นคงของมนุษย์</v>
          </cell>
        </row>
        <row r="90">
          <cell r="A90" t="str">
            <v>06003</v>
          </cell>
          <cell r="B90" t="str">
            <v>กรมพัฒนาสังคมและสวัสดิการ</v>
          </cell>
        </row>
        <row r="91">
          <cell r="A91" t="str">
            <v>06004</v>
          </cell>
          <cell r="B91" t="str">
            <v>กรมกิจการสตรีและสถาบันครอบครัว</v>
          </cell>
        </row>
        <row r="92">
          <cell r="A92" t="str">
            <v>06005</v>
          </cell>
          <cell r="B92" t="str">
            <v>กรมกิจการเด็กและเยาวชน</v>
          </cell>
        </row>
        <row r="93">
          <cell r="A93" t="str">
            <v>06006</v>
          </cell>
          <cell r="B93" t="str">
            <v>สถาบันพัฒนาองค์กรชุมชน</v>
          </cell>
        </row>
        <row r="94">
          <cell r="A94" t="str">
            <v>06007</v>
          </cell>
          <cell r="B94" t="str">
            <v>กรมส่งเสริมและพัฒนาคุณภาพชีวิตคนพิการ</v>
          </cell>
        </row>
        <row r="95">
          <cell r="A95" t="str">
            <v>06008</v>
          </cell>
          <cell r="B95" t="str">
            <v>กรมกิจการผู้สูงอายุ</v>
          </cell>
        </row>
        <row r="96">
          <cell r="A96" t="str">
            <v>07002</v>
          </cell>
          <cell r="B96" t="str">
            <v>สำนักงานปลัดกระทรวงเกษตรและสหกรณ์</v>
          </cell>
        </row>
        <row r="97">
          <cell r="A97" t="str">
            <v>07003</v>
          </cell>
          <cell r="B97" t="str">
            <v>กรมชลประทาน</v>
          </cell>
        </row>
        <row r="98">
          <cell r="A98" t="str">
            <v>07004</v>
          </cell>
          <cell r="B98" t="str">
            <v>กรมตรวจบัญชีสหกรณ์</v>
          </cell>
        </row>
        <row r="99">
          <cell r="A99" t="str">
            <v>07005</v>
          </cell>
          <cell r="B99" t="str">
            <v>กรมประมง</v>
          </cell>
        </row>
        <row r="100">
          <cell r="A100" t="str">
            <v>07006</v>
          </cell>
          <cell r="B100" t="str">
            <v>กรมปศุสัตว์</v>
          </cell>
        </row>
        <row r="101">
          <cell r="A101" t="str">
            <v>07008</v>
          </cell>
          <cell r="B101" t="str">
            <v>กรมพัฒนาที่ดิน</v>
          </cell>
        </row>
        <row r="102">
          <cell r="A102" t="str">
            <v>07009</v>
          </cell>
          <cell r="B102" t="str">
            <v>กรมวิชาการเกษตร</v>
          </cell>
        </row>
        <row r="103">
          <cell r="A103" t="str">
            <v>07011</v>
          </cell>
          <cell r="B103" t="str">
            <v>กรมส่งเสริมการเกษตร</v>
          </cell>
        </row>
        <row r="104">
          <cell r="A104" t="str">
            <v>07012</v>
          </cell>
          <cell r="B104" t="str">
            <v>กรมส่งเสริมสหกรณ์</v>
          </cell>
        </row>
        <row r="105">
          <cell r="A105" t="str">
            <v>07013</v>
          </cell>
          <cell r="B105" t="str">
            <v>สำนักงานการปฏิรูปที่ดินเพื่อเกษตรกรรม</v>
          </cell>
        </row>
        <row r="106">
          <cell r="A106" t="str">
            <v>07014</v>
          </cell>
          <cell r="B106" t="str">
            <v>สำนักงานมาตรฐานสินค้าเกษตรและอาหารแห่งชาติ</v>
          </cell>
        </row>
        <row r="107">
          <cell r="A107" t="str">
            <v>07015</v>
          </cell>
          <cell r="B107" t="str">
            <v>สำนักงานเศรษฐกิจการเกษตร</v>
          </cell>
        </row>
        <row r="108">
          <cell r="A108" t="str">
            <v>07017</v>
          </cell>
          <cell r="B108" t="str">
            <v>สถาบันวิจัยและพัฒนาพื้นที่สูง (องค์การมหาชน)</v>
          </cell>
        </row>
        <row r="109">
          <cell r="A109" t="str">
            <v>07018</v>
          </cell>
          <cell r="B109" t="str">
            <v>กรมการข้าว</v>
          </cell>
        </row>
        <row r="110">
          <cell r="A110" t="str">
            <v>07019</v>
          </cell>
          <cell r="B110" t="str">
            <v>สำนักงานพิพิธภัณฑ์เกษตรเฉลิมพระเกียรติ</v>
          </cell>
        </row>
        <row r="111">
          <cell r="A111" t="str">
            <v>07020</v>
          </cell>
          <cell r="B111" t="str">
            <v>กรมหม่อนไหม</v>
          </cell>
        </row>
        <row r="112">
          <cell r="A112" t="str">
            <v>07021</v>
          </cell>
          <cell r="B112" t="str">
            <v>กรมฝนหลวงและการบินเกษตร</v>
          </cell>
        </row>
        <row r="113">
          <cell r="A113" t="str">
            <v>08002</v>
          </cell>
          <cell r="B113" t="str">
            <v>สำนักงานปลัดกระทรวงคมนาคม</v>
          </cell>
        </row>
        <row r="114">
          <cell r="A114" t="str">
            <v>08003</v>
          </cell>
          <cell r="B114" t="str">
            <v>กรมเจ้าท่า</v>
          </cell>
        </row>
        <row r="115">
          <cell r="A115" t="str">
            <v>08004</v>
          </cell>
          <cell r="B115" t="str">
            <v>กรมการขนส่งทางบก</v>
          </cell>
        </row>
        <row r="116">
          <cell r="A116" t="str">
            <v>08005</v>
          </cell>
          <cell r="B116" t="str">
            <v>กรมการบินพลเรือน</v>
          </cell>
        </row>
        <row r="117">
          <cell r="A117" t="str">
            <v>08006</v>
          </cell>
          <cell r="B117" t="str">
            <v>กรมทางหลวง</v>
          </cell>
        </row>
        <row r="118">
          <cell r="A118" t="str">
            <v>08007</v>
          </cell>
          <cell r="B118" t="str">
            <v>กรมทางหลวงชนบท</v>
          </cell>
        </row>
        <row r="119">
          <cell r="A119" t="str">
            <v>08008</v>
          </cell>
          <cell r="B119" t="str">
            <v>สำนักงานนโยบายและแผนการขนส่งและจราจร</v>
          </cell>
        </row>
        <row r="120">
          <cell r="A120" t="str">
            <v>08009</v>
          </cell>
          <cell r="B120" t="str">
            <v>กรมท่าอากาศยาน</v>
          </cell>
        </row>
        <row r="121">
          <cell r="A121" t="str">
            <v>08011</v>
          </cell>
          <cell r="B121" t="str">
            <v>สำนักงานการบินพลเรือนแห่งประเทศไทย</v>
          </cell>
        </row>
        <row r="122">
          <cell r="A122" t="str">
            <v>08012</v>
          </cell>
          <cell r="B122" t="str">
            <v>กรมการขนส่งทางราง</v>
          </cell>
        </row>
        <row r="123">
          <cell r="A123" t="str">
            <v>09002</v>
          </cell>
          <cell r="B123" t="str">
            <v>สำนักงานปลัดกระทรวงทรัพยากรธรรมชาติและสิ่งแวดล้อม</v>
          </cell>
        </row>
        <row r="124">
          <cell r="A124" t="str">
            <v>09003</v>
          </cell>
          <cell r="B124" t="str">
            <v>กรมควบคุมมลพิษ</v>
          </cell>
        </row>
        <row r="125">
          <cell r="A125" t="str">
            <v>09004</v>
          </cell>
          <cell r="B125" t="str">
            <v>กรมทรัพยากรทางทะเลและชายฝั่ง</v>
          </cell>
        </row>
        <row r="126">
          <cell r="A126" t="str">
            <v>09005</v>
          </cell>
          <cell r="B126" t="str">
            <v>กรมทรัพยากรธรณี</v>
          </cell>
        </row>
        <row r="127">
          <cell r="A127" t="str">
            <v>09006</v>
          </cell>
          <cell r="B127" t="str">
            <v>กรมทรัพยากรน้ำ</v>
          </cell>
        </row>
        <row r="128">
          <cell r="A128" t="str">
            <v>09007</v>
          </cell>
          <cell r="B128" t="str">
            <v>กรมทรัพยากรน้ำบาดาล</v>
          </cell>
        </row>
        <row r="129">
          <cell r="A129" t="str">
            <v>09008</v>
          </cell>
          <cell r="B129" t="str">
            <v>กรมส่งเสริมคุณภาพสิ่งแวดล้อม</v>
          </cell>
        </row>
        <row r="130">
          <cell r="A130" t="str">
            <v>09009</v>
          </cell>
          <cell r="B130" t="str">
            <v>กรมอุทยานแห่งชาติ สัตว์ป่า และพันธุ์พืช</v>
          </cell>
        </row>
        <row r="131">
          <cell r="A131" t="str">
            <v>09011</v>
          </cell>
          <cell r="B131" t="str">
            <v>สำนักงานนโยบายและแผนทรัพยากรธรรมชาติและสิ่งแวดล้อม</v>
          </cell>
        </row>
        <row r="132">
          <cell r="A132" t="str">
            <v>09012</v>
          </cell>
          <cell r="B132" t="str">
            <v>กรมป่าไม้</v>
          </cell>
        </row>
        <row r="133">
          <cell r="A133" t="str">
            <v>09013</v>
          </cell>
          <cell r="B133" t="str">
            <v>สำนักงานพัฒนาเศรษฐกิจจากฐานชีวภาพ</v>
          </cell>
        </row>
        <row r="134">
          <cell r="A134" t="str">
            <v>09014</v>
          </cell>
          <cell r="B134" t="str">
            <v>องค์การบริหารจัดการก๊าซเรือนกระจก (องค์การมหาชน)</v>
          </cell>
        </row>
        <row r="135">
          <cell r="A135" t="str">
            <v>11002</v>
          </cell>
          <cell r="B135" t="str">
            <v>สำนักงานปลัดกระทรวงดิจิทัลเพื่อเศรษฐกิจและสังคม</v>
          </cell>
        </row>
        <row r="136">
          <cell r="A136" t="str">
            <v>11004</v>
          </cell>
          <cell r="B136" t="str">
            <v>กรมอุตุนิยมวิทยา</v>
          </cell>
        </row>
        <row r="137">
          <cell r="A137" t="str">
            <v>11005</v>
          </cell>
          <cell r="B137" t="str">
            <v>สำนักงานสถิติแห่งชาติ</v>
          </cell>
        </row>
        <row r="138">
          <cell r="A138" t="str">
            <v>11006</v>
          </cell>
          <cell r="B138" t="str">
            <v>สำนักงานส่งเสริมเศรษฐกิจดิจิทัล</v>
          </cell>
        </row>
        <row r="139">
          <cell r="A139" t="str">
            <v>11007</v>
          </cell>
          <cell r="B139" t="str">
            <v>สำนักงานพัฒนาธุรกรรมทางอิเล็กทรอนิกส์</v>
          </cell>
        </row>
        <row r="140">
          <cell r="A140" t="str">
            <v>11008</v>
          </cell>
          <cell r="B140" t="str">
            <v>สำนักงานรัฐบาลอิเล็กทรอนิกส์(องค์การมหาชน)</v>
          </cell>
        </row>
        <row r="141">
          <cell r="A141" t="str">
            <v>11009</v>
          </cell>
          <cell r="B141" t="str">
            <v>สำนักงานคณะกรรมการดิจิทัลเพื่อเศรษฐกิจและสังคมแห่งชาติ</v>
          </cell>
        </row>
        <row r="142">
          <cell r="A142" t="str">
            <v>12002</v>
          </cell>
          <cell r="B142" t="str">
            <v>สำนักงานปลัดกระทรวงพลังงาน</v>
          </cell>
        </row>
        <row r="143">
          <cell r="A143" t="str">
            <v>12003</v>
          </cell>
          <cell r="B143" t="str">
            <v>กรมเชื้อเพลิงธรรมชาติ</v>
          </cell>
        </row>
        <row r="144">
          <cell r="A144" t="str">
            <v>12004</v>
          </cell>
          <cell r="B144" t="str">
            <v>กรมธุรกิจพลังงาน</v>
          </cell>
        </row>
        <row r="145">
          <cell r="A145" t="str">
            <v>12005</v>
          </cell>
          <cell r="B145" t="str">
            <v>กรมพัฒนาพลังงานทดแทนและอนุรักษ์พลังงาน</v>
          </cell>
        </row>
        <row r="146">
          <cell r="A146" t="str">
            <v>12006</v>
          </cell>
          <cell r="B146" t="str">
            <v>สำนักงานนโยบายและแผนพลังงาน</v>
          </cell>
        </row>
        <row r="147">
          <cell r="A147" t="str">
            <v>12007</v>
          </cell>
          <cell r="B147" t="str">
            <v>สถาบันบริหารกองทุนพลังงาน</v>
          </cell>
        </row>
        <row r="148">
          <cell r="A148" t="str">
            <v>13002</v>
          </cell>
          <cell r="B148" t="str">
            <v>สำนักงานปลัดกระทรวงพาณิชย์</v>
          </cell>
        </row>
        <row r="149">
          <cell r="A149" t="str">
            <v>13003</v>
          </cell>
          <cell r="B149" t="str">
            <v>กรมการค้าต่างประเทศ</v>
          </cell>
        </row>
        <row r="150">
          <cell r="A150" t="str">
            <v>13004</v>
          </cell>
          <cell r="B150" t="str">
            <v>กรมการค้าภายใน</v>
          </cell>
        </row>
        <row r="151">
          <cell r="A151" t="str">
            <v>13006</v>
          </cell>
          <cell r="B151" t="str">
            <v>กรมเจรจาการค้าระหว่างประเทศ</v>
          </cell>
        </row>
        <row r="152">
          <cell r="A152" t="str">
            <v>13007</v>
          </cell>
          <cell r="B152" t="str">
            <v>กรมทรัพย์สินทางปัญญา</v>
          </cell>
        </row>
        <row r="153">
          <cell r="A153" t="str">
            <v>13008</v>
          </cell>
          <cell r="B153" t="str">
            <v>กรมพัฒนาธุรกิจการค้า</v>
          </cell>
        </row>
        <row r="154">
          <cell r="A154" t="str">
            <v>13009</v>
          </cell>
          <cell r="B154" t="str">
            <v>กรมส่งเสริมการค้าระหว่างประเทศ</v>
          </cell>
        </row>
        <row r="155">
          <cell r="A155" t="str">
            <v>13011</v>
          </cell>
          <cell r="B155" t="str">
            <v>สถาบันส่งเสริมศิลปหัตถกรรมไทย (องค์การมหาชน)</v>
          </cell>
        </row>
        <row r="156">
          <cell r="A156" t="str">
            <v>13012</v>
          </cell>
          <cell r="B156" t="str">
            <v>สถาบันวิจัยและพัฒนาอัญมณีและเครื่องประดับ</v>
          </cell>
        </row>
        <row r="157">
          <cell r="A157" t="str">
            <v>13013</v>
          </cell>
          <cell r="B157" t="str">
            <v>สำนักงานนโยบายและยุทธศาสตร์การค้า</v>
          </cell>
        </row>
        <row r="158">
          <cell r="A158" t="str">
            <v>13014</v>
          </cell>
          <cell r="B158" t="str">
            <v>สำนักงานคณะกรรมการการแข่งขันทางการค้า</v>
          </cell>
        </row>
        <row r="159">
          <cell r="A159" t="str">
            <v>15002</v>
          </cell>
          <cell r="B159" t="str">
            <v>สำนักงานปลัดกระทรวงมหาดไทย</v>
          </cell>
        </row>
        <row r="160">
          <cell r="A160" t="str">
            <v>15003</v>
          </cell>
          <cell r="B160" t="str">
            <v>กรมการปกครอง</v>
          </cell>
        </row>
        <row r="161">
          <cell r="A161" t="str">
            <v>15004</v>
          </cell>
          <cell r="B161" t="str">
            <v>กรมการพัฒนาชุมชน</v>
          </cell>
        </row>
        <row r="162">
          <cell r="A162" t="str">
            <v>15005</v>
          </cell>
          <cell r="B162" t="str">
            <v>กรมที่ดิน</v>
          </cell>
        </row>
        <row r="163">
          <cell r="A163" t="str">
            <v>15006</v>
          </cell>
          <cell r="B163" t="str">
            <v>กรมป้องกันและบรรเทาสาธารณภัย</v>
          </cell>
        </row>
        <row r="164">
          <cell r="A164" t="str">
            <v>15007</v>
          </cell>
          <cell r="B164" t="str">
            <v>กรมโยธาธิการและผังเมือง</v>
          </cell>
        </row>
        <row r="165">
          <cell r="A165" t="str">
            <v>15008</v>
          </cell>
          <cell r="B165" t="str">
            <v>กรมส่งเสริมการปกครองท้องถิ่น</v>
          </cell>
        </row>
        <row r="166">
          <cell r="A166" t="str">
            <v>15009</v>
          </cell>
          <cell r="B166" t="str">
            <v>กรุงเทพมหานคร</v>
          </cell>
        </row>
        <row r="167">
          <cell r="A167" t="str">
            <v>15011</v>
          </cell>
          <cell r="B167" t="str">
            <v>เมืองพัทยา</v>
          </cell>
        </row>
        <row r="168">
          <cell r="A168" t="str">
            <v>16002</v>
          </cell>
          <cell r="B168" t="str">
            <v>สำนักงานปลัดกระทรวงยุติธรรม</v>
          </cell>
        </row>
        <row r="169">
          <cell r="A169" t="str">
            <v>16003</v>
          </cell>
          <cell r="B169" t="str">
            <v>กรมคุมประพฤติ</v>
          </cell>
        </row>
        <row r="170">
          <cell r="A170" t="str">
            <v>16004</v>
          </cell>
          <cell r="B170" t="str">
            <v>กรมคุ้มครองสิทธิและเสรีภาพ</v>
          </cell>
        </row>
        <row r="171">
          <cell r="A171" t="str">
            <v>16005</v>
          </cell>
          <cell r="B171" t="str">
            <v>กรมบังคับคดี</v>
          </cell>
        </row>
        <row r="172">
          <cell r="A172" t="str">
            <v>16006</v>
          </cell>
          <cell r="B172" t="str">
            <v>กรมพินิจและคุ้มครองเด็กและเยาวชน</v>
          </cell>
        </row>
        <row r="173">
          <cell r="A173" t="str">
            <v>16007</v>
          </cell>
          <cell r="B173" t="str">
            <v>กรมราชทัณฑ์</v>
          </cell>
        </row>
        <row r="174">
          <cell r="A174" t="str">
            <v>16008</v>
          </cell>
          <cell r="B174" t="str">
            <v>กรมสอบสวนคดีพิเศษ</v>
          </cell>
        </row>
        <row r="175">
          <cell r="A175" t="str">
            <v>16009</v>
          </cell>
          <cell r="B175" t="str">
            <v>สำนักงานกิจการยุติธรรม</v>
          </cell>
        </row>
        <row r="176">
          <cell r="A176" t="str">
            <v>16010</v>
          </cell>
          <cell r="B176" t="str">
            <v>สถาบันนิติวิทยาศาสตร์</v>
          </cell>
        </row>
        <row r="177">
          <cell r="A177" t="str">
            <v>16011</v>
          </cell>
          <cell r="B177" t="str">
            <v>สำนักงานคณะกรรมการป้องกันและปราบปรามยาเสพติด</v>
          </cell>
        </row>
        <row r="178">
          <cell r="A178" t="str">
            <v>16012</v>
          </cell>
          <cell r="B178" t="str">
            <v>สำนักงานคณะกรรมการป้องกันและปราบปรามการทุจริตในภาครัฐ</v>
          </cell>
        </row>
        <row r="179">
          <cell r="A179" t="str">
            <v>16013</v>
          </cell>
          <cell r="B179" t="str">
            <v>สถาบันเพื่อการยุติธรรมแห่งประเทศไทย(องค์การมหาชน)</v>
          </cell>
        </row>
        <row r="180">
          <cell r="A180" t="str">
            <v>16014</v>
          </cell>
          <cell r="B180" t="str">
            <v>สถาบันอนุญาโตตุลาการ</v>
          </cell>
        </row>
        <row r="181">
          <cell r="A181" t="str">
            <v>17002</v>
          </cell>
          <cell r="B181" t="str">
            <v>สำนักงานปลัดกระทรวงแรงงาน</v>
          </cell>
        </row>
        <row r="182">
          <cell r="A182" t="str">
            <v>17003</v>
          </cell>
          <cell r="B182" t="str">
            <v>กรมการจัดหางาน</v>
          </cell>
        </row>
        <row r="183">
          <cell r="A183" t="str">
            <v>17004</v>
          </cell>
          <cell r="B183" t="str">
            <v>กรมพัฒนาฝีมือแรงงาน</v>
          </cell>
        </row>
        <row r="184">
          <cell r="A184" t="str">
            <v>17005</v>
          </cell>
          <cell r="B184" t="str">
            <v>กรมสวัสดิการและคุ้มครองแรงงาน</v>
          </cell>
        </row>
        <row r="185">
          <cell r="A185" t="str">
            <v>17006</v>
          </cell>
          <cell r="B185" t="str">
            <v>สำนักงานประกันสังคม</v>
          </cell>
        </row>
        <row r="186">
          <cell r="A186" t="str">
            <v>17007</v>
          </cell>
          <cell r="B186" t="str">
            <v>สถาบันส่งเสริมความปลอดภัย อาชีวอนามัย และสภาพแวดล้อมในการทำงาน (องค์การมหาชน)</v>
          </cell>
        </row>
        <row r="187">
          <cell r="A187" t="str">
            <v>18002</v>
          </cell>
          <cell r="B187" t="str">
            <v>สำนักงานปลัดกระทรวงวัฒนธรรม</v>
          </cell>
        </row>
        <row r="188">
          <cell r="A188" t="str">
            <v>18003</v>
          </cell>
          <cell r="B188" t="str">
            <v>กรมการศาสนา</v>
          </cell>
        </row>
        <row r="189">
          <cell r="A189" t="str">
            <v>18004</v>
          </cell>
          <cell r="B189" t="str">
            <v>กรมศิลปากร</v>
          </cell>
        </row>
        <row r="190">
          <cell r="A190" t="str">
            <v>18005</v>
          </cell>
          <cell r="B190" t="str">
            <v>กรมส่งเสริมวัฒนธรรม</v>
          </cell>
        </row>
        <row r="191">
          <cell r="A191" t="str">
            <v>18006</v>
          </cell>
          <cell r="B191" t="str">
            <v>สำนักงานศิลปวัฒนธรรมร่วมสมัย</v>
          </cell>
        </row>
        <row r="192">
          <cell r="A192" t="str">
            <v>18007</v>
          </cell>
          <cell r="B192" t="str">
            <v>ศูนย์มานุษยวิทยาสิรินธร(องค์การมหาชน)</v>
          </cell>
        </row>
        <row r="193">
          <cell r="A193" t="str">
            <v>18008</v>
          </cell>
          <cell r="B193" t="str">
            <v>สถาบันบัณฑิตพัฒนศิลป์</v>
          </cell>
        </row>
        <row r="194">
          <cell r="A194" t="str">
            <v>18009</v>
          </cell>
          <cell r="B194" t="str">
            <v>หอภาพยนตร์ (องค์การมหาชน)</v>
          </cell>
        </row>
        <row r="195">
          <cell r="A195" t="str">
            <v>18010</v>
          </cell>
          <cell r="B195" t="str">
            <v>ศูนย์คุณธรรม (องค์การมหาชน)</v>
          </cell>
        </row>
        <row r="196">
          <cell r="A196" t="str">
            <v>19002</v>
          </cell>
          <cell r="B196" t="str">
            <v>สำนักงานปลัดกระทรวงวิทยาศาสตร์และเทคโนโลยี</v>
          </cell>
        </row>
        <row r="197">
          <cell r="A197" t="str">
            <v>19003</v>
          </cell>
          <cell r="B197" t="str">
            <v>กรมวิทยาศาสตร์บริการ</v>
          </cell>
        </row>
        <row r="198">
          <cell r="A198" t="str">
            <v>19004</v>
          </cell>
          <cell r="B198" t="str">
            <v>สำนักงานปรมาณูเพื่อสันติ</v>
          </cell>
        </row>
        <row r="199">
          <cell r="A199" t="str">
            <v>19005</v>
          </cell>
          <cell r="B199" t="str">
            <v>สำนักงานพัฒนาวิทยาศาสตร์และเทคโนโลยีแห่งชาติ</v>
          </cell>
        </row>
        <row r="200">
          <cell r="A200" t="str">
            <v>19006</v>
          </cell>
          <cell r="B200" t="str">
            <v>สำนักงานพัฒนาเทคโนโลยีอวกาศและภูมิสารสนเทศ</v>
          </cell>
        </row>
        <row r="201">
          <cell r="A201" t="str">
            <v>19007</v>
          </cell>
          <cell r="B201" t="str">
            <v>สถาบันมาตรวิทยาแห่งชาติ</v>
          </cell>
        </row>
        <row r="202">
          <cell r="A202" t="str">
            <v>19008</v>
          </cell>
          <cell r="B202" t="str">
            <v>สถาบันเทคโนโลยีนิวเคลียร์แห่งชาติ (องค์การมหาชน)</v>
          </cell>
        </row>
        <row r="203">
          <cell r="A203" t="str">
            <v>19009</v>
          </cell>
          <cell r="B203" t="str">
            <v>สํานักงานคณะกรรมการนโยบายวิทยาศาสตร์ เทคโนโลยีและนวัตกรรมแห่งชาติ</v>
          </cell>
        </row>
        <row r="204">
          <cell r="A204" t="str">
            <v>19010</v>
          </cell>
          <cell r="B204" t="str">
            <v>สถาบันวิจัยแสงซินโครตรอน (องค์การมหาชน)</v>
          </cell>
        </row>
        <row r="205">
          <cell r="A205" t="str">
            <v>19011</v>
          </cell>
          <cell r="B205" t="str">
            <v>สถาบันวิจัยดาราศาสตร์แห่งชาติ  (องค์การมหาชน)</v>
          </cell>
        </row>
        <row r="206">
          <cell r="A206" t="str">
            <v>19012</v>
          </cell>
          <cell r="B206" t="str">
            <v xml:space="preserve">สถาบันสารสนเทศทรัพยากรน้ำ (องค์การมหาชน) </v>
          </cell>
        </row>
        <row r="207">
          <cell r="A207" t="str">
            <v>19013</v>
          </cell>
          <cell r="B207" t="str">
            <v>สำนักงานนวัตกรรมแห่งชาติ (องค์การมหาชน)</v>
          </cell>
        </row>
        <row r="208">
          <cell r="A208" t="str">
            <v>19014</v>
          </cell>
          <cell r="B208" t="str">
            <v>ศูนย์ความเป็นเลิศด้านชีววิทยาศาสตร์(องค์การมหาชน)</v>
          </cell>
        </row>
        <row r="209">
          <cell r="A209" t="str">
            <v>20002</v>
          </cell>
          <cell r="B209" t="str">
            <v>สํานักงานปลัดกระทรวงศึกษาธิการ</v>
          </cell>
        </row>
        <row r="210">
          <cell r="A210" t="str">
            <v>20003</v>
          </cell>
          <cell r="B210" t="str">
            <v>สำนักงานเลขาธิการสภาการศึกษา</v>
          </cell>
        </row>
        <row r="211">
          <cell r="A211" t="str">
            <v>20004</v>
          </cell>
          <cell r="B211" t="str">
            <v>สำนักงานคณะกรรมการการศึกษาขั้นพื้นฐาน</v>
          </cell>
        </row>
        <row r="212">
          <cell r="A212" t="str">
            <v>20005</v>
          </cell>
          <cell r="B212" t="str">
            <v>สำนักงานคณะกรรมการการอุดมศึกษา</v>
          </cell>
        </row>
        <row r="213">
          <cell r="A213" t="str">
            <v>20006</v>
          </cell>
          <cell r="B213" t="str">
            <v>สำนักงานคณะกรรมการการอาชีวศึกษา</v>
          </cell>
        </row>
        <row r="214">
          <cell r="A214" t="str">
            <v>20102</v>
          </cell>
          <cell r="B214" t="str">
            <v>มหาวิทยาลัยเกษตรศาสตร์</v>
          </cell>
        </row>
        <row r="215">
          <cell r="A215" t="str">
            <v>20103</v>
          </cell>
          <cell r="B215" t="str">
            <v>มหาวิทยาลัยขอนแก่น</v>
          </cell>
        </row>
        <row r="216">
          <cell r="A216" t="str">
            <v>20106</v>
          </cell>
          <cell r="B216" t="str">
            <v>มหาวิทยาลัยธรรมศาสตร์</v>
          </cell>
        </row>
        <row r="217">
          <cell r="A217" t="str">
            <v>20107</v>
          </cell>
          <cell r="B217" t="str">
            <v>มหาวิทยาลัยนเรศวร</v>
          </cell>
        </row>
        <row r="218">
          <cell r="A218" t="str">
            <v>20109</v>
          </cell>
          <cell r="B218" t="str">
            <v>มหาวิทยาลัยมหาสารคาม</v>
          </cell>
        </row>
        <row r="219">
          <cell r="A219" t="str">
            <v>20111</v>
          </cell>
          <cell r="B219" t="str">
            <v>มหาวิทยาลัยแม่โจ้</v>
          </cell>
        </row>
        <row r="220">
          <cell r="A220" t="str">
            <v>20112</v>
          </cell>
          <cell r="B220" t="str">
            <v>มหาวิทยาลัยรามคำแหง</v>
          </cell>
        </row>
        <row r="221">
          <cell r="A221" t="str">
            <v>20113</v>
          </cell>
          <cell r="B221" t="str">
            <v>มหาวิทยาลัยศรีนครินทรวิโรฒ</v>
          </cell>
        </row>
        <row r="222">
          <cell r="A222" t="str">
            <v>20114</v>
          </cell>
          <cell r="B222" t="str">
            <v>มหาวิทยาลัยศิลปากร</v>
          </cell>
        </row>
        <row r="223">
          <cell r="A223" t="str">
            <v>20115</v>
          </cell>
          <cell r="B223" t="str">
            <v>มหาวิทยาลัยสงขลานครินทร์</v>
          </cell>
        </row>
        <row r="224">
          <cell r="A224" t="str">
            <v>20116</v>
          </cell>
          <cell r="B224" t="str">
            <v>มหาวิทยาลัยสุโขทัยธรรมาธิราช</v>
          </cell>
        </row>
        <row r="225">
          <cell r="A225" t="str">
            <v>20117</v>
          </cell>
          <cell r="B225" t="str">
            <v>มหาวิทยาลัยอุบลราชธานี</v>
          </cell>
        </row>
        <row r="226">
          <cell r="A226" t="str">
            <v>20120</v>
          </cell>
          <cell r="B226" t="str">
            <v>สถาบันบัณฑิตพัฒนบริหารศาสตร์</v>
          </cell>
        </row>
        <row r="227">
          <cell r="A227" t="str">
            <v>20122</v>
          </cell>
          <cell r="B227" t="str">
            <v>มหาวิทยาลัยมหาจุฬาลงกรณราชวิทยาลัย</v>
          </cell>
        </row>
        <row r="228">
          <cell r="A228" t="str">
            <v>20123</v>
          </cell>
          <cell r="B228" t="str">
            <v>มหาวิทยาลัยมหามกุฎราชวิทยาลัย</v>
          </cell>
        </row>
        <row r="229">
          <cell r="A229" t="str">
            <v>20124</v>
          </cell>
          <cell r="B229" t="str">
            <v>มหาวิทยาลัยราชภัฏกาญจนบุรี</v>
          </cell>
        </row>
        <row r="230">
          <cell r="A230" t="str">
            <v>20125</v>
          </cell>
          <cell r="B230" t="str">
            <v>มหาวิทยาลัยราชภัฏกาฬสินธุ์</v>
          </cell>
        </row>
        <row r="231">
          <cell r="A231" t="str">
            <v>20126</v>
          </cell>
          <cell r="B231" t="str">
            <v>มหาวิทยาลัยราชภัฏกำแพงเพชร</v>
          </cell>
        </row>
        <row r="232">
          <cell r="A232" t="str">
            <v>20127</v>
          </cell>
          <cell r="B232" t="str">
            <v>มหาวิทยาลัยราชภัฏจันทรเกษม</v>
          </cell>
        </row>
        <row r="233">
          <cell r="A233" t="str">
            <v>20128</v>
          </cell>
          <cell r="B233" t="str">
            <v>มหาวิทยาลัยราชภัฏชัยภูมิ</v>
          </cell>
        </row>
        <row r="234">
          <cell r="A234" t="str">
            <v>20129</v>
          </cell>
          <cell r="B234" t="str">
            <v>มหาวิทยาลัยราชภัฏเชียงราย</v>
          </cell>
        </row>
        <row r="235">
          <cell r="A235" t="str">
            <v>20130</v>
          </cell>
          <cell r="B235" t="str">
            <v>มหาวิทยาลัยราชภัฏเชียงใหม่</v>
          </cell>
        </row>
        <row r="236">
          <cell r="A236" t="str">
            <v>20131</v>
          </cell>
          <cell r="B236" t="str">
            <v>มหาวิทยาลัยราชภัฏเทพสตรี</v>
          </cell>
        </row>
        <row r="237">
          <cell r="A237" t="str">
            <v>20132</v>
          </cell>
          <cell r="B237" t="str">
            <v>มหาวิทยาลัยราชภัฏธนบุรี</v>
          </cell>
        </row>
        <row r="238">
          <cell r="A238" t="str">
            <v>20133</v>
          </cell>
          <cell r="B238" t="str">
            <v>มหาวิทยาลัยราชภัฏนครปฐม</v>
          </cell>
        </row>
        <row r="239">
          <cell r="A239" t="str">
            <v>20135</v>
          </cell>
          <cell r="B239" t="str">
            <v>มหาวิทยาลัยราชภัฏนครราชสีมา</v>
          </cell>
        </row>
        <row r="240">
          <cell r="A240" t="str">
            <v>20136</v>
          </cell>
          <cell r="B240" t="str">
            <v>มหาวิทยาลัยราชภัฏนครศรีธรรมราช</v>
          </cell>
        </row>
        <row r="241">
          <cell r="A241" t="str">
            <v>20137</v>
          </cell>
          <cell r="B241" t="str">
            <v>มหาวิทยาลัยราชภัฏนครสวรรค์</v>
          </cell>
        </row>
        <row r="242">
          <cell r="A242" t="str">
            <v>20138</v>
          </cell>
          <cell r="B242" t="str">
            <v>มหาวิทยาลัยราชภัฏบ้านสมเด็จเจ้าพระยา</v>
          </cell>
        </row>
        <row r="243">
          <cell r="A243" t="str">
            <v>20139</v>
          </cell>
          <cell r="B243" t="str">
            <v>มหาวิทยาลัยราชภัฏบุรีรัมย์</v>
          </cell>
        </row>
        <row r="244">
          <cell r="A244" t="str">
            <v>20140</v>
          </cell>
          <cell r="B244" t="str">
            <v>มหาวิทยาลัยราชภัฏพระนคร</v>
          </cell>
        </row>
        <row r="245">
          <cell r="A245" t="str">
            <v>20141</v>
          </cell>
          <cell r="B245" t="str">
            <v>มหาวิทยาลัยราชภัฏพระนครศรีอยุธยา</v>
          </cell>
        </row>
        <row r="246">
          <cell r="A246" t="str">
            <v>20142</v>
          </cell>
          <cell r="B246" t="str">
            <v>มหาวิทยาลัยราชภัฏพิบูลสงคราม</v>
          </cell>
        </row>
        <row r="247">
          <cell r="A247" t="str">
            <v>20143</v>
          </cell>
          <cell r="B247" t="str">
            <v>มหาวิทยาลัยราชภัฏเพชรบุรี</v>
          </cell>
        </row>
        <row r="248">
          <cell r="A248" t="str">
            <v>20144</v>
          </cell>
          <cell r="B248" t="str">
            <v>มหาวิทยาลัยราชภัฏวไลยอลงกรณ์ ในพระบรมราชูปถัมภ์</v>
          </cell>
        </row>
        <row r="249">
          <cell r="A249" t="str">
            <v>20145</v>
          </cell>
          <cell r="B249" t="str">
            <v>มหาวิทยาลัยราชภัฏเพชรบูรณ์</v>
          </cell>
        </row>
        <row r="250">
          <cell r="A250" t="str">
            <v>20146</v>
          </cell>
          <cell r="B250" t="str">
            <v>มหาวิทยาลัยราชภัฏภูเก็ต</v>
          </cell>
        </row>
        <row r="251">
          <cell r="A251" t="str">
            <v>20147</v>
          </cell>
          <cell r="B251" t="str">
            <v>มหาวิทยาลัยราชภัฏมหาสารคาม</v>
          </cell>
        </row>
        <row r="252">
          <cell r="A252" t="str">
            <v>20148</v>
          </cell>
          <cell r="B252" t="str">
            <v>มหาวิทยาลัยราชภัฏยะลา</v>
          </cell>
        </row>
        <row r="253">
          <cell r="A253" t="str">
            <v>20149</v>
          </cell>
          <cell r="B253" t="str">
            <v>มหาวิทยาลัยราชภัฏราชนครินทร์</v>
          </cell>
        </row>
        <row r="254">
          <cell r="A254" t="str">
            <v>20150</v>
          </cell>
          <cell r="B254" t="str">
            <v>มหาวิทยาลัยราชภัฏร้อยเอ็ด</v>
          </cell>
        </row>
        <row r="255">
          <cell r="A255" t="str">
            <v>20151</v>
          </cell>
          <cell r="B255" t="str">
            <v>มหาวิทยาลัยราชภัฏรำไพพรรณี</v>
          </cell>
        </row>
        <row r="256">
          <cell r="A256" t="str">
            <v>20152</v>
          </cell>
          <cell r="B256" t="str">
            <v>มหาวิทยาลัยราชภัฏเลย</v>
          </cell>
        </row>
        <row r="257">
          <cell r="A257" t="str">
            <v>20153</v>
          </cell>
          <cell r="B257" t="str">
            <v>มหาวิทยาลัยราชภัฏลำปาง</v>
          </cell>
        </row>
        <row r="258">
          <cell r="A258" t="str">
            <v>20154</v>
          </cell>
          <cell r="B258" t="str">
            <v>มหาวิทยาลัยราชภัฏศรีสะเกษ</v>
          </cell>
        </row>
        <row r="259">
          <cell r="A259" t="str">
            <v>20155</v>
          </cell>
          <cell r="B259" t="str">
            <v>มหาวิทยาลัยราชภัฏสกลนคร</v>
          </cell>
        </row>
        <row r="260">
          <cell r="A260" t="str">
            <v>20156</v>
          </cell>
          <cell r="B260" t="str">
            <v>มหาวิทยาลัยราชภัฏสงขลา</v>
          </cell>
        </row>
        <row r="261">
          <cell r="A261" t="str">
            <v>20157</v>
          </cell>
          <cell r="B261" t="str">
            <v>มหาวิทยาลัยราชภัฏสวนดุสิต</v>
          </cell>
        </row>
        <row r="262">
          <cell r="A262" t="str">
            <v>20158</v>
          </cell>
          <cell r="B262" t="str">
            <v>มหาวิทยาลัยราชภัฏสวนสุนันทา</v>
          </cell>
        </row>
        <row r="263">
          <cell r="A263" t="str">
            <v>20159</v>
          </cell>
          <cell r="B263" t="str">
            <v>มหาวิทยาลัยราชภัฏสุราษฎร์ธานี</v>
          </cell>
        </row>
        <row r="264">
          <cell r="A264" t="str">
            <v>20160</v>
          </cell>
          <cell r="B264" t="str">
            <v>มหาวิทยาลัยราชภัฏสุรินทร์</v>
          </cell>
        </row>
        <row r="265">
          <cell r="A265" t="str">
            <v>20161</v>
          </cell>
          <cell r="B265" t="str">
            <v>มหาวิทยาลัยราชภัฏหมู่บ้านจอมบึง</v>
          </cell>
        </row>
        <row r="266">
          <cell r="A266" t="str">
            <v>20162</v>
          </cell>
          <cell r="B266" t="str">
            <v>มหาวิทยาลัยราชภัฏอุดรธานี</v>
          </cell>
        </row>
        <row r="267">
          <cell r="A267" t="str">
            <v>20163</v>
          </cell>
          <cell r="B267" t="str">
            <v>มหาวิทยาลัยราชภัฏอุตรดิตภ์</v>
          </cell>
        </row>
        <row r="268">
          <cell r="A268" t="str">
            <v>20164</v>
          </cell>
          <cell r="B268" t="str">
            <v>มหาวิทยาลัยราชภัฏอุบลราชธานี</v>
          </cell>
        </row>
        <row r="269">
          <cell r="A269" t="str">
            <v>20165</v>
          </cell>
          <cell r="B269" t="str">
            <v>มหาวิทยาลัยเทคโนโลยีราชมงคลธัญบุรี</v>
          </cell>
        </row>
        <row r="270">
          <cell r="A270" t="str">
            <v>20166</v>
          </cell>
          <cell r="B270" t="str">
            <v>มหาวิทยาลัยเทคโนโลยีราชมงคลกรุงเทพ</v>
          </cell>
        </row>
        <row r="271">
          <cell r="A271" t="str">
            <v>20167</v>
          </cell>
          <cell r="B271" t="str">
            <v>มหาวิทยาลัยเทคโนโลยีราชมงคลตะวันออก</v>
          </cell>
        </row>
        <row r="272">
          <cell r="A272" t="str">
            <v>20168</v>
          </cell>
          <cell r="B272" t="str">
            <v>มหาวิทยาลัยเทคโนโลยีราชมงคลพระนคร</v>
          </cell>
        </row>
        <row r="273">
          <cell r="A273" t="str">
            <v>20169</v>
          </cell>
          <cell r="B273" t="str">
            <v>มหาวิทยาลัยเทคโนโลยีราชมงคลรัตนโกสินทร์</v>
          </cell>
        </row>
        <row r="274">
          <cell r="A274" t="str">
            <v>20170</v>
          </cell>
          <cell r="B274" t="str">
            <v>มหาวิทยาลัยเทคโนโลยีราชมงคลล้านนา</v>
          </cell>
        </row>
        <row r="275">
          <cell r="A275" t="str">
            <v>20171</v>
          </cell>
          <cell r="B275" t="str">
            <v>มหาวิทยาลัยเทคโนโลยีราชมงคลศรีวิชัย</v>
          </cell>
        </row>
        <row r="276">
          <cell r="A276" t="str">
            <v>20172</v>
          </cell>
          <cell r="B276" t="str">
            <v>มหาวิทยาลัยเทคโนโลยีราชมงคลสุวรรณภูมิ</v>
          </cell>
        </row>
        <row r="277">
          <cell r="A277" t="str">
            <v>20173</v>
          </cell>
          <cell r="B277" t="str">
            <v>มหาวิทยาลัยเทคโนโลยีราชมงคลอีสาน</v>
          </cell>
        </row>
        <row r="278">
          <cell r="A278" t="str">
            <v>20174</v>
          </cell>
          <cell r="B278" t="str">
            <v>สถาบันเทคโนโลยีปทุมวัน</v>
          </cell>
        </row>
        <row r="279">
          <cell r="A279" t="str">
            <v>20175</v>
          </cell>
          <cell r="B279" t="str">
            <v>มหาวิทยาลัยนราธิวาสราชนครินทร์</v>
          </cell>
        </row>
        <row r="280">
          <cell r="A280" t="str">
            <v>20176</v>
          </cell>
          <cell r="B280" t="str">
            <v>มหาวิทยาลัยนครพนม</v>
          </cell>
        </row>
        <row r="281">
          <cell r="A281" t="str">
            <v>20177</v>
          </cell>
          <cell r="B281" t="str">
            <v>มหาวิทยาลัยกาฬสินธุ์</v>
          </cell>
        </row>
        <row r="282">
          <cell r="A282" t="str">
            <v>20301</v>
          </cell>
          <cell r="B282" t="str">
            <v>สถาบันส่งเสริมการสอนวิทยาศาสตร์และเทคโนโลยี</v>
          </cell>
        </row>
        <row r="283">
          <cell r="A283" t="str">
            <v>20302</v>
          </cell>
          <cell r="B283" t="str">
            <v>โรงเรียนมหิดลวิทยานุสรณ์</v>
          </cell>
        </row>
        <row r="284">
          <cell r="A284" t="str">
            <v>20304</v>
          </cell>
          <cell r="B284" t="str">
            <v>มหาวิทยาลัยเทคโนโลยีสุรนารี</v>
          </cell>
        </row>
        <row r="285">
          <cell r="A285" t="str">
            <v>20305</v>
          </cell>
          <cell r="B285" t="str">
            <v>มหาวิทยาลัยวลัยลักษณ์</v>
          </cell>
        </row>
        <row r="286">
          <cell r="A286" t="str">
            <v>20306</v>
          </cell>
          <cell r="B286" t="str">
            <v>มหาวิทยาลัยเทคโนโลยีพระจอมเกล้าธนบุรี</v>
          </cell>
        </row>
        <row r="287">
          <cell r="A287" t="str">
            <v>20307</v>
          </cell>
          <cell r="B287" t="str">
            <v>มหาวิทยาลัยแม่ฟ้าหลวง</v>
          </cell>
        </row>
        <row r="288">
          <cell r="A288" t="str">
            <v>20308</v>
          </cell>
          <cell r="B288" t="str">
            <v>สถาบันระหว่างประเทศเพื่อการค้าและพัฒนา</v>
          </cell>
        </row>
        <row r="289">
          <cell r="A289" t="str">
            <v>20309</v>
          </cell>
          <cell r="B289" t="str">
            <v>สำนักงานเลขาธิการคุรุสภา</v>
          </cell>
        </row>
        <row r="290">
          <cell r="A290" t="str">
            <v>20310</v>
          </cell>
          <cell r="B290" t="str">
            <v>สํานักงานคณะกรรมการส่งเสริมสวัสดิการและสวัสดิภาพครูและบุคลากรทางการศึกษา</v>
          </cell>
        </row>
        <row r="291">
          <cell r="A291" t="str">
            <v>20311</v>
          </cell>
          <cell r="B291" t="str">
            <v>สถาบันทดสอบทางการศึกษาแห่งชาติ (องค์การมหาชน)</v>
          </cell>
        </row>
        <row r="292">
          <cell r="A292" t="str">
            <v>20312</v>
          </cell>
          <cell r="B292" t="str">
            <v>มหาวิทยาลัยมหิดล</v>
          </cell>
        </row>
        <row r="293">
          <cell r="A293" t="str">
            <v>20313</v>
          </cell>
          <cell r="B293" t="str">
            <v>มหาวิทยาลัยเทคโนโลยีพระจอมเกล้าพระนครเหนือ</v>
          </cell>
        </row>
        <row r="294">
          <cell r="A294" t="str">
            <v>20314</v>
          </cell>
          <cell r="B294" t="str">
            <v>มหาวิทยาลัยบูรพา</v>
          </cell>
        </row>
        <row r="295">
          <cell r="A295" t="str">
            <v>20315</v>
          </cell>
          <cell r="B295" t="str">
            <v>มหาวิทยาลัยทักษิณ</v>
          </cell>
        </row>
        <row r="296">
          <cell r="A296" t="str">
            <v>20316</v>
          </cell>
          <cell r="B296" t="str">
            <v>จุฬาลงกรณ์มหาวิทยาลัย</v>
          </cell>
        </row>
        <row r="297">
          <cell r="A297" t="str">
            <v>20317</v>
          </cell>
          <cell r="B297" t="str">
            <v>มหาวิทยาลัยเชียงใหม่</v>
          </cell>
        </row>
        <row r="298">
          <cell r="A298" t="str">
            <v>20318</v>
          </cell>
          <cell r="B298" t="str">
            <v>สถาบันเทคโนโลยีฯเจ้าคุณทหารลาดกระบัง</v>
          </cell>
        </row>
        <row r="299">
          <cell r="A299" t="str">
            <v>20319</v>
          </cell>
          <cell r="B299" t="str">
            <v>มหาวิทยาลัยพะเยา</v>
          </cell>
        </row>
        <row r="300">
          <cell r="A300" t="str">
            <v>20320</v>
          </cell>
          <cell r="B300" t="str">
            <v>สถาบันดนตรีกัลยาณิวัฒนา</v>
          </cell>
        </row>
        <row r="301">
          <cell r="A301" t="str">
            <v>20321</v>
          </cell>
          <cell r="B301" t="str">
            <v>สถาบันวิทยาลัยชุมชน</v>
          </cell>
        </row>
        <row r="302">
          <cell r="A302" t="str">
            <v>20322</v>
          </cell>
          <cell r="B302" t="str">
            <v>มหาวิทยาลัยขอนแก่น</v>
          </cell>
        </row>
        <row r="303">
          <cell r="A303" t="str">
            <v>20323</v>
          </cell>
          <cell r="B303" t="str">
            <v>มหาวิทยาลัยเกษตรศาสตร์</v>
          </cell>
        </row>
        <row r="304">
          <cell r="A304" t="str">
            <v>20324</v>
          </cell>
          <cell r="B304" t="str">
            <v>มหาวิทยาลัยธรรมศาสตร์</v>
          </cell>
        </row>
        <row r="305">
          <cell r="A305" t="str">
            <v>20325</v>
          </cell>
          <cell r="B305" t="str">
            <v>มหาวิทยาลัยสวนดุสิต</v>
          </cell>
        </row>
        <row r="306">
          <cell r="A306" t="str">
            <v>20327</v>
          </cell>
          <cell r="B306" t="str">
            <v>มหาวิทยาลัยศรีนครินทร์วิโรฒ</v>
          </cell>
        </row>
        <row r="307">
          <cell r="A307" t="str">
            <v>20328</v>
          </cell>
          <cell r="B307" t="str">
            <v>มหาวิทยาลัยศิลปากร</v>
          </cell>
        </row>
        <row r="308">
          <cell r="A308" t="str">
            <v>20329</v>
          </cell>
          <cell r="B308" t="str">
            <v>มหาวิทยาลัยสงขลานครินทร์</v>
          </cell>
        </row>
        <row r="309">
          <cell r="A309" t="str">
            <v>20330</v>
          </cell>
          <cell r="B309" t="str">
            <v>มหาวิทยาลัยแม่โจ้</v>
          </cell>
        </row>
        <row r="310">
          <cell r="A310" t="str">
            <v>20331</v>
          </cell>
          <cell r="B310" t="str">
            <v>สถาบันการพยาบาลศรีสวรินทิรา สภากาชาติไทย</v>
          </cell>
        </row>
        <row r="311">
          <cell r="A311" t="str">
            <v>21002</v>
          </cell>
          <cell r="B311" t="str">
            <v>สำนักงานปลัดกระทรวงสาธารณสุข</v>
          </cell>
        </row>
        <row r="312">
          <cell r="A312" t="str">
            <v>21003</v>
          </cell>
          <cell r="B312" t="str">
            <v>กรมการแพทย์</v>
          </cell>
        </row>
        <row r="313">
          <cell r="A313" t="str">
            <v>21004</v>
          </cell>
          <cell r="B313" t="str">
            <v>กรมควบคุมโรค</v>
          </cell>
        </row>
        <row r="314">
          <cell r="A314" t="str">
            <v>21005</v>
          </cell>
          <cell r="B314" t="str">
            <v>กรมการเเพทย์เเผนไทยเเละการเเพทย์ทางเลือก</v>
          </cell>
        </row>
        <row r="315">
          <cell r="A315" t="str">
            <v>21006</v>
          </cell>
          <cell r="B315" t="str">
            <v>กรมวิทยาศาสตร์การแพทย์</v>
          </cell>
        </row>
        <row r="316">
          <cell r="A316" t="str">
            <v>21007</v>
          </cell>
          <cell r="B316" t="str">
            <v>กรมสนับสนุนบริการสุขภาพ</v>
          </cell>
        </row>
        <row r="317">
          <cell r="A317" t="str">
            <v>21008</v>
          </cell>
          <cell r="B317" t="str">
            <v>กรมสุขภาพจิต</v>
          </cell>
        </row>
        <row r="318">
          <cell r="A318" t="str">
            <v>21009</v>
          </cell>
          <cell r="B318" t="str">
            <v>กรมอนามัย</v>
          </cell>
        </row>
        <row r="319">
          <cell r="A319" t="str">
            <v>21010</v>
          </cell>
          <cell r="B319" t="str">
            <v>สำนักงานคณะกรรมการอาหารและยา</v>
          </cell>
        </row>
        <row r="320">
          <cell r="A320" t="str">
            <v>21011</v>
          </cell>
          <cell r="B320" t="str">
            <v>สถาบันวิจัยระบบสาธารณสุข</v>
          </cell>
        </row>
        <row r="321">
          <cell r="A321" t="str">
            <v>21012</v>
          </cell>
          <cell r="B321" t="str">
            <v>โรงพยาบาลบ้านแพ้ว</v>
          </cell>
        </row>
        <row r="322">
          <cell r="A322" t="str">
            <v>21013</v>
          </cell>
          <cell r="B322" t="str">
            <v>สำนักงานหลักประกันสุขภาพแห่งชาติ</v>
          </cell>
        </row>
        <row r="323">
          <cell r="A323" t="str">
            <v>21014</v>
          </cell>
          <cell r="B323" t="str">
            <v>สถาบันการแพทย์ฉุกเฉินแห่งชาติ</v>
          </cell>
        </row>
        <row r="324">
          <cell r="A324" t="str">
            <v>21015</v>
          </cell>
          <cell r="B324" t="str">
            <v>สถาบันรับรองคุณภาพสถานพยาบาล (องค์การมหาชน)</v>
          </cell>
        </row>
        <row r="325">
          <cell r="A325" t="str">
            <v>21016</v>
          </cell>
          <cell r="B325" t="str">
            <v>สถาบันวัคซีนเเห่งชาติ</v>
          </cell>
        </row>
        <row r="326">
          <cell r="A326" t="str">
            <v>22002</v>
          </cell>
          <cell r="B326" t="str">
            <v>สำนักงานปลัดกระทรวงอุตสาหกรรม</v>
          </cell>
        </row>
        <row r="327">
          <cell r="A327" t="str">
            <v>22003</v>
          </cell>
          <cell r="B327" t="str">
            <v>กรมโรงงานอุตสาหกรรม</v>
          </cell>
        </row>
        <row r="328">
          <cell r="A328" t="str">
            <v>22004</v>
          </cell>
          <cell r="B328" t="str">
            <v>กรมส่งเสริมอุตสาหกรรม</v>
          </cell>
        </row>
        <row r="329">
          <cell r="A329" t="str">
            <v>22005</v>
          </cell>
          <cell r="B329" t="str">
            <v>กรมอุตสาหกรรมพื้นฐานและการเหมืองแร่</v>
          </cell>
        </row>
        <row r="330">
          <cell r="A330" t="str">
            <v>22006</v>
          </cell>
          <cell r="B330" t="str">
            <v>สำนักงานคณะกรรมการอ้อยและน้ำตาลทราย</v>
          </cell>
        </row>
        <row r="331">
          <cell r="A331" t="str">
            <v>22007</v>
          </cell>
          <cell r="B331" t="str">
            <v>สำนักงานมาตรฐานผลิตภัณฑ์อุตสาหกรรม</v>
          </cell>
        </row>
        <row r="332">
          <cell r="A332" t="str">
            <v>22008</v>
          </cell>
          <cell r="B332" t="str">
            <v>สำนักงานเศรษฐกิจอุตสาหกรรม</v>
          </cell>
        </row>
        <row r="333">
          <cell r="A333" t="str">
            <v>22009</v>
          </cell>
          <cell r="B333" t="str">
            <v>สำนักงานคณะกรรมการส่งเสริมการลงทุน</v>
          </cell>
        </row>
        <row r="334">
          <cell r="A334" t="str">
            <v>22011</v>
          </cell>
          <cell r="B334" t="str">
            <v>สำนักงานเพื่อการพัฒนาระเบียงเศรษฐกิจพิเศษภาคตะวันออก</v>
          </cell>
        </row>
        <row r="335">
          <cell r="A335" t="str">
            <v>23001</v>
          </cell>
          <cell r="B335" t="str">
            <v>สำนักงานรัฐมนตรี</v>
          </cell>
        </row>
        <row r="336">
          <cell r="A336" t="str">
            <v>23002</v>
          </cell>
          <cell r="B336" t="str">
            <v xml:space="preserve">สำนักงานปลัดกระทรวงการอุดมศึกษาวิทยาศาสตร์ วิจัย และนวัตกรรม </v>
          </cell>
        </row>
        <row r="337">
          <cell r="A337" t="str">
            <v>23003</v>
          </cell>
          <cell r="B337" t="str">
            <v>กรมวิทยาศาสตร์บริการ</v>
          </cell>
        </row>
        <row r="338">
          <cell r="A338" t="str">
            <v>23004</v>
          </cell>
          <cell r="B338" t="str">
            <v>สำนักงานการวิจัยแห่งชาติ</v>
          </cell>
        </row>
        <row r="339">
          <cell r="A339" t="str">
            <v>23005</v>
          </cell>
          <cell r="B339" t="str">
            <v>สำนักงานปรมาณูเพื่อสันติ</v>
          </cell>
        </row>
        <row r="340">
          <cell r="A340" t="str">
            <v>23006</v>
          </cell>
          <cell r="B340" t="str">
            <v>มหาวิทยาลัยรามคำแหง</v>
          </cell>
        </row>
        <row r="341">
          <cell r="A341" t="str">
            <v>23007</v>
          </cell>
          <cell r="B341" t="str">
            <v>มหาวิทยาลัยสุโขทัยธรรมาธิราช</v>
          </cell>
        </row>
        <row r="342">
          <cell r="A342" t="str">
            <v>23008</v>
          </cell>
          <cell r="B342" t="str">
            <v>มหาวิทยาลัยนเรศวร</v>
          </cell>
        </row>
        <row r="343">
          <cell r="A343" t="str">
            <v>23009</v>
          </cell>
          <cell r="B343" t="str">
            <v>มหาวิทยาลัยอุบลราชธานี</v>
          </cell>
        </row>
        <row r="344">
          <cell r="A344" t="str">
            <v>23010</v>
          </cell>
          <cell r="B344" t="str">
            <v>มหาวิทยาลัยมหาสารคาม</v>
          </cell>
        </row>
        <row r="345">
          <cell r="A345" t="str">
            <v>23011</v>
          </cell>
          <cell r="B345" t="str">
            <v>มหาวิทยาลัยกาฬสินธุ์</v>
          </cell>
        </row>
        <row r="346">
          <cell r="A346" t="str">
            <v>23012</v>
          </cell>
          <cell r="B346" t="str">
            <v>สถาบันเทคโนโลยีปทุมวัน</v>
          </cell>
        </row>
        <row r="347">
          <cell r="A347" t="str">
            <v>23013</v>
          </cell>
          <cell r="B347" t="str">
            <v>มหาวิทยาลัยนราธิวาสราชนครินทร์</v>
          </cell>
        </row>
        <row r="348">
          <cell r="A348" t="str">
            <v>23014</v>
          </cell>
          <cell r="B348" t="str">
            <v>มหาวิทยาลัยนครพนม</v>
          </cell>
        </row>
        <row r="349">
          <cell r="A349" t="str">
            <v>23015</v>
          </cell>
          <cell r="B349" t="str">
            <v>สถาบันวิทยาลัยชุมชน</v>
          </cell>
        </row>
        <row r="350">
          <cell r="A350" t="str">
            <v>23016</v>
          </cell>
          <cell r="B350" t="str">
            <v>มหาวิทยาลัยราชภัฏเชียงราย</v>
          </cell>
        </row>
        <row r="351">
          <cell r="A351" t="str">
            <v>23017</v>
          </cell>
          <cell r="B351" t="str">
            <v>มหาวิทยาลัยราชภัฏเชียงใหม่</v>
          </cell>
        </row>
        <row r="352">
          <cell r="A352" t="str">
            <v>23018</v>
          </cell>
          <cell r="B352" t="str">
            <v>มหาวิทยาลัยราชภัฏลำปาง</v>
          </cell>
        </row>
        <row r="353">
          <cell r="A353" t="str">
            <v>23019</v>
          </cell>
          <cell r="B353" t="str">
            <v>มหาวิทยาลัยราชภัฏอุตรดิตถ์</v>
          </cell>
        </row>
        <row r="354">
          <cell r="A354" t="str">
            <v>23020</v>
          </cell>
          <cell r="B354" t="str">
            <v>มหาวิทยาลัยราชภัฏกำแพงเพชร</v>
          </cell>
        </row>
        <row r="355">
          <cell r="A355" t="str">
            <v>23021</v>
          </cell>
          <cell r="B355" t="str">
            <v>มหาวิทยาลัยราชภัฏนครสวรรค์</v>
          </cell>
        </row>
        <row r="356">
          <cell r="A356" t="str">
            <v>23022</v>
          </cell>
          <cell r="B356" t="str">
            <v>มหาวิทยาลัยราชภัฏพิบูลสงคราม</v>
          </cell>
        </row>
        <row r="357">
          <cell r="A357" t="str">
            <v>23023</v>
          </cell>
          <cell r="B357" t="str">
            <v>มหาวิทยาลัยราชภัฏเพชรบูรณ์</v>
          </cell>
        </row>
        <row r="358">
          <cell r="A358" t="str">
            <v>23024</v>
          </cell>
          <cell r="B358" t="str">
            <v>มหาวิทยาลัยราชภัฏมหาสารคาม</v>
          </cell>
        </row>
        <row r="359">
          <cell r="A359" t="str">
            <v>23025</v>
          </cell>
          <cell r="B359" t="str">
            <v>มหาวิทยาลัยราชภัฏเลย</v>
          </cell>
        </row>
        <row r="360">
          <cell r="A360" t="str">
            <v>23026</v>
          </cell>
          <cell r="B360" t="str">
            <v>มหาวิทยาลัยราชภัฏสกลนคร</v>
          </cell>
        </row>
        <row r="361">
          <cell r="A361" t="str">
            <v>23027</v>
          </cell>
          <cell r="B361" t="str">
            <v>มหาวิทยาลัยราชภัฏอุดรธานี</v>
          </cell>
        </row>
        <row r="362">
          <cell r="A362" t="str">
            <v>23028</v>
          </cell>
          <cell r="B362" t="str">
            <v>มหาวิทยาลัยราชภัฏนครราชสีมา</v>
          </cell>
        </row>
        <row r="363">
          <cell r="A363" t="str">
            <v>23029</v>
          </cell>
          <cell r="B363" t="str">
            <v>มหาวิทยาลัยราชภัฏบุรีรัมย์</v>
          </cell>
        </row>
        <row r="364">
          <cell r="A364" t="str">
            <v>23030</v>
          </cell>
          <cell r="B364" t="str">
            <v>มหาวิทยาลัยราชภัฏสุรินทร์</v>
          </cell>
        </row>
        <row r="365">
          <cell r="A365" t="str">
            <v>23031</v>
          </cell>
          <cell r="B365" t="str">
            <v>มหาวิทยาลัยราชภัฏอุบลราชธานี</v>
          </cell>
        </row>
        <row r="366">
          <cell r="A366" t="str">
            <v>23032</v>
          </cell>
          <cell r="B366" t="str">
            <v>มหาวิทยาลัยราชภัฏราชนครินทร์</v>
          </cell>
        </row>
        <row r="367">
          <cell r="A367" t="str">
            <v>23033</v>
          </cell>
          <cell r="B367" t="str">
            <v>มหาวิทยาลัยราชภัฏเทพสตรี</v>
          </cell>
        </row>
        <row r="368">
          <cell r="A368" t="str">
            <v>23034</v>
          </cell>
          <cell r="B368" t="str">
            <v>มหาวิทยาลัยราชภัฏพระนครศรีอยุธยา</v>
          </cell>
        </row>
        <row r="369">
          <cell r="A369" t="str">
            <v>23035</v>
          </cell>
          <cell r="B369" t="str">
            <v>มหาวิทยาลัยราชภัฏวไลยอลงกรณ์ในพระบรมราชูปถัมภ์</v>
          </cell>
        </row>
        <row r="370">
          <cell r="A370" t="str">
            <v>23036</v>
          </cell>
          <cell r="B370" t="str">
            <v>มหาวิทยาลัยราชภัฏรำไพพรรณี</v>
          </cell>
        </row>
        <row r="371">
          <cell r="A371" t="str">
            <v>23037</v>
          </cell>
          <cell r="B371" t="str">
            <v>มหาวิทยาลัยราชภัฏกาญจนบุรี</v>
          </cell>
        </row>
        <row r="372">
          <cell r="A372" t="str">
            <v>23038</v>
          </cell>
          <cell r="B372" t="str">
            <v>มหาวิทยาลัยราชภัฏนครปฐม</v>
          </cell>
        </row>
        <row r="373">
          <cell r="A373" t="str">
            <v>23039</v>
          </cell>
          <cell r="B373" t="str">
            <v>มหาวิทยาลัยราชภัฏเพชรบุรี</v>
          </cell>
        </row>
        <row r="374">
          <cell r="A374" t="str">
            <v>23040</v>
          </cell>
          <cell r="B374" t="str">
            <v>มหาวิทยาลัยราชภัฏหมู่บ้านจอมบึง</v>
          </cell>
        </row>
        <row r="375">
          <cell r="A375" t="str">
            <v>23041</v>
          </cell>
          <cell r="B375" t="str">
            <v>มหาวิทยาลัยราชภัฏนครศรีธรรมราช</v>
          </cell>
        </row>
        <row r="376">
          <cell r="A376" t="str">
            <v>23042</v>
          </cell>
          <cell r="B376" t="str">
            <v>มหาวิทยาลัยราชภัฏภูเก็ต</v>
          </cell>
        </row>
        <row r="377">
          <cell r="A377" t="str">
            <v>23043</v>
          </cell>
          <cell r="B377" t="str">
            <v>มหาวิทยาลัยราชภัฏยะลา</v>
          </cell>
        </row>
        <row r="378">
          <cell r="A378" t="str">
            <v>23044</v>
          </cell>
          <cell r="B378" t="str">
            <v>มหาวิทยาลัยราชภัฏสงขลา</v>
          </cell>
        </row>
        <row r="379">
          <cell r="A379" t="str">
            <v>23045</v>
          </cell>
          <cell r="B379" t="str">
            <v>มหาวิทยาลัยราชภัฏสุราษฎร์ธานี</v>
          </cell>
        </row>
        <row r="380">
          <cell r="A380" t="str">
            <v>23046</v>
          </cell>
          <cell r="B380" t="str">
            <v>มหาวิทยาลัยราชภัฏจันทรเกษม</v>
          </cell>
        </row>
        <row r="381">
          <cell r="A381" t="str">
            <v>23047</v>
          </cell>
          <cell r="B381" t="str">
            <v>มหาวิทยาลัยราชภัฏธนบุรี</v>
          </cell>
        </row>
        <row r="382">
          <cell r="A382" t="str">
            <v>23048</v>
          </cell>
          <cell r="B382" t="str">
            <v>มหาวิทยาลัยราชภัฏบ้านสมเด็จเจ้าพระยา</v>
          </cell>
        </row>
        <row r="383">
          <cell r="A383" t="str">
            <v>23049</v>
          </cell>
          <cell r="B383" t="str">
            <v>มหาวิทยาลัยราชภัฏพระนคร</v>
          </cell>
        </row>
        <row r="384">
          <cell r="A384" t="str">
            <v>23050</v>
          </cell>
          <cell r="B384" t="str">
            <v>มหาวิทยาลัยราชภัฏสวนสุนันทา</v>
          </cell>
        </row>
        <row r="385">
          <cell r="A385" t="str">
            <v>23051</v>
          </cell>
          <cell r="B385" t="str">
            <v>มหาวิทยาลัยราชภัฏชัยภูมิ</v>
          </cell>
        </row>
        <row r="386">
          <cell r="A386" t="str">
            <v>23052</v>
          </cell>
          <cell r="B386" t="str">
            <v>มหาวิทยาลัยราชภัฏร้อยเอ็ด</v>
          </cell>
        </row>
        <row r="387">
          <cell r="A387" t="str">
            <v>23053</v>
          </cell>
          <cell r="B387" t="str">
            <v>มหาวิทยาลัยราชภัฏศรีสะเกษ</v>
          </cell>
        </row>
        <row r="388">
          <cell r="A388" t="str">
            <v>23054</v>
          </cell>
          <cell r="B388" t="str">
            <v>มหาวิทยาลัยเทคโนโลยีราชมงคลธัญบุรี</v>
          </cell>
        </row>
        <row r="389">
          <cell r="A389" t="str">
            <v>23055</v>
          </cell>
          <cell r="B389" t="str">
            <v>มหาวิทยาลัยเทคโนโลยีราชมงคลกรุงเทพ</v>
          </cell>
        </row>
        <row r="390">
          <cell r="A390" t="str">
            <v>23056</v>
          </cell>
          <cell r="B390" t="str">
            <v>มหาวิทยาลัยเทคโนโลยีราชมงคลตะวันออก</v>
          </cell>
        </row>
        <row r="391">
          <cell r="A391" t="str">
            <v>23057</v>
          </cell>
          <cell r="B391" t="str">
            <v>มหาวิทยาลัยเทคโนโลยีราชมงคลพระนคร</v>
          </cell>
        </row>
        <row r="392">
          <cell r="A392" t="str">
            <v>23058</v>
          </cell>
          <cell r="B392" t="str">
            <v>มหาวิทยาลัยเทคโนโลยีราชมงคลรัตนโกสินทร์</v>
          </cell>
        </row>
        <row r="393">
          <cell r="A393" t="str">
            <v>23059</v>
          </cell>
          <cell r="B393" t="str">
            <v>มหาวิทยาลัยเทคโนโลยีราชมงคลล้านนา</v>
          </cell>
        </row>
        <row r="394">
          <cell r="A394" t="str">
            <v>23060</v>
          </cell>
          <cell r="B394" t="str">
            <v>มหาวิทยาลัยเทคโนโลยีราชมงคลศรีวิชัย</v>
          </cell>
        </row>
        <row r="395">
          <cell r="A395" t="str">
            <v>23061</v>
          </cell>
          <cell r="B395" t="str">
            <v>มหาวิทยาลัยเทคโนโลยีราชมงคลสุวรรณภูมิ</v>
          </cell>
        </row>
        <row r="396">
          <cell r="A396" t="str">
            <v>23062</v>
          </cell>
          <cell r="B396" t="str">
            <v>มหาวิทยาลัยเทคโนโลยีราชมงคลอีสาน</v>
          </cell>
        </row>
        <row r="397">
          <cell r="A397" t="str">
            <v>23063</v>
          </cell>
          <cell r="B397" t="str">
            <v>สำนักงานพัฒนาเทคโนโลยีอวกาศและภูมิสารสนเทศ (องค์การมหาชน)</v>
          </cell>
        </row>
        <row r="398">
          <cell r="A398" t="str">
            <v>23064</v>
          </cell>
          <cell r="B398" t="str">
            <v>สถาบันเทคโนโลยีนิวเคลียร์แห่งชาติ (องค์การมหาชน)</v>
          </cell>
        </row>
        <row r="399">
          <cell r="A399" t="str">
            <v>23065</v>
          </cell>
          <cell r="B399" t="str">
            <v>สถาบันวิจัยแสงซินโครตรอน (องค์การมหาชน)</v>
          </cell>
        </row>
        <row r="400">
          <cell r="A400" t="str">
            <v>23066</v>
          </cell>
          <cell r="B400" t="str">
            <v>สถาบันวิจัยดาราศาสตร์แห่งชาติ (องค์การมหาชน)</v>
          </cell>
        </row>
        <row r="401">
          <cell r="A401" t="str">
            <v>23067</v>
          </cell>
          <cell r="B401" t="str">
            <v>สำนักงานนวัตกรรมแห่งชาติ (องค์การมหาชน)</v>
          </cell>
        </row>
        <row r="402">
          <cell r="A402" t="str">
            <v>23068</v>
          </cell>
          <cell r="B402" t="str">
            <v>ศูนย์ความเป็นเลิศด้านชีววิทยาศาสตร์ (องค์การมหาชน)</v>
          </cell>
        </row>
        <row r="403">
          <cell r="A403" t="str">
            <v>23069</v>
          </cell>
          <cell r="B403" t="str">
            <v>สถาบันสารสนเทศทรัพยากรน้ำ (องค์การมหาชน)</v>
          </cell>
        </row>
        <row r="404">
          <cell r="A404" t="str">
            <v>23070</v>
          </cell>
          <cell r="B404" t="str">
            <v>สำนักงานพัฒนาวิทยาศาสตร์และเทคโนโลยีแห่งชาติ</v>
          </cell>
        </row>
        <row r="405">
          <cell r="A405" t="str">
            <v>23071</v>
          </cell>
          <cell r="B405" t="str">
            <v>สถาบันมาตรวิทยาแห่งชาติ</v>
          </cell>
        </row>
        <row r="406">
          <cell r="A406" t="str">
            <v>23072</v>
          </cell>
          <cell r="B406" t="str">
            <v>สำนักงานสภานโยบายการอุดมศึกษา วิทยาศาสตร์ วิจัยและนวัตกรรมแห่งชาติ</v>
          </cell>
        </row>
        <row r="407">
          <cell r="A407" t="str">
            <v>23073</v>
          </cell>
          <cell r="B407" t="str">
            <v>สำนักงานคณะกรรมการส่งเสริมวิทยาศาสตร์  วิจัย และนวัตกรรม</v>
          </cell>
        </row>
        <row r="408">
          <cell r="A408" t="str">
            <v>23074</v>
          </cell>
          <cell r="B408" t="str">
            <v>จุฬาลงกรณ์มหาวิทยาลัย</v>
          </cell>
        </row>
        <row r="409">
          <cell r="A409" t="str">
            <v>23075</v>
          </cell>
          <cell r="B409" t="str">
            <v>มหาวิทยาลัยเกษตรศาสตร์</v>
          </cell>
        </row>
        <row r="410">
          <cell r="A410" t="str">
            <v>23076</v>
          </cell>
          <cell r="B410" t="str">
            <v>มหาวิทยาลัยขอนแก่น</v>
          </cell>
        </row>
        <row r="411">
          <cell r="A411" t="str">
            <v>23077</v>
          </cell>
          <cell r="B411" t="str">
            <v>มหาวิทยาลัยธรรมศาสตร์</v>
          </cell>
        </row>
        <row r="412">
          <cell r="A412" t="str">
            <v>23078</v>
          </cell>
          <cell r="B412" t="str">
            <v>มหาวิทยาลัยสงขลานครินทร์</v>
          </cell>
        </row>
        <row r="413">
          <cell r="A413" t="str">
            <v>23079</v>
          </cell>
          <cell r="B413" t="str">
            <v>มหาวิทยาลัยแม่โจ้</v>
          </cell>
        </row>
        <row r="414">
          <cell r="A414" t="str">
            <v>23080</v>
          </cell>
          <cell r="B414" t="str">
            <v>สถาบันเทคโนโลยีพระจอมเกล้าเจ้าคุณทหารลาดกระบัง</v>
          </cell>
        </row>
        <row r="415">
          <cell r="A415" t="str">
            <v>23081</v>
          </cell>
          <cell r="B415" t="str">
            <v>มหาวิทยาลัยเทคโนโลยีพระจอมเกล้าพระนครเหนือ</v>
          </cell>
        </row>
        <row r="416">
          <cell r="A416" t="str">
            <v>23082</v>
          </cell>
          <cell r="B416" t="str">
            <v>สถาบันบัณฑิตพัฒนบริหารศาสตร์</v>
          </cell>
        </row>
        <row r="417">
          <cell r="A417" t="str">
            <v>23083</v>
          </cell>
          <cell r="B417" t="str">
            <v>มหาวิทยาลัยพะเยา</v>
          </cell>
        </row>
        <row r="418">
          <cell r="A418" t="str">
            <v>23084</v>
          </cell>
          <cell r="B418" t="str">
            <v>มหาวิทยาลัยเทคโนโลยีสุรนารี</v>
          </cell>
        </row>
        <row r="419">
          <cell r="A419" t="str">
            <v>23085</v>
          </cell>
          <cell r="B419" t="str">
            <v>มหาวิทยาลัยวลัยลักษณ์</v>
          </cell>
        </row>
        <row r="420">
          <cell r="A420" t="str">
            <v>23086</v>
          </cell>
          <cell r="B420" t="str">
            <v>มหาวิทยาลัยเทคโนโลยีพระจอมเกล้าธนบุรี</v>
          </cell>
        </row>
        <row r="421">
          <cell r="A421" t="str">
            <v>23087</v>
          </cell>
          <cell r="B421" t="str">
            <v>มหาวิทยาลัยแม่ฟ้าหลวง</v>
          </cell>
        </row>
        <row r="422">
          <cell r="A422" t="str">
            <v>23088</v>
          </cell>
          <cell r="B422" t="str">
            <v>มหาวิทยาลัยมหิดล</v>
          </cell>
        </row>
        <row r="423">
          <cell r="A423" t="str">
            <v>23089</v>
          </cell>
          <cell r="B423" t="str">
            <v>มหาวิทยาลัยมหามกุฎราชวิทยาลัย</v>
          </cell>
        </row>
        <row r="424">
          <cell r="A424" t="str">
            <v>23090</v>
          </cell>
          <cell r="B424" t="str">
            <v>มหาวิทยาลัยมหาจุฬาลงกรณราชวิทยาลัย</v>
          </cell>
        </row>
        <row r="425">
          <cell r="A425" t="str">
            <v>23091</v>
          </cell>
          <cell r="B425" t="str">
            <v>มหาวิทยาลัยบูรพา</v>
          </cell>
        </row>
        <row r="426">
          <cell r="A426" t="str">
            <v>23092</v>
          </cell>
          <cell r="B426" t="str">
            <v>มหาวิทยาลัยทักษิณ</v>
          </cell>
        </row>
        <row r="427">
          <cell r="A427" t="str">
            <v>23093</v>
          </cell>
          <cell r="B427" t="str">
            <v>มหาวิทยาลัยเชียงใหม่</v>
          </cell>
        </row>
        <row r="428">
          <cell r="A428" t="str">
            <v>23094</v>
          </cell>
          <cell r="B428" t="str">
            <v>มหาวิทยาลัยสวนดุสิต</v>
          </cell>
        </row>
        <row r="429">
          <cell r="A429" t="str">
            <v>23095</v>
          </cell>
          <cell r="B429" t="str">
            <v>สถาบันดนตรีกัลยาณิวัฒนา</v>
          </cell>
        </row>
        <row r="430">
          <cell r="A430" t="str">
            <v>23096</v>
          </cell>
          <cell r="B430" t="str">
            <v>มหาวิทยาลัยศิลปากร</v>
          </cell>
        </row>
        <row r="431">
          <cell r="A431" t="str">
            <v>23097</v>
          </cell>
          <cell r="B431" t="str">
            <v>มหาวิทยาลัยศรีนครินทรวิโรฒ</v>
          </cell>
        </row>
        <row r="432">
          <cell r="A432" t="str">
            <v>23098</v>
          </cell>
          <cell r="B432" t="str">
            <v>ราชวิทยาลัยจุฬาภรณ์</v>
          </cell>
        </row>
        <row r="433">
          <cell r="A433" t="str">
            <v>23099</v>
          </cell>
          <cell r="B433" t="str">
            <v>สถาบันการพยาบาลศรีสวรินทิรา สภากาชาดไทย</v>
          </cell>
        </row>
        <row r="434">
          <cell r="A434" t="str">
            <v>23100</v>
          </cell>
          <cell r="B434" t="str">
            <v>สถาบันเทคโนโลยีจิตรลดา</v>
          </cell>
        </row>
        <row r="435">
          <cell r="A435" t="str">
            <v>25001</v>
          </cell>
          <cell r="B435" t="str">
            <v>สำนักราชเลขาธิการ</v>
          </cell>
        </row>
        <row r="436">
          <cell r="A436" t="str">
            <v>25002</v>
          </cell>
          <cell r="B436" t="str">
            <v>สำนักพระราชวัง</v>
          </cell>
        </row>
        <row r="437">
          <cell r="A437" t="str">
            <v>25003</v>
          </cell>
          <cell r="B437" t="str">
            <v>สำนักงานพระพุทธศาสนาแห่งชาติ</v>
          </cell>
        </row>
        <row r="438">
          <cell r="A438" t="str">
            <v>25004</v>
          </cell>
          <cell r="B438" t="str">
            <v>สำนักงานคณะกรรมการ.พิเศษ โครงการจากพระราชดำริ</v>
          </cell>
        </row>
        <row r="439">
          <cell r="A439" t="str">
            <v>25005</v>
          </cell>
          <cell r="B439" t="str">
            <v>สำนักงานคณะกรรมการวิจัยแห่งชาติ</v>
          </cell>
        </row>
        <row r="440">
          <cell r="A440" t="str">
            <v>25006</v>
          </cell>
          <cell r="B440" t="str">
            <v>สำนักงานราชบัณฑิตยสภา</v>
          </cell>
        </row>
        <row r="441">
          <cell r="A441" t="str">
            <v>25007</v>
          </cell>
          <cell r="B441" t="str">
            <v>สำนักงานตำรวจแห่งชาติ</v>
          </cell>
        </row>
        <row r="442">
          <cell r="A442" t="str">
            <v>25008</v>
          </cell>
          <cell r="B442" t="str">
            <v>สำนักงานป้องกันและปราบปรามการฟอกเงิน</v>
          </cell>
        </row>
        <row r="443">
          <cell r="A443" t="str">
            <v>25009</v>
          </cell>
          <cell r="B443" t="str">
            <v>สำนักงานอัยการสูงสุด</v>
          </cell>
        </row>
        <row r="444">
          <cell r="A444" t="str">
            <v>25010</v>
          </cell>
          <cell r="B444" t="str">
            <v>สำนักงานเลขาธิการวุฒิสภา</v>
          </cell>
        </row>
        <row r="445">
          <cell r="A445" t="str">
            <v>25011</v>
          </cell>
          <cell r="B445" t="str">
            <v>สำนักงานเลขาธิการสภาผู้แทนราษฎร</v>
          </cell>
        </row>
        <row r="446">
          <cell r="A446" t="str">
            <v>25012</v>
          </cell>
          <cell r="B446" t="str">
            <v>สถาบันพระปกเกล้า</v>
          </cell>
        </row>
        <row r="447">
          <cell r="A447" t="str">
            <v>25015</v>
          </cell>
          <cell r="B447" t="str">
            <v>สำนักงานสภาที่ปรึกษาศก.และสังคมแห่งชาติ</v>
          </cell>
        </row>
        <row r="448">
          <cell r="A448" t="str">
            <v>25016</v>
          </cell>
          <cell r="B448" t="str">
            <v>ศูนย์อำนวยการบริหารจังหวัดชายแดนภาคใต้</v>
          </cell>
        </row>
        <row r="449">
          <cell r="A449" t="str">
            <v>25017</v>
          </cell>
          <cell r="B449" t="str">
            <v>สำนักงานคณะกรรมการการป้องกันเเละปราบปรามการทุจริตในภาครัฐ</v>
          </cell>
        </row>
        <row r="450">
          <cell r="A450" t="str">
            <v xml:space="preserve">25018 </v>
          </cell>
          <cell r="B450" t="str">
            <v>สำนักงานสภาที่ปรึกษาเศรษฐกิจและสังคมแห่งชาติ</v>
          </cell>
        </row>
        <row r="451">
          <cell r="A451" t="str">
            <v xml:space="preserve">25019 </v>
          </cell>
          <cell r="B451" t="str">
            <v>สำนักงานคณะกรรมการปฏิรูปกฎหมาย</v>
          </cell>
        </row>
        <row r="452">
          <cell r="A452" t="str">
            <v>26001</v>
          </cell>
          <cell r="B452" t="str">
            <v>สำนักงานคณะกรรมการการเลือกตั้ง</v>
          </cell>
        </row>
        <row r="453">
          <cell r="A453" t="str">
            <v>26002</v>
          </cell>
          <cell r="B453" t="str">
            <v>สำนักงานศาลรัฐธรรมนูญ</v>
          </cell>
        </row>
        <row r="454">
          <cell r="A454" t="str">
            <v>26003</v>
          </cell>
          <cell r="B454" t="str">
            <v>สำนักงานผู้ตรวจการแผ่นดิน</v>
          </cell>
        </row>
        <row r="455">
          <cell r="A455" t="str">
            <v>26004</v>
          </cell>
          <cell r="B455" t="str">
            <v>สำนักงานศาลปกครอง</v>
          </cell>
        </row>
        <row r="456">
          <cell r="A456" t="str">
            <v>26005</v>
          </cell>
          <cell r="B456" t="str">
            <v>สำนักงานคณะกรรมการป้องกันและปราบปรามการทุจริตแห่งชาติ</v>
          </cell>
        </row>
        <row r="457">
          <cell r="A457" t="str">
            <v>26006</v>
          </cell>
          <cell r="B457" t="str">
            <v>สำนักงานการตรวจเงินแผ่นดิน</v>
          </cell>
        </row>
        <row r="458">
          <cell r="A458" t="str">
            <v>26007</v>
          </cell>
          <cell r="B458" t="str">
            <v>สำนักงานคณะกรรมการสิทธิมนุษยชนแห่งชาติ</v>
          </cell>
        </row>
        <row r="459">
          <cell r="A459" t="str">
            <v>26008</v>
          </cell>
          <cell r="B459" t="str">
            <v>สำนักงานศาลยุติธรรม</v>
          </cell>
        </row>
        <row r="460">
          <cell r="A460" t="str">
            <v>26011</v>
          </cell>
          <cell r="B460" t="str">
            <v>สำนักงานคณะกรรมการปฏิรูปกฏหมาย</v>
          </cell>
        </row>
        <row r="461">
          <cell r="A461" t="str">
            <v>27001</v>
          </cell>
          <cell r="B461" t="str">
            <v>สำนักงานเลขาธิการวุฒิสภา</v>
          </cell>
        </row>
        <row r="462">
          <cell r="A462" t="str">
            <v>27002</v>
          </cell>
          <cell r="B462" t="str">
            <v>สำนักงานเลขาธิการสภา</v>
          </cell>
        </row>
        <row r="463">
          <cell r="A463" t="str">
            <v>27003</v>
          </cell>
          <cell r="B463" t="str">
            <v>สถาบันพระปกเกล้า</v>
          </cell>
        </row>
        <row r="464">
          <cell r="A464" t="str">
            <v>28001</v>
          </cell>
          <cell r="B464" t="str">
            <v>สำนักงานศาลรัฐธรรมนูญ</v>
          </cell>
        </row>
        <row r="465">
          <cell r="A465" t="str">
            <v>28002</v>
          </cell>
          <cell r="B465" t="str">
            <v>สำนักงานศาลยุติธรรม</v>
          </cell>
        </row>
        <row r="466">
          <cell r="A466" t="str">
            <v>28003</v>
          </cell>
          <cell r="B466" t="str">
            <v>สำนักงานศาลปกครอง</v>
          </cell>
        </row>
        <row r="467">
          <cell r="A467" t="str">
            <v>29001</v>
          </cell>
          <cell r="B467" t="str">
            <v>สำนักงานคณะกรรมการการเลือกตั้ง</v>
          </cell>
        </row>
        <row r="468">
          <cell r="A468" t="str">
            <v>29002</v>
          </cell>
          <cell r="B468" t="str">
            <v>สำนักงานผู้ตรวจการแผ่นดิน</v>
          </cell>
        </row>
        <row r="469">
          <cell r="A469" t="str">
            <v>29003</v>
          </cell>
          <cell r="B469" t="str">
            <v>สำนักงานคณะกรรมการป้องกันและปราบปรามการทุจริตแห่งชาติ</v>
          </cell>
        </row>
        <row r="470">
          <cell r="A470" t="str">
            <v>29004</v>
          </cell>
          <cell r="B470" t="str">
            <v>สำนักงานการตรวจเงินแผ่นดิน</v>
          </cell>
        </row>
        <row r="471">
          <cell r="A471" t="str">
            <v>29005</v>
          </cell>
          <cell r="B471" t="str">
            <v>สำนักงานคณะกรรมการสิทธิมนุษยชนแห่งชาติ</v>
          </cell>
        </row>
        <row r="472">
          <cell r="A472" t="str">
            <v>29006</v>
          </cell>
          <cell r="B472" t="str">
            <v>สำนักงานอัยการสูงสุด</v>
          </cell>
        </row>
        <row r="473">
          <cell r="A473" t="str">
            <v>29007</v>
          </cell>
          <cell r="B473" t="str">
            <v>สำนักงานสภาที่ปรึกษาเศรษฐกิจและสังคมแห่งชาติ</v>
          </cell>
        </row>
        <row r="474">
          <cell r="A474" t="str">
            <v>29008</v>
          </cell>
          <cell r="B474" t="str">
            <v>สำนักงานคณะกรรมการปฏิรูปกฎหมาย</v>
          </cell>
        </row>
        <row r="475">
          <cell r="A475" t="str">
            <v>29009</v>
          </cell>
          <cell r="B475" t="str">
            <v>สำนักงานคณะกรรมการกิจการกระจายเสียง กิจการโทรทัศน์ และกิจการโทรคมนาคมแห่งชาติ</v>
          </cell>
        </row>
        <row r="476">
          <cell r="A476" t="str">
            <v>50101</v>
          </cell>
          <cell r="B476" t="str">
            <v>องค์การตลาดเพื่อเกษตรกร</v>
          </cell>
        </row>
        <row r="477">
          <cell r="A477" t="str">
            <v>50102</v>
          </cell>
          <cell r="B477" t="str">
            <v>องค์การสวนยาง</v>
          </cell>
        </row>
        <row r="478">
          <cell r="A478" t="str">
            <v>50103</v>
          </cell>
          <cell r="B478" t="str">
            <v>องค์การสะพานปลา</v>
          </cell>
        </row>
        <row r="479">
          <cell r="A479" t="str">
            <v>50105</v>
          </cell>
          <cell r="B479" t="str">
            <v>องค์การอุตสาหกรรมป่าไม้</v>
          </cell>
        </row>
        <row r="480">
          <cell r="A480" t="str">
            <v>50106</v>
          </cell>
          <cell r="B480" t="str">
            <v>สำนักงานกองทุนสงเคราะห์การทำสวนยาง</v>
          </cell>
        </row>
        <row r="481">
          <cell r="A481" t="str">
            <v>50110</v>
          </cell>
          <cell r="B481" t="str">
            <v>การยางแห่งประเทศไทย</v>
          </cell>
        </row>
        <row r="482">
          <cell r="A482" t="str">
            <v>50201</v>
          </cell>
          <cell r="B482" t="str">
            <v>การนิคมอุตสาหกรรมแห่งประเทศไทย</v>
          </cell>
        </row>
        <row r="483">
          <cell r="A483" t="str">
            <v>50204</v>
          </cell>
          <cell r="B483" t="str">
            <v>องค์การเภสัชกรรม</v>
          </cell>
        </row>
        <row r="484">
          <cell r="A484" t="str">
            <v>50207</v>
          </cell>
          <cell r="B484" t="str">
            <v>การยาสูบเเห่งประเทศไทย</v>
          </cell>
        </row>
        <row r="485">
          <cell r="A485" t="str">
            <v>50301</v>
          </cell>
          <cell r="B485" t="str">
            <v>การทางพิเศษแห่งประเทศไทย</v>
          </cell>
        </row>
        <row r="486">
          <cell r="A486" t="str">
            <v>50302</v>
          </cell>
          <cell r="B486" t="str">
            <v>องค์การขนส่งมวลชนกรุงเทพ</v>
          </cell>
        </row>
        <row r="487">
          <cell r="A487" t="str">
            <v>50311</v>
          </cell>
          <cell r="B487" t="str">
            <v>สถาบันการบินพลเรือน</v>
          </cell>
        </row>
        <row r="488">
          <cell r="A488" t="str">
            <v>50312</v>
          </cell>
          <cell r="B488" t="str">
            <v>การรถไฟแห่งประเทศไทย</v>
          </cell>
        </row>
        <row r="489">
          <cell r="A489" t="str">
            <v>50313</v>
          </cell>
          <cell r="B489" t="str">
            <v>การรถไฟฟ้าขนส่งมวลชนแห่งประเทศไทย</v>
          </cell>
        </row>
        <row r="490">
          <cell r="A490" t="str">
            <v>50318</v>
          </cell>
          <cell r="B490" t="str">
            <v>บริษัท อสมท จำกัด (มหาชน)</v>
          </cell>
        </row>
        <row r="491">
          <cell r="A491" t="str">
            <v>50402</v>
          </cell>
          <cell r="B491" t="str">
            <v>องค์การคลังสินค้า</v>
          </cell>
        </row>
        <row r="492">
          <cell r="A492" t="str">
            <v>50404</v>
          </cell>
          <cell r="B492" t="str">
            <v>การท่องเที่ยวแห่งประเทศไทย</v>
          </cell>
        </row>
        <row r="493">
          <cell r="A493" t="str">
            <v>50501</v>
          </cell>
          <cell r="B493" t="str">
            <v>สถาบันวิจัยวิทยาศาสตร์และเทคโนโลยีแห่งประเทศไทย</v>
          </cell>
        </row>
        <row r="494">
          <cell r="A494" t="str">
            <v>50502</v>
          </cell>
          <cell r="B494" t="str">
            <v>องค์การพิพิธภัณฑ์วิทยาศาสตร์แห่งชาติ</v>
          </cell>
        </row>
        <row r="495">
          <cell r="A495" t="str">
            <v>50503</v>
          </cell>
          <cell r="B495" t="str">
            <v>องค์การสวนพฤกษศาสตร์</v>
          </cell>
        </row>
        <row r="496">
          <cell r="A496" t="str">
            <v>50505</v>
          </cell>
          <cell r="B496" t="str">
            <v>การไฟฟ้านครหลวง</v>
          </cell>
        </row>
        <row r="497">
          <cell r="A497" t="str">
            <v>50506</v>
          </cell>
          <cell r="B497" t="str">
            <v>การไฟฟ้าส่วนภูมิภาค</v>
          </cell>
        </row>
        <row r="498">
          <cell r="A498" t="str">
            <v>50510</v>
          </cell>
          <cell r="B498" t="str">
            <v>องค์การจัดการน้ำเสีย</v>
          </cell>
        </row>
        <row r="499">
          <cell r="A499" t="str">
            <v>50601</v>
          </cell>
          <cell r="B499" t="str">
            <v>การประปานครหลวง</v>
          </cell>
        </row>
        <row r="500">
          <cell r="A500" t="str">
            <v>50602</v>
          </cell>
          <cell r="B500" t="str">
            <v>การประปาส่วนภูมิภาค</v>
          </cell>
        </row>
        <row r="501">
          <cell r="A501" t="str">
            <v>50603</v>
          </cell>
          <cell r="B501" t="str">
            <v>การเคหะแห่งชาติ</v>
          </cell>
        </row>
        <row r="502">
          <cell r="A502" t="str">
            <v>50604</v>
          </cell>
          <cell r="B502" t="str">
            <v>การกีฬาแห่งประเทศไทย</v>
          </cell>
        </row>
        <row r="503">
          <cell r="A503" t="str">
            <v>50605</v>
          </cell>
          <cell r="B503" t="str">
            <v>องค์การสวนสัตว์</v>
          </cell>
        </row>
        <row r="504">
          <cell r="A504" t="str">
            <v>50702</v>
          </cell>
          <cell r="B504" t="str">
            <v>ธนาคารกรุงไทย</v>
          </cell>
        </row>
        <row r="505">
          <cell r="A505" t="str">
            <v>50703</v>
          </cell>
          <cell r="B505" t="str">
            <v>ธนาคารเพื่อการเกษตรและสหกรณ์การเกษตร</v>
          </cell>
        </row>
        <row r="506">
          <cell r="A506" t="str">
            <v>50704</v>
          </cell>
          <cell r="B506" t="str">
            <v>ธนาคารออมสิน</v>
          </cell>
        </row>
        <row r="507">
          <cell r="A507" t="str">
            <v>50705</v>
          </cell>
          <cell r="B507" t="str">
            <v>ธนาคารอาคารสงเคราะห์</v>
          </cell>
        </row>
        <row r="508">
          <cell r="A508" t="str">
            <v>50706</v>
          </cell>
          <cell r="B508" t="str">
            <v>ธนาคารเพื่อการส่งออก นำเข้าแห่งประเทศไทย</v>
          </cell>
        </row>
        <row r="509">
          <cell r="A509" t="str">
            <v>50708</v>
          </cell>
          <cell r="B509" t="str">
            <v>ธนาคารพัฒนาวิสาหกิจขนาดกลางและขนาดย่อม</v>
          </cell>
        </row>
        <row r="510">
          <cell r="A510" t="str">
            <v>50709</v>
          </cell>
          <cell r="B510" t="str">
            <v>ธนาคารอิสลามแห่งประเทศไทย (ธอท.)</v>
          </cell>
        </row>
        <row r="511">
          <cell r="A511" t="str">
            <v>50710</v>
          </cell>
          <cell r="B511" t="str">
            <v>บรรษัทตลาดรองสินเชื่อเพื่อที่อยู่อาศัย</v>
          </cell>
        </row>
        <row r="512">
          <cell r="A512" t="str">
            <v>50711</v>
          </cell>
          <cell r="B512" t="str">
            <v>บรรษัทประกันสินเชื่ออุตสาหกรรมขนาดย่อม</v>
          </cell>
        </row>
        <row r="513">
          <cell r="A513" t="str">
            <v xml:space="preserve">50713 </v>
          </cell>
          <cell r="B513" t="str">
            <v>บริษัทบริหารสินทรัพย์ ธนาคารอิสลามแห่งประเทศไทย จำกัด</v>
          </cell>
        </row>
        <row r="514">
          <cell r="A514" t="str">
            <v>56001</v>
          </cell>
          <cell r="B514" t="str">
            <v>ส่วนราชการในพระองค์</v>
          </cell>
        </row>
        <row r="515">
          <cell r="A515" t="str">
            <v>60001</v>
          </cell>
          <cell r="B515" t="str">
            <v>สภากาชาดไทย</v>
          </cell>
        </row>
        <row r="516">
          <cell r="A516" t="str">
            <v xml:space="preserve">65001 </v>
          </cell>
          <cell r="B516" t="str">
            <v>สำนักงานคณะกรรมการการแข่งขันทางการค้า</v>
          </cell>
        </row>
        <row r="517">
          <cell r="A517" t="str">
            <v>70010</v>
          </cell>
          <cell r="B517" t="str">
            <v>กลุ่มจังหวัดภาคกลางตอนบน 1</v>
          </cell>
        </row>
        <row r="518">
          <cell r="A518" t="str">
            <v>70011</v>
          </cell>
          <cell r="B518" t="str">
            <v>นนทบุรี</v>
          </cell>
        </row>
        <row r="519">
          <cell r="A519" t="str">
            <v>70012</v>
          </cell>
          <cell r="B519" t="str">
            <v>ปทุมธานี</v>
          </cell>
        </row>
        <row r="520">
          <cell r="A520" t="str">
            <v>70013</v>
          </cell>
          <cell r="B520" t="str">
            <v>พระนครศรีอยุธยา</v>
          </cell>
        </row>
        <row r="521">
          <cell r="A521" t="str">
            <v>70014</v>
          </cell>
          <cell r="B521" t="str">
            <v>สระบุรี</v>
          </cell>
        </row>
        <row r="522">
          <cell r="A522" t="str">
            <v>70020</v>
          </cell>
          <cell r="B522" t="str">
            <v>กลุ่มจังหวัดภาคกลางตอนบน 2</v>
          </cell>
        </row>
        <row r="523">
          <cell r="A523" t="str">
            <v>70021</v>
          </cell>
          <cell r="B523" t="str">
            <v>ชัยนาท</v>
          </cell>
        </row>
        <row r="524">
          <cell r="A524" t="str">
            <v>70022</v>
          </cell>
          <cell r="B524" t="str">
            <v>ลพบุรี</v>
          </cell>
        </row>
        <row r="525">
          <cell r="A525" t="str">
            <v>70023</v>
          </cell>
          <cell r="B525" t="str">
            <v>สิงห์บุรี</v>
          </cell>
        </row>
        <row r="526">
          <cell r="A526" t="str">
            <v>70024</v>
          </cell>
          <cell r="B526" t="str">
            <v>อ่างทอง</v>
          </cell>
        </row>
        <row r="527">
          <cell r="A527" t="str">
            <v>70030</v>
          </cell>
          <cell r="B527" t="str">
            <v>กลุ่มจังหวัดภาคกลางตอนกลาง</v>
          </cell>
        </row>
        <row r="528">
          <cell r="A528" t="str">
            <v>70031</v>
          </cell>
          <cell r="B528" t="str">
            <v>ฉะเชิงเทรา</v>
          </cell>
        </row>
        <row r="529">
          <cell r="A529" t="str">
            <v>70032</v>
          </cell>
          <cell r="B529" t="str">
            <v>ปราจีนบุรี</v>
          </cell>
        </row>
        <row r="530">
          <cell r="A530" t="str">
            <v>70033</v>
          </cell>
          <cell r="B530" t="str">
            <v>สระแก้ว</v>
          </cell>
        </row>
        <row r="531">
          <cell r="A531" t="str">
            <v>70034</v>
          </cell>
          <cell r="B531" t="str">
            <v>นครนายก</v>
          </cell>
        </row>
        <row r="532">
          <cell r="A532" t="str">
            <v>70035</v>
          </cell>
          <cell r="B532" t="str">
            <v>สมุทรปราการ</v>
          </cell>
        </row>
        <row r="533">
          <cell r="A533" t="str">
            <v>70040</v>
          </cell>
          <cell r="B533" t="str">
            <v>กลุ่มจังหวัดภาคกลางตอนล่าง 1</v>
          </cell>
        </row>
        <row r="534">
          <cell r="A534" t="str">
            <v>70041</v>
          </cell>
          <cell r="B534" t="str">
            <v>กาญจนบุรี</v>
          </cell>
        </row>
        <row r="535">
          <cell r="A535" t="str">
            <v>70042</v>
          </cell>
          <cell r="B535" t="str">
            <v>นครปฐม</v>
          </cell>
        </row>
        <row r="536">
          <cell r="A536" t="str">
            <v>70043</v>
          </cell>
          <cell r="B536" t="str">
            <v>ราชบุรี</v>
          </cell>
        </row>
        <row r="537">
          <cell r="A537" t="str">
            <v>70044</v>
          </cell>
          <cell r="B537" t="str">
            <v>สุพรรณบุรี</v>
          </cell>
        </row>
        <row r="538">
          <cell r="A538" t="str">
            <v>70050</v>
          </cell>
          <cell r="B538" t="str">
            <v>กลุ่มจังหวัดภาคกลางตอนล่าง 2</v>
          </cell>
        </row>
        <row r="539">
          <cell r="A539" t="str">
            <v>70051</v>
          </cell>
          <cell r="B539" t="str">
            <v>ประจวบคีรีขันธ์</v>
          </cell>
        </row>
        <row r="540">
          <cell r="A540" t="str">
            <v>70052</v>
          </cell>
          <cell r="B540" t="str">
            <v>เพชรบุรี</v>
          </cell>
        </row>
        <row r="541">
          <cell r="A541" t="str">
            <v>70053</v>
          </cell>
          <cell r="B541" t="str">
            <v>สมุทรสาคร</v>
          </cell>
        </row>
        <row r="542">
          <cell r="A542" t="str">
            <v>70054</v>
          </cell>
          <cell r="B542" t="str">
            <v>สมุทรสงคราม</v>
          </cell>
        </row>
        <row r="543">
          <cell r="A543" t="str">
            <v>70060</v>
          </cell>
          <cell r="B543" t="str">
            <v>กลุ่มจังหวัดภาคใต้ฝั่งอ่าวไทย</v>
          </cell>
        </row>
        <row r="544">
          <cell r="A544" t="str">
            <v>70061</v>
          </cell>
          <cell r="B544" t="str">
            <v>ชุมพร</v>
          </cell>
        </row>
        <row r="545">
          <cell r="A545" t="str">
            <v>70062</v>
          </cell>
          <cell r="B545" t="str">
            <v>สุราษฎร์ธานี</v>
          </cell>
        </row>
        <row r="546">
          <cell r="A546" t="str">
            <v>70063</v>
          </cell>
          <cell r="B546" t="str">
            <v>นครศรีธรรมราช</v>
          </cell>
        </row>
        <row r="547">
          <cell r="A547" t="str">
            <v>70064</v>
          </cell>
          <cell r="B547" t="str">
            <v>พัทลุง</v>
          </cell>
        </row>
        <row r="548">
          <cell r="A548" t="str">
            <v>70070</v>
          </cell>
          <cell r="B548" t="str">
            <v>กลุ่มจังหวัดภาคใต้ฝั่งอันดามัน</v>
          </cell>
        </row>
        <row r="549">
          <cell r="A549" t="str">
            <v>70071</v>
          </cell>
          <cell r="B549" t="str">
            <v>ระนอง</v>
          </cell>
        </row>
        <row r="550">
          <cell r="A550" t="str">
            <v>70072</v>
          </cell>
          <cell r="B550" t="str">
            <v>พังงา</v>
          </cell>
        </row>
        <row r="551">
          <cell r="A551" t="str">
            <v>70073</v>
          </cell>
          <cell r="B551" t="str">
            <v>ภูเก็ต</v>
          </cell>
        </row>
        <row r="552">
          <cell r="A552" t="str">
            <v>70074</v>
          </cell>
          <cell r="B552" t="str">
            <v>กระบี่</v>
          </cell>
        </row>
        <row r="553">
          <cell r="A553" t="str">
            <v>70075</v>
          </cell>
          <cell r="B553" t="str">
            <v>ตรัง</v>
          </cell>
        </row>
        <row r="554">
          <cell r="A554" t="str">
            <v>70080</v>
          </cell>
          <cell r="B554" t="str">
            <v>กลุ่มจังหวัดภาคใต้ชายแดน</v>
          </cell>
        </row>
        <row r="555">
          <cell r="A555" t="str">
            <v>70081</v>
          </cell>
          <cell r="B555" t="str">
            <v>สงขลา</v>
          </cell>
        </row>
        <row r="556">
          <cell r="A556" t="str">
            <v>70082</v>
          </cell>
          <cell r="B556" t="str">
            <v>สตูล</v>
          </cell>
        </row>
        <row r="557">
          <cell r="A557" t="str">
            <v>70083</v>
          </cell>
          <cell r="B557" t="str">
            <v>ปัตตานี</v>
          </cell>
        </row>
        <row r="558">
          <cell r="A558" t="str">
            <v>70084</v>
          </cell>
          <cell r="B558" t="str">
            <v>ยะลา</v>
          </cell>
        </row>
        <row r="559">
          <cell r="A559" t="str">
            <v>70085</v>
          </cell>
          <cell r="B559" t="str">
            <v>นราธิวาส</v>
          </cell>
        </row>
        <row r="560">
          <cell r="A560" t="str">
            <v>70090</v>
          </cell>
          <cell r="B560" t="str">
            <v>กลุ่มจังหวัดภาคตะวันออก</v>
          </cell>
        </row>
        <row r="561">
          <cell r="A561" t="str">
            <v>70091</v>
          </cell>
          <cell r="B561" t="str">
            <v>จันทบุรี</v>
          </cell>
        </row>
        <row r="562">
          <cell r="A562" t="str">
            <v>70092</v>
          </cell>
          <cell r="B562" t="str">
            <v>ชลบุรี</v>
          </cell>
        </row>
        <row r="563">
          <cell r="A563" t="str">
            <v>70093</v>
          </cell>
          <cell r="B563" t="str">
            <v>ระยอง</v>
          </cell>
        </row>
        <row r="564">
          <cell r="A564" t="str">
            <v>70094</v>
          </cell>
          <cell r="B564" t="str">
            <v>ตราด</v>
          </cell>
        </row>
        <row r="565">
          <cell r="A565" t="str">
            <v>70100</v>
          </cell>
          <cell r="B565" t="str">
            <v>กลุ่มจังหวัดภาคตะวันออกเฉียงเหนือตอนบน 1</v>
          </cell>
        </row>
        <row r="566">
          <cell r="A566" t="str">
            <v>70101</v>
          </cell>
          <cell r="B566" t="str">
            <v>หนองคาย</v>
          </cell>
        </row>
        <row r="567">
          <cell r="A567" t="str">
            <v>70102</v>
          </cell>
          <cell r="B567" t="str">
            <v>เลย</v>
          </cell>
        </row>
        <row r="568">
          <cell r="A568" t="str">
            <v>70103</v>
          </cell>
          <cell r="B568" t="str">
            <v>อุดรธานี</v>
          </cell>
        </row>
        <row r="569">
          <cell r="A569" t="str">
            <v>70104</v>
          </cell>
          <cell r="B569" t="str">
            <v>หนองบัวลำภู</v>
          </cell>
        </row>
        <row r="570">
          <cell r="A570" t="str">
            <v>70105</v>
          </cell>
          <cell r="B570" t="str">
            <v>บึงกาฬ</v>
          </cell>
        </row>
        <row r="571">
          <cell r="A571" t="str">
            <v>70110</v>
          </cell>
          <cell r="B571" t="str">
            <v>กลุ่มจังหวัดภาคตะวันออกเฉียงเหนือตอนบน 2</v>
          </cell>
        </row>
        <row r="572">
          <cell r="A572" t="str">
            <v>70111</v>
          </cell>
          <cell r="B572" t="str">
            <v>นครพนม</v>
          </cell>
        </row>
        <row r="573">
          <cell r="A573" t="str">
            <v>70112</v>
          </cell>
          <cell r="B573" t="str">
            <v>มุกดาหาร</v>
          </cell>
        </row>
        <row r="574">
          <cell r="A574" t="str">
            <v>70113</v>
          </cell>
          <cell r="B574" t="str">
            <v>สกลนคร</v>
          </cell>
        </row>
        <row r="575">
          <cell r="A575" t="str">
            <v>70120</v>
          </cell>
          <cell r="B575" t="str">
            <v>กลุ่มจังหวัดภาคตะวันออกเฉียงเหนือตอนกลาง</v>
          </cell>
        </row>
        <row r="576">
          <cell r="A576" t="str">
            <v>70121</v>
          </cell>
          <cell r="B576" t="str">
            <v>ร้อยเอ็ด</v>
          </cell>
        </row>
        <row r="577">
          <cell r="A577" t="str">
            <v>70122</v>
          </cell>
          <cell r="B577" t="str">
            <v>ขอนแก่น</v>
          </cell>
        </row>
        <row r="578">
          <cell r="A578" t="str">
            <v>70123</v>
          </cell>
          <cell r="B578" t="str">
            <v>มหาสารคาม</v>
          </cell>
        </row>
        <row r="579">
          <cell r="A579" t="str">
            <v>70124</v>
          </cell>
          <cell r="B579" t="str">
            <v>กาฬสินธุ์</v>
          </cell>
        </row>
        <row r="580">
          <cell r="A580" t="str">
            <v>70130</v>
          </cell>
          <cell r="B580" t="str">
            <v>กลุ่มจังหวัดภาคตะวันออกเฉียงเหนือตอนล่าง 2</v>
          </cell>
        </row>
        <row r="581">
          <cell r="A581" t="str">
            <v>70131</v>
          </cell>
          <cell r="B581" t="str">
            <v>อำนาจเจริญ</v>
          </cell>
        </row>
        <row r="582">
          <cell r="A582" t="str">
            <v>70132</v>
          </cell>
          <cell r="B582" t="str">
            <v>ศรีสะเกษ</v>
          </cell>
        </row>
        <row r="583">
          <cell r="A583" t="str">
            <v>70133</v>
          </cell>
          <cell r="B583" t="str">
            <v>ยโสธร</v>
          </cell>
        </row>
        <row r="584">
          <cell r="A584" t="str">
            <v>70134</v>
          </cell>
          <cell r="B584" t="str">
            <v>อุบลราชธานี</v>
          </cell>
        </row>
        <row r="585">
          <cell r="A585" t="str">
            <v>70140</v>
          </cell>
          <cell r="B585" t="str">
            <v>กลุ่มจังหวัดภาคตะวันออกเฉียงเหนือตอนล่าง 1</v>
          </cell>
        </row>
        <row r="586">
          <cell r="A586" t="str">
            <v>70141</v>
          </cell>
          <cell r="B586" t="str">
            <v>สุรินทร์</v>
          </cell>
        </row>
        <row r="587">
          <cell r="A587" t="str">
            <v>70142</v>
          </cell>
          <cell r="B587" t="str">
            <v>นครราชสีมา</v>
          </cell>
        </row>
        <row r="588">
          <cell r="A588" t="str">
            <v>70143</v>
          </cell>
          <cell r="B588" t="str">
            <v>บุรีรัมย์</v>
          </cell>
        </row>
        <row r="589">
          <cell r="A589" t="str">
            <v>70144</v>
          </cell>
          <cell r="B589" t="str">
            <v>ชัยภูมิ</v>
          </cell>
        </row>
        <row r="590">
          <cell r="A590" t="str">
            <v>70150</v>
          </cell>
          <cell r="B590" t="str">
            <v>กลุ่มจังหวัดภาคเหนือตอนบน 1</v>
          </cell>
        </row>
        <row r="591">
          <cell r="A591" t="str">
            <v>70151</v>
          </cell>
          <cell r="B591" t="str">
            <v>เชียงใหม่</v>
          </cell>
        </row>
        <row r="592">
          <cell r="A592" t="str">
            <v>70152</v>
          </cell>
          <cell r="B592" t="str">
            <v>แม่ฮ่องสอน</v>
          </cell>
        </row>
        <row r="593">
          <cell r="A593" t="str">
            <v>70153</v>
          </cell>
          <cell r="B593" t="str">
            <v>ลำปาง</v>
          </cell>
        </row>
        <row r="594">
          <cell r="A594" t="str">
            <v>70154</v>
          </cell>
          <cell r="B594" t="str">
            <v>ลำพูน</v>
          </cell>
        </row>
        <row r="595">
          <cell r="A595" t="str">
            <v>70160</v>
          </cell>
          <cell r="B595" t="str">
            <v>กลุ่มจังหวัดภาคเหนือตอนบน 2</v>
          </cell>
        </row>
        <row r="596">
          <cell r="A596" t="str">
            <v>70161</v>
          </cell>
          <cell r="B596" t="str">
            <v>น่าน</v>
          </cell>
        </row>
        <row r="597">
          <cell r="A597" t="str">
            <v>70162</v>
          </cell>
          <cell r="B597" t="str">
            <v>พะเยา</v>
          </cell>
        </row>
        <row r="598">
          <cell r="A598" t="str">
            <v>70163</v>
          </cell>
          <cell r="B598" t="str">
            <v>เชียงราย</v>
          </cell>
        </row>
        <row r="599">
          <cell r="A599" t="str">
            <v>70164</v>
          </cell>
          <cell r="B599" t="str">
            <v>แพร่</v>
          </cell>
        </row>
        <row r="600">
          <cell r="A600" t="str">
            <v>70170</v>
          </cell>
          <cell r="B600" t="str">
            <v>กลุ่มจังหวัดภาคเหนือตอนล่าง 1</v>
          </cell>
        </row>
        <row r="601">
          <cell r="A601" t="str">
            <v>70171</v>
          </cell>
          <cell r="B601" t="str">
            <v>ตาก</v>
          </cell>
        </row>
        <row r="602">
          <cell r="A602" t="str">
            <v>70172</v>
          </cell>
          <cell r="B602" t="str">
            <v>พิษณุโลก</v>
          </cell>
        </row>
        <row r="603">
          <cell r="A603" t="str">
            <v>70173</v>
          </cell>
          <cell r="B603" t="str">
            <v>สุโขทัย</v>
          </cell>
        </row>
        <row r="604">
          <cell r="A604" t="str">
            <v>70174</v>
          </cell>
          <cell r="B604" t="str">
            <v>เพชรบูรณ์</v>
          </cell>
        </row>
        <row r="605">
          <cell r="A605" t="str">
            <v>70175</v>
          </cell>
          <cell r="B605" t="str">
            <v>อุตรดิตถ์</v>
          </cell>
        </row>
        <row r="606">
          <cell r="A606" t="str">
            <v>70180</v>
          </cell>
          <cell r="B606" t="str">
            <v>กลุ่มจังหวัดภาคเหนือตอนล่าง 2</v>
          </cell>
        </row>
        <row r="607">
          <cell r="A607" t="str">
            <v>70181</v>
          </cell>
          <cell r="B607" t="str">
            <v>กำแพงเพชร</v>
          </cell>
        </row>
        <row r="608">
          <cell r="A608" t="str">
            <v>70182</v>
          </cell>
          <cell r="B608" t="str">
            <v>พิจิตร</v>
          </cell>
        </row>
        <row r="609">
          <cell r="A609" t="str">
            <v>70183</v>
          </cell>
          <cell r="B609" t="str">
            <v>นครสวรรค์</v>
          </cell>
        </row>
        <row r="610">
          <cell r="A610" t="str">
            <v>70184</v>
          </cell>
          <cell r="B610" t="str">
            <v>อุทัยธานี</v>
          </cell>
        </row>
        <row r="611">
          <cell r="A611" t="str">
            <v>70190</v>
          </cell>
          <cell r="B611" t="str">
            <v>กลุ่มจังหวัดภาคกลางปริมณฑล</v>
          </cell>
        </row>
        <row r="612">
          <cell r="A612" t="str">
            <v>70200</v>
          </cell>
          <cell r="B612" t="str">
            <v>กลุ่มจังหวัดภาคกลางตอนบน</v>
          </cell>
        </row>
        <row r="613">
          <cell r="A613" t="str">
            <v>70210</v>
          </cell>
          <cell r="B613" t="str">
            <v>กลุ่มจังหวัดภาคกลางตอนล่าง 1</v>
          </cell>
        </row>
        <row r="614">
          <cell r="A614" t="str">
            <v>70220</v>
          </cell>
          <cell r="B614" t="str">
            <v>กลุ่มจังหวัดภาคใต้ฝังอ่าวไทย</v>
          </cell>
        </row>
        <row r="615">
          <cell r="A615" t="str">
            <v>70230</v>
          </cell>
          <cell r="B615" t="str">
            <v>กลุ่มจังหวัดภาคใต้ฝั่งอันดามัน</v>
          </cell>
        </row>
        <row r="616">
          <cell r="A616" t="str">
            <v>70240</v>
          </cell>
          <cell r="B616" t="str">
            <v>กลุ่มจังหวัดภาคใต้ชายแดน</v>
          </cell>
        </row>
        <row r="617">
          <cell r="A617" t="str">
            <v>70250</v>
          </cell>
          <cell r="B617" t="str">
            <v>กลุ่มจังหวัดภาคตะวันออก 1</v>
          </cell>
        </row>
        <row r="618">
          <cell r="A618" t="str">
            <v>70260</v>
          </cell>
          <cell r="B618" t="str">
            <v>กลุ่มจังหวัดภาคตะวันออก 2</v>
          </cell>
        </row>
        <row r="619">
          <cell r="A619" t="str">
            <v>80808</v>
          </cell>
          <cell r="B619" t="str">
            <v>กองทุนและเงินทุนหมุนเวียน</v>
          </cell>
        </row>
        <row r="620">
          <cell r="A620" t="str">
            <v>90909</v>
          </cell>
          <cell r="B620" t="str">
            <v>งบกลาง</v>
          </cell>
        </row>
        <row r="621">
          <cell r="A621" t="str">
            <v>95001</v>
          </cell>
          <cell r="B621" t="str">
            <v>รายจ่ายเพื่อชดใช้เงินคงคลัง</v>
          </cell>
        </row>
        <row r="622">
          <cell r="A622" t="str">
            <v>25021</v>
          </cell>
          <cell r="B622" t="str">
            <v>สำนักงานขับเคลื่อนการปฏิรูปประเทศ ยุทธศาสตร์ชาติ และการสร้างความสามัคคีปรองดอง (ป.ย.ป.)</v>
          </cell>
        </row>
        <row r="623">
          <cell r="A623" t="str">
            <v>25018</v>
          </cell>
          <cell r="B623" t="str">
            <v>สำนักงานสภาที่ปรึกษาเศรษฐกิจและสังคมแห่งชาติ</v>
          </cell>
        </row>
        <row r="624">
          <cell r="A624" t="str">
            <v>25019</v>
          </cell>
          <cell r="B624" t="str">
            <v>สำนักงานคณะกรรมการปฏิรูปกฎหมาย</v>
          </cell>
        </row>
        <row r="625">
          <cell r="A625" t="str">
            <v>25020</v>
          </cell>
          <cell r="B625" t="str">
            <v>สนง.คณะกรรมการนโยบายเขตพัฒนาพิเศษภาคตะวันออก</v>
          </cell>
        </row>
        <row r="626">
          <cell r="A626" t="str">
            <v>07016</v>
          </cell>
          <cell r="B626" t="str">
            <v>สนง.พัฒนาการวิจัยการเกษตร (องค์การมหาชน)</v>
          </cell>
        </row>
        <row r="627">
          <cell r="A627" t="str">
            <v>50713</v>
          </cell>
          <cell r="B627" t="str">
            <v>บริษัทบริหารสินทรัพย์ ธนาคารอิสลามแห่งประเทศไทย</v>
          </cell>
        </row>
        <row r="628">
          <cell r="A628" t="str">
            <v>05007</v>
          </cell>
          <cell r="B628" t="str">
            <v>องค์การบริหารการพัฒนาพื้นที่พิเศษ (อพท)</v>
          </cell>
        </row>
        <row r="629">
          <cell r="A629" t="str">
            <v>20332</v>
          </cell>
          <cell r="B629" t="str">
            <v>สำนักงานรับรองมาตรฐานและประเมินคุณภาพการศึกษา</v>
          </cell>
        </row>
        <row r="630">
          <cell r="A630" t="str">
            <v>21017</v>
          </cell>
          <cell r="B630" t="str">
            <v>สถาบันพระบรมราชชนก</v>
          </cell>
        </row>
        <row r="631">
          <cell r="A631" t="str">
            <v>25022</v>
          </cell>
          <cell r="B631" t="str">
            <v>สำนักงานส่งเสริมวิสาหกิจเพื่อสังคม</v>
          </cell>
        </row>
        <row r="632">
          <cell r="A632" t="str">
            <v>01038</v>
          </cell>
          <cell r="B632" t="str">
            <v>ศูนย์อำนวยการรักษาผลประโยชน์ของชาติทางทะเล</v>
          </cell>
        </row>
        <row r="633">
          <cell r="A633" t="str">
            <v>13015</v>
          </cell>
          <cell r="B633" t="str">
            <v>สถาบันระหว่างประเทศเพื่อการค้าและการพัฒนา</v>
          </cell>
        </row>
        <row r="634">
          <cell r="A634" t="str">
            <v>01041</v>
          </cell>
          <cell r="B634" t="str">
            <v xml:space="preserve"> สำนักงานขับเคลื่อนการปฏิรูปประเทศ ยุทธศาสตร์ชาติเเละการสร้างความสามัคคีปรองดอง</v>
          </cell>
        </row>
        <row r="635">
          <cell r="A635" t="str">
            <v>50401</v>
          </cell>
          <cell r="B635" t="str">
            <v>องค์การตลาด</v>
          </cell>
        </row>
        <row r="636">
          <cell r="A636" t="str">
            <v>75003</v>
          </cell>
          <cell r="B636" t="str">
            <v>เมืองพัทยา</v>
          </cell>
        </row>
        <row r="637">
          <cell r="A637" t="str">
            <v>75002</v>
          </cell>
          <cell r="B637" t="str">
            <v>กรุงเทพมหานคร</v>
          </cell>
        </row>
        <row r="638">
          <cell r="A638" t="str">
            <v>97001</v>
          </cell>
          <cell r="B638" t="str">
            <v>เงินทุนสำรองจ่าย</v>
          </cell>
        </row>
        <row r="639">
          <cell r="A639" t="str">
            <v>01039</v>
          </cell>
          <cell r="B639" t="str">
            <v>สำนักงานคณะกรรมการการรักษาความมั่นคงปลอดภัยไซเบอร์แห่งชาติ</v>
          </cell>
        </row>
        <row r="642">
          <cell r="A642" t="str">
            <v>1000</v>
          </cell>
          <cell r="B642" t="str">
            <v>ส่วนกลาง</v>
          </cell>
        </row>
        <row r="643">
          <cell r="A643" t="str">
            <v>1100</v>
          </cell>
          <cell r="B643" t="str">
            <v>สมุทรปราการ</v>
          </cell>
        </row>
        <row r="644">
          <cell r="A644" t="str">
            <v>1200</v>
          </cell>
          <cell r="B644" t="str">
            <v>นนทบุรี</v>
          </cell>
        </row>
        <row r="645">
          <cell r="A645" t="str">
            <v>1300</v>
          </cell>
          <cell r="B645" t="str">
            <v>ปทุมธานี</v>
          </cell>
        </row>
        <row r="646">
          <cell r="A646" t="str">
            <v>1400</v>
          </cell>
          <cell r="B646" t="str">
            <v>พระนครศรีอยุธยา</v>
          </cell>
        </row>
        <row r="647">
          <cell r="A647" t="str">
            <v>1500</v>
          </cell>
          <cell r="B647" t="str">
            <v>อ่างทอง</v>
          </cell>
        </row>
        <row r="648">
          <cell r="A648" t="str">
            <v>1600</v>
          </cell>
          <cell r="B648" t="str">
            <v>ลพบุรี</v>
          </cell>
        </row>
        <row r="649">
          <cell r="A649" t="str">
            <v>1700</v>
          </cell>
          <cell r="B649" t="str">
            <v>สิงห์บุรี</v>
          </cell>
        </row>
        <row r="650">
          <cell r="A650" t="str">
            <v>1800</v>
          </cell>
          <cell r="B650" t="str">
            <v>ชัยนาท</v>
          </cell>
        </row>
        <row r="651">
          <cell r="A651" t="str">
            <v>1900</v>
          </cell>
          <cell r="B651" t="str">
            <v>สระบุรี</v>
          </cell>
        </row>
        <row r="652">
          <cell r="A652" t="str">
            <v>2000</v>
          </cell>
          <cell r="B652" t="str">
            <v>ชลบุรี</v>
          </cell>
        </row>
        <row r="653">
          <cell r="A653" t="str">
            <v>2100</v>
          </cell>
          <cell r="B653" t="str">
            <v>ระยอง</v>
          </cell>
        </row>
        <row r="654">
          <cell r="A654" t="str">
            <v>2200</v>
          </cell>
          <cell r="B654" t="str">
            <v>จันทบุรี</v>
          </cell>
        </row>
        <row r="655">
          <cell r="A655" t="str">
            <v>2300</v>
          </cell>
          <cell r="B655" t="str">
            <v>ตราด</v>
          </cell>
        </row>
        <row r="656">
          <cell r="A656" t="str">
            <v>2400</v>
          </cell>
          <cell r="B656" t="str">
            <v>ฉะเชิงเทรา</v>
          </cell>
        </row>
        <row r="657">
          <cell r="A657" t="str">
            <v>2500</v>
          </cell>
          <cell r="B657" t="str">
            <v>ปราจีนบุรี</v>
          </cell>
        </row>
        <row r="658">
          <cell r="A658" t="str">
            <v>2600</v>
          </cell>
          <cell r="B658" t="str">
            <v>นครนายก</v>
          </cell>
        </row>
        <row r="659">
          <cell r="A659" t="str">
            <v>2700</v>
          </cell>
          <cell r="B659" t="str">
            <v>สระแก้ว</v>
          </cell>
        </row>
        <row r="660">
          <cell r="A660" t="str">
            <v>3000</v>
          </cell>
          <cell r="B660" t="str">
            <v>นครราชสีมา</v>
          </cell>
        </row>
        <row r="661">
          <cell r="A661" t="str">
            <v>3100</v>
          </cell>
          <cell r="B661" t="str">
            <v>บุรีรัมย์</v>
          </cell>
        </row>
        <row r="662">
          <cell r="A662" t="str">
            <v>3200</v>
          </cell>
          <cell r="B662" t="str">
            <v>สุรินทร์</v>
          </cell>
        </row>
        <row r="663">
          <cell r="A663" t="str">
            <v>3300</v>
          </cell>
          <cell r="B663" t="str">
            <v>ศรีษะเกษ</v>
          </cell>
        </row>
        <row r="664">
          <cell r="A664" t="str">
            <v>3400</v>
          </cell>
          <cell r="B664" t="str">
            <v>อุบลราชธานี</v>
          </cell>
        </row>
        <row r="665">
          <cell r="A665" t="str">
            <v>3500</v>
          </cell>
          <cell r="B665" t="str">
            <v>ยโสธร</v>
          </cell>
        </row>
        <row r="666">
          <cell r="A666" t="str">
            <v>3600</v>
          </cell>
          <cell r="B666" t="str">
            <v>ชัยภูมิ</v>
          </cell>
        </row>
        <row r="667">
          <cell r="A667" t="str">
            <v>3700</v>
          </cell>
          <cell r="B667" t="str">
            <v>อำนาจเจริญ</v>
          </cell>
        </row>
        <row r="668">
          <cell r="A668" t="str">
            <v>3900</v>
          </cell>
          <cell r="B668" t="str">
            <v>หนองบัวลำภู</v>
          </cell>
        </row>
        <row r="669">
          <cell r="A669" t="str">
            <v>4000</v>
          </cell>
          <cell r="B669" t="str">
            <v>ขอนแก่น</v>
          </cell>
        </row>
        <row r="670">
          <cell r="A670" t="str">
            <v>4100</v>
          </cell>
          <cell r="B670" t="str">
            <v>อุดรธานี</v>
          </cell>
        </row>
        <row r="671">
          <cell r="A671" t="str">
            <v>4200</v>
          </cell>
          <cell r="B671" t="str">
            <v>เลย</v>
          </cell>
        </row>
        <row r="672">
          <cell r="A672" t="str">
            <v>4300</v>
          </cell>
          <cell r="B672" t="str">
            <v>หนองคาย</v>
          </cell>
        </row>
        <row r="673">
          <cell r="A673" t="str">
            <v>4400</v>
          </cell>
          <cell r="B673" t="str">
            <v>มหาสารคาม</v>
          </cell>
        </row>
        <row r="674">
          <cell r="A674" t="str">
            <v>4500</v>
          </cell>
          <cell r="B674" t="str">
            <v>ร้อยเอ็ด</v>
          </cell>
        </row>
        <row r="675">
          <cell r="A675" t="str">
            <v>4600</v>
          </cell>
          <cell r="B675" t="str">
            <v>กาฬสินธุ์</v>
          </cell>
        </row>
        <row r="676">
          <cell r="A676" t="str">
            <v>4700</v>
          </cell>
          <cell r="B676" t="str">
            <v>สกลนคร</v>
          </cell>
        </row>
        <row r="677">
          <cell r="A677" t="str">
            <v>4800</v>
          </cell>
          <cell r="B677" t="str">
            <v>นครพนม</v>
          </cell>
        </row>
        <row r="678">
          <cell r="A678" t="str">
            <v>4900</v>
          </cell>
          <cell r="B678" t="str">
            <v>มุกดาหาร</v>
          </cell>
        </row>
        <row r="679">
          <cell r="A679" t="str">
            <v>5000</v>
          </cell>
          <cell r="B679" t="str">
            <v>เชียงใหม่</v>
          </cell>
        </row>
        <row r="680">
          <cell r="A680" t="str">
            <v>5100</v>
          </cell>
          <cell r="B680" t="str">
            <v>ลำพูน</v>
          </cell>
        </row>
        <row r="681">
          <cell r="A681" t="str">
            <v>5200</v>
          </cell>
          <cell r="B681" t="str">
            <v>ลำปาง</v>
          </cell>
        </row>
        <row r="682">
          <cell r="A682" t="str">
            <v>5300</v>
          </cell>
          <cell r="B682" t="str">
            <v>อุตรดิตถ์</v>
          </cell>
        </row>
        <row r="683">
          <cell r="A683" t="str">
            <v>5400</v>
          </cell>
          <cell r="B683" t="str">
            <v>แพร่</v>
          </cell>
        </row>
        <row r="684">
          <cell r="A684" t="str">
            <v>5500</v>
          </cell>
          <cell r="B684" t="str">
            <v>น่าน</v>
          </cell>
        </row>
        <row r="685">
          <cell r="A685" t="str">
            <v>5600</v>
          </cell>
          <cell r="B685" t="str">
            <v>พะเยา</v>
          </cell>
        </row>
        <row r="686">
          <cell r="A686" t="str">
            <v>5700</v>
          </cell>
          <cell r="B686" t="str">
            <v>เชียงราย</v>
          </cell>
        </row>
        <row r="687">
          <cell r="A687" t="str">
            <v>5800</v>
          </cell>
          <cell r="B687" t="str">
            <v>แม่ฮ่องสอน</v>
          </cell>
        </row>
        <row r="688">
          <cell r="A688" t="str">
            <v>6000</v>
          </cell>
          <cell r="B688" t="str">
            <v>นครสวรรค์</v>
          </cell>
        </row>
        <row r="689">
          <cell r="A689" t="str">
            <v>6100</v>
          </cell>
          <cell r="B689" t="str">
            <v>อุทัยธานี</v>
          </cell>
        </row>
        <row r="690">
          <cell r="A690" t="str">
            <v>6200</v>
          </cell>
          <cell r="B690" t="str">
            <v>กำแพงเพชร</v>
          </cell>
        </row>
        <row r="691">
          <cell r="A691" t="str">
            <v>6300</v>
          </cell>
          <cell r="B691" t="str">
            <v>ตาก</v>
          </cell>
        </row>
        <row r="692">
          <cell r="A692" t="str">
            <v>6400</v>
          </cell>
          <cell r="B692" t="str">
            <v>สุโขทัย</v>
          </cell>
        </row>
        <row r="693">
          <cell r="A693" t="str">
            <v>6500</v>
          </cell>
          <cell r="B693" t="str">
            <v>พิษณุโลก</v>
          </cell>
        </row>
        <row r="694">
          <cell r="A694" t="str">
            <v>6600</v>
          </cell>
          <cell r="B694" t="str">
            <v>พิจิตร</v>
          </cell>
        </row>
        <row r="695">
          <cell r="A695" t="str">
            <v>6700</v>
          </cell>
          <cell r="B695" t="str">
            <v>เพชรบูรณ์</v>
          </cell>
        </row>
        <row r="696">
          <cell r="A696" t="str">
            <v>7000</v>
          </cell>
          <cell r="B696" t="str">
            <v>ราชบุรี</v>
          </cell>
        </row>
        <row r="697">
          <cell r="A697" t="str">
            <v>7100</v>
          </cell>
          <cell r="B697" t="str">
            <v>กาญจนบุรี</v>
          </cell>
        </row>
        <row r="698">
          <cell r="A698" t="str">
            <v>7200</v>
          </cell>
          <cell r="B698" t="str">
            <v>สุพรรณบุรี</v>
          </cell>
        </row>
        <row r="699">
          <cell r="A699" t="str">
            <v>7300</v>
          </cell>
          <cell r="B699" t="str">
            <v>นครปฐม</v>
          </cell>
        </row>
        <row r="700">
          <cell r="A700" t="str">
            <v>7400</v>
          </cell>
          <cell r="B700" t="str">
            <v>สมุทรสาคร</v>
          </cell>
        </row>
        <row r="701">
          <cell r="A701" t="str">
            <v>7500</v>
          </cell>
          <cell r="B701" t="str">
            <v>สมุทรสงคราม</v>
          </cell>
        </row>
        <row r="702">
          <cell r="A702" t="str">
            <v>7600</v>
          </cell>
          <cell r="B702" t="str">
            <v>เพชรบุรี</v>
          </cell>
        </row>
        <row r="703">
          <cell r="A703" t="str">
            <v>7700</v>
          </cell>
          <cell r="B703" t="str">
            <v>ประจวบคีรีขันธ์</v>
          </cell>
        </row>
        <row r="704">
          <cell r="A704" t="str">
            <v>8000</v>
          </cell>
          <cell r="B704" t="str">
            <v>นครศรีธรรมราช</v>
          </cell>
        </row>
        <row r="705">
          <cell r="A705" t="str">
            <v>8100</v>
          </cell>
          <cell r="B705" t="str">
            <v>กระบี่</v>
          </cell>
        </row>
        <row r="706">
          <cell r="A706" t="str">
            <v>8200</v>
          </cell>
          <cell r="B706" t="str">
            <v>พังงา</v>
          </cell>
        </row>
        <row r="707">
          <cell r="A707" t="str">
            <v>8300</v>
          </cell>
          <cell r="B707" t="str">
            <v>ภูเก็ต</v>
          </cell>
        </row>
        <row r="708">
          <cell r="A708" t="str">
            <v>8400</v>
          </cell>
          <cell r="B708" t="str">
            <v>สุราษฏร์ธานี</v>
          </cell>
        </row>
        <row r="709">
          <cell r="A709" t="str">
            <v>8500</v>
          </cell>
          <cell r="B709" t="str">
            <v>ระนอง</v>
          </cell>
        </row>
        <row r="710">
          <cell r="A710" t="str">
            <v>8600</v>
          </cell>
          <cell r="B710" t="str">
            <v>ชุมพร</v>
          </cell>
        </row>
        <row r="711">
          <cell r="A711" t="str">
            <v>9000</v>
          </cell>
          <cell r="B711" t="str">
            <v>สงขลา</v>
          </cell>
        </row>
        <row r="712">
          <cell r="A712" t="str">
            <v>9100</v>
          </cell>
          <cell r="B712" t="str">
            <v>สตูล</v>
          </cell>
        </row>
        <row r="713">
          <cell r="A713" t="str">
            <v>9200</v>
          </cell>
          <cell r="B713" t="str">
            <v>ตรัง</v>
          </cell>
        </row>
        <row r="714">
          <cell r="A714" t="str">
            <v>9300</v>
          </cell>
          <cell r="B714" t="str">
            <v>พัทลุง</v>
          </cell>
        </row>
        <row r="715">
          <cell r="A715" t="str">
            <v>9400</v>
          </cell>
          <cell r="B715" t="str">
            <v>ปัตตานี</v>
          </cell>
        </row>
        <row r="716">
          <cell r="A716" t="str">
            <v>9500</v>
          </cell>
          <cell r="B716" t="str">
            <v>ยะลา</v>
          </cell>
        </row>
        <row r="717">
          <cell r="A717" t="str">
            <v>9600</v>
          </cell>
          <cell r="B717" t="str">
            <v>นราธิวาส</v>
          </cell>
        </row>
        <row r="718">
          <cell r="A718" t="str">
            <v>3800</v>
          </cell>
          <cell r="B718" t="str">
            <v>บึงกาฬ</v>
          </cell>
        </row>
        <row r="726">
          <cell r="A726" t="str">
            <v>618080836007</v>
          </cell>
          <cell r="B726" t="str">
            <v>กองทุนการแพทย์ฉุกเฉิน</v>
          </cell>
        </row>
        <row r="727">
          <cell r="A727" t="str">
            <v>618080836008</v>
          </cell>
          <cell r="B727" t="str">
            <v>กองทุนหลักประกันสุขภาพแห่งชาติ</v>
          </cell>
        </row>
        <row r="728">
          <cell r="A728" t="str">
            <v>618080837008</v>
          </cell>
          <cell r="B728" t="str">
            <v>กองทุนการออมแห่งชาติ</v>
          </cell>
        </row>
        <row r="729">
          <cell r="A729" t="str">
            <v>618080841020</v>
          </cell>
          <cell r="B729" t="str">
            <v>กองทุนผู้สูงอายุ</v>
          </cell>
        </row>
        <row r="730">
          <cell r="A730" t="str">
            <v>618080841027</v>
          </cell>
          <cell r="B730" t="str">
            <v>กองทุนส่งเสริมความเท่าเทียมระหว่างเพศ</v>
          </cell>
        </row>
        <row r="731">
          <cell r="A731" t="str">
            <v>618080841033</v>
          </cell>
          <cell r="B731" t="str">
            <v>กองทุนคุ้มครองเด็ก</v>
          </cell>
        </row>
        <row r="732">
          <cell r="A732" t="str">
            <v>618080841044</v>
          </cell>
          <cell r="B732" t="str">
            <v>กองทุนส่งเสริมการจัดสวัสดิการสังคม</v>
          </cell>
        </row>
        <row r="733">
          <cell r="A733" t="str">
            <v>618080843014</v>
          </cell>
          <cell r="B733" t="str">
            <v>กองทุนสิ่งแวดล้อม</v>
          </cell>
        </row>
        <row r="734">
          <cell r="A734" t="str">
            <v>6180808450A5</v>
          </cell>
          <cell r="B734" t="str">
            <v>กองทุนจัดรูปที่ดิน</v>
          </cell>
        </row>
        <row r="735">
          <cell r="A735" t="str">
            <v>618080846074</v>
          </cell>
          <cell r="B735" t="str">
            <v>กองทุนจัดรูปที่ดินเพื่อพัฒนาพื้นที่</v>
          </cell>
        </row>
        <row r="736">
          <cell r="A736" t="str">
            <v>618080858008</v>
          </cell>
          <cell r="B736" t="str">
            <v>กองทุนพัฒนาการเมืองภาคพลเมือง</v>
          </cell>
        </row>
        <row r="737">
          <cell r="A737" t="str">
            <v>618080858013</v>
          </cell>
          <cell r="B737" t="str">
            <v>กองทุนเพื่อผู้เคยเป็นสมาชิกรัฐสภา</v>
          </cell>
        </row>
        <row r="738">
          <cell r="A738" t="str">
            <v>618080858021</v>
          </cell>
          <cell r="B738" t="str">
            <v>กองทุนยุติธรรม</v>
          </cell>
        </row>
        <row r="739">
          <cell r="A739" t="str">
            <v>618080858074</v>
          </cell>
          <cell r="B739" t="str">
            <v>กองทุนเพื่อการสืบสวนและสอบสวนคดีอาญา</v>
          </cell>
        </row>
        <row r="740">
          <cell r="A740" t="str">
            <v>618080835055</v>
          </cell>
          <cell r="B740" t="str">
            <v>กองทุนพัฒนาสหกรณ์</v>
          </cell>
        </row>
        <row r="741">
          <cell r="A741" t="str">
            <v>618080804030</v>
          </cell>
          <cell r="B741" t="str">
            <v>กองทุนเพื่อการป้องกันและปราบปรามการค้ามนุษย์</v>
          </cell>
        </row>
        <row r="742">
          <cell r="A742" t="str">
            <v>618080808050</v>
          </cell>
          <cell r="B742" t="str">
            <v>กองทุนการท่าอากาศยานอู่ตะเภา</v>
          </cell>
        </row>
        <row r="743">
          <cell r="A743" t="str">
            <v>618080812001</v>
          </cell>
          <cell r="B743" t="str">
            <v>กองทุนส่งเสริมวิสาหกิจขนาดกลางและขนาดย่อม</v>
          </cell>
        </row>
        <row r="744">
          <cell r="A744" t="str">
            <v>618080817006</v>
          </cell>
          <cell r="B744" t="str">
            <v>กองทุนสนับสนุนการวิจัย</v>
          </cell>
        </row>
        <row r="745">
          <cell r="A745" t="str">
            <v>618080818031</v>
          </cell>
          <cell r="B745" t="str">
            <v>กองทุนเพื่อส่งเสริมการท่องเที่ยวไทย</v>
          </cell>
        </row>
        <row r="746">
          <cell r="A746" t="str">
            <v>618080824032</v>
          </cell>
          <cell r="B746" t="str">
            <v>กองทุนเพื่อผู้รับงานไปทำที่บ้าน</v>
          </cell>
        </row>
        <row r="747">
          <cell r="A747" t="str">
            <v>618080827024</v>
          </cell>
          <cell r="B747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48">
          <cell r="A748" t="str">
            <v>618080834024</v>
          </cell>
          <cell r="B748" t="str">
            <v>กองทุนส่งเสริมการเผยแผ่พระพุทธศาสนาเฉลิมพระเกียรติ 80 พรรษา</v>
          </cell>
        </row>
        <row r="749">
          <cell r="A749" t="str">
            <v>618080834025</v>
          </cell>
          <cell r="B749" t="str">
            <v>กองทุนภูมิปัญญาการแพทย์แผนไทย</v>
          </cell>
        </row>
        <row r="750">
          <cell r="A750" t="str">
            <v>618080834027</v>
          </cell>
          <cell r="B750" t="str">
            <v>กองทุนส่งเสริมงานจดหมายเหตุ</v>
          </cell>
        </row>
        <row r="751">
          <cell r="A751" t="str">
            <v>618080834059</v>
          </cell>
          <cell r="B751" t="str">
            <v>กองทุนส่งเสริมและพัฒนาการศึกษาสำหรับคนพิการ</v>
          </cell>
        </row>
        <row r="752">
          <cell r="A752" t="str">
            <v>618080835023</v>
          </cell>
          <cell r="B752" t="str">
            <v>กองทุนฟื้นฟูและพัฒนาเกษตรกร</v>
          </cell>
        </row>
        <row r="753">
          <cell r="A753" t="str">
            <v>618080835034</v>
          </cell>
          <cell r="B753" t="str">
            <v>กองทุนหมุนเวียนเพื่อการกู้ยืมแก่เกษตรกรและผู้ยากจน</v>
          </cell>
        </row>
        <row r="754">
          <cell r="A754" t="str">
            <v>618080862012</v>
          </cell>
          <cell r="B754" t="str">
            <v>กองทุนประชารัฐเพื่อเศรษฐกิจฐานราก</v>
          </cell>
        </row>
        <row r="755">
          <cell r="A755" t="str">
            <v>618080835014</v>
          </cell>
          <cell r="B755" t="str">
            <v>กองทุนหมู่บ้านและชุมชนเมืองแห่งชาติ</v>
          </cell>
        </row>
        <row r="758">
          <cell r="A758" t="str">
            <v>628080841016</v>
          </cell>
          <cell r="B758" t="str">
            <v>กองทุนหลักประกันสุขภาพแห่งชาติ</v>
          </cell>
        </row>
        <row r="759">
          <cell r="A759" t="str">
            <v>628080842014</v>
          </cell>
          <cell r="B759" t="str">
            <v>กองทุนการออมแห่งชาติ</v>
          </cell>
        </row>
        <row r="760">
          <cell r="A760" t="str">
            <v>628080847025</v>
          </cell>
          <cell r="B760" t="str">
            <v>กองทุนส่งเสริมศิลปะร่วมสมัย</v>
          </cell>
        </row>
        <row r="761">
          <cell r="A761" t="str">
            <v>628080847040</v>
          </cell>
          <cell r="B761" t="str">
            <v>กองทุนคุ้มครองเด็ก</v>
          </cell>
        </row>
        <row r="762">
          <cell r="A762" t="str">
            <v>628080847050</v>
          </cell>
          <cell r="B762" t="str">
            <v>กองทุนส่งเสริมการจัดสวัสดิการสังคม</v>
          </cell>
        </row>
        <row r="763">
          <cell r="A763" t="str">
            <v>628080847051</v>
          </cell>
          <cell r="B763" t="str">
            <v>กองทุนส่งเสริมงานจดหมายเหตุ</v>
          </cell>
        </row>
        <row r="764">
          <cell r="A764" t="str">
            <v>6280808480A8</v>
          </cell>
          <cell r="B764" t="str">
            <v>กองทุนจัดรูปที่ดินเพื่อพัฒนาพื้นที่</v>
          </cell>
        </row>
        <row r="765">
          <cell r="A765" t="str">
            <v>6280808490D4</v>
          </cell>
          <cell r="B765" t="str">
            <v>กองทุนจัดรูปที่ดิน</v>
          </cell>
        </row>
        <row r="766">
          <cell r="A766" t="str">
            <v>628080866018</v>
          </cell>
          <cell r="B766" t="str">
            <v>กองทุนเพื่อผู้เคยเป็นสมาชิกรัฐสภา</v>
          </cell>
        </row>
        <row r="767">
          <cell r="A767" t="str">
            <v>628080866019</v>
          </cell>
          <cell r="B767" t="str">
            <v>กองทุนเพื่อการพัฒนาพรรคการเมือง</v>
          </cell>
        </row>
        <row r="768">
          <cell r="A768" t="str">
            <v>628080866026</v>
          </cell>
          <cell r="B768" t="str">
            <v>กองทุนยุติธรรม</v>
          </cell>
        </row>
        <row r="769">
          <cell r="A769" t="str">
            <v>628080866087</v>
          </cell>
          <cell r="B769" t="str">
            <v>กองทุนเพื่อการสืบสวนและสอบสวนคดีอาญา</v>
          </cell>
        </row>
        <row r="770">
          <cell r="A770" t="str">
            <v>628080841013</v>
          </cell>
          <cell r="B770" t="str">
            <v>กองทุนการแพทย์ฉุกเฉิน</v>
          </cell>
        </row>
        <row r="771">
          <cell r="A771" t="str">
            <v>628080808057</v>
          </cell>
          <cell r="B771" t="str">
            <v>กองทุนการท่าอากาศยานอู่ตะเภา</v>
          </cell>
        </row>
        <row r="772">
          <cell r="A772" t="str">
            <v>628080819005</v>
          </cell>
          <cell r="B772" t="str">
            <v>กองทุนส่งเสริมวิสาหกิจขนาดกลางและขนาดย่อม</v>
          </cell>
        </row>
        <row r="773">
          <cell r="A773" t="str">
            <v>628080825010</v>
          </cell>
          <cell r="B773" t="str">
            <v>กองทุนสนับสนุนการวิจัย</v>
          </cell>
        </row>
        <row r="774">
          <cell r="A774" t="str">
            <v>628080830032</v>
          </cell>
          <cell r="B774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75">
          <cell r="A775" t="str">
            <v>628080839001</v>
          </cell>
          <cell r="B775" t="str">
            <v>กองทุนเพื่อความเสมอภาคทางการศึกษา</v>
          </cell>
        </row>
        <row r="776">
          <cell r="A776" t="str">
            <v>628080839029</v>
          </cell>
          <cell r="B776" t="str">
            <v>กองทุนภูมิปัญญาการแพทย์แผนไทย</v>
          </cell>
        </row>
        <row r="777">
          <cell r="A777" t="str">
            <v>628080839033</v>
          </cell>
          <cell r="B777" t="str">
            <v>กองทุนส่งเสริมการเผยแผ่พระพุทธศาสนาเฉลิมพระเกียรติ 80 พรรษา</v>
          </cell>
        </row>
        <row r="778">
          <cell r="A778" t="str">
            <v>6280808390A0</v>
          </cell>
          <cell r="B778" t="str">
            <v>กองทุนส่งเสริมและพัฒนาการศึกษาสำหรับคนพิการ</v>
          </cell>
        </row>
        <row r="779">
          <cell r="A779" t="str">
            <v>628080840016</v>
          </cell>
          <cell r="B779" t="str">
            <v>กองทุนประชารัฐเพื่อเศรษฐกิจฐานราก</v>
          </cell>
        </row>
        <row r="780">
          <cell r="A780" t="str">
            <v>628080840018</v>
          </cell>
          <cell r="B780" t="str">
            <v>กองทุนหมู่บ้านและชุมชนเมืองแห่งชาติ</v>
          </cell>
        </row>
        <row r="781">
          <cell r="A781" t="str">
            <v>628080840031</v>
          </cell>
          <cell r="B781" t="str">
            <v>กองทุนฟื้นฟูและพัฒนาเกษตรกร</v>
          </cell>
        </row>
        <row r="782">
          <cell r="A782" t="str">
            <v>628080840068</v>
          </cell>
          <cell r="B782" t="str">
            <v>กองทุนหมุนเวียนเพื่อการกู้ยืมแก่เกษตรกรและผู้ยากจน</v>
          </cell>
        </row>
        <row r="785">
          <cell r="A785" t="str">
            <v>638080841016</v>
          </cell>
          <cell r="B785" t="str">
            <v>กองทุนหลักประกันสุขภาพแห่งชาติ</v>
          </cell>
        </row>
        <row r="786">
          <cell r="A786" t="str">
            <v>638080842014</v>
          </cell>
          <cell r="B786" t="str">
            <v>กองทุนการออมแห่งชาติ</v>
          </cell>
        </row>
        <row r="787">
          <cell r="A787" t="str">
            <v>638080847025</v>
          </cell>
          <cell r="B787" t="str">
            <v>กองทุนส่งเสริมศิลปะร่วมสมัย</v>
          </cell>
        </row>
        <row r="788">
          <cell r="A788" t="str">
            <v>638080847040</v>
          </cell>
          <cell r="B788" t="str">
            <v>กองทุนคุ้มครองเด็ก</v>
          </cell>
        </row>
        <row r="789">
          <cell r="A789" t="str">
            <v>638080847050</v>
          </cell>
          <cell r="B789" t="str">
            <v>กองทุนส่งเสริมการจัดสวัสดิการสังคม</v>
          </cell>
        </row>
        <row r="790">
          <cell r="A790" t="str">
            <v>638080847051</v>
          </cell>
          <cell r="B790" t="str">
            <v>กองทุนส่งเสริมงานจดหมายเหตุ</v>
          </cell>
        </row>
        <row r="791">
          <cell r="A791" t="str">
            <v>6380808480A8</v>
          </cell>
          <cell r="B791" t="str">
            <v>กองทุนจัดรูปที่ดินเพื่อพัฒนาพื้นที่</v>
          </cell>
        </row>
        <row r="792">
          <cell r="A792" t="str">
            <v>6380808490D4</v>
          </cell>
          <cell r="B792" t="str">
            <v>กองทุนจัดรูปที่ดิน</v>
          </cell>
        </row>
        <row r="793">
          <cell r="A793" t="str">
            <v>638080866018</v>
          </cell>
          <cell r="B793" t="str">
            <v>กองทุนเพื่อผู้เคยเป็นสมาชิกรัฐสภา</v>
          </cell>
        </row>
        <row r="794">
          <cell r="A794" t="str">
            <v>638080866019</v>
          </cell>
          <cell r="B794" t="str">
            <v>กองทุนเพื่อการพัฒนาพรรคการเมือง</v>
          </cell>
        </row>
        <row r="795">
          <cell r="A795" t="str">
            <v>638080866026</v>
          </cell>
          <cell r="B795" t="str">
            <v>กองทุนยุติธรรม</v>
          </cell>
        </row>
        <row r="796">
          <cell r="A796" t="str">
            <v>638080866087</v>
          </cell>
          <cell r="B796" t="str">
            <v>กองทุนเพื่อการสืบสวนและสอบสวนคดีอาญา</v>
          </cell>
        </row>
        <row r="797">
          <cell r="A797" t="str">
            <v>638080841013</v>
          </cell>
          <cell r="B797" t="str">
            <v>กองทุนการแพทย์ฉุกเฉิน</v>
          </cell>
        </row>
        <row r="798">
          <cell r="A798" t="str">
            <v>638080808057</v>
          </cell>
          <cell r="B798" t="str">
            <v>กองทุนการท่าอากาศยานอู่ตะเภา</v>
          </cell>
        </row>
        <row r="799">
          <cell r="A799" t="str">
            <v>638080819005</v>
          </cell>
          <cell r="B799" t="str">
            <v>กองทุนส่งเสริมวิสาหกิจขนาดกลางและขนาดย่อม</v>
          </cell>
        </row>
        <row r="800">
          <cell r="A800" t="str">
            <v>638080825010</v>
          </cell>
          <cell r="B800" t="str">
            <v>กองทุนสนับสนุนการวิจัย</v>
          </cell>
        </row>
        <row r="801">
          <cell r="A801" t="str">
            <v>638080830032</v>
          </cell>
          <cell r="B801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02">
          <cell r="A802" t="str">
            <v>638080839001</v>
          </cell>
          <cell r="B802" t="str">
            <v>กองทุนเพื่อความเสมอภาคทางการศึกษา</v>
          </cell>
        </row>
        <row r="803">
          <cell r="A803" t="str">
            <v>638080839029</v>
          </cell>
          <cell r="B803" t="str">
            <v>กองทุนภูมิปัญญาการแพทย์แผนไทย</v>
          </cell>
        </row>
        <row r="804">
          <cell r="A804" t="str">
            <v>638080839033</v>
          </cell>
          <cell r="B804" t="str">
            <v>กองทุนส่งเสริมการเผยแผ่พระพุทธศาสนาเฉลิมพระเกียรติ 80 พรรษา</v>
          </cell>
        </row>
        <row r="805">
          <cell r="A805" t="str">
            <v>6380808390A0</v>
          </cell>
          <cell r="B805" t="str">
            <v>กองทุนส่งเสริมและพัฒนาการศึกษาสำหรับคนพิการ</v>
          </cell>
        </row>
        <row r="806">
          <cell r="A806" t="str">
            <v>638080840016</v>
          </cell>
          <cell r="B806" t="str">
            <v>กองทุนประชารัฐเพื่อเศรษฐกิจฐานราก</v>
          </cell>
        </row>
        <row r="807">
          <cell r="A807" t="str">
            <v>638080840018</v>
          </cell>
          <cell r="B807" t="str">
            <v>กองทุนหมู่บ้านและชุมชนเมืองแห่งชาติ</v>
          </cell>
        </row>
        <row r="808">
          <cell r="A808" t="str">
            <v>638080840031</v>
          </cell>
          <cell r="B808" t="str">
            <v>กองทุนฟื้นฟูและพัฒนาเกษตรกร</v>
          </cell>
        </row>
        <row r="809">
          <cell r="A809" t="str">
            <v>638080840068</v>
          </cell>
          <cell r="B809" t="str">
            <v>กองทุนหมุนเวียนเพื่อการกู้ยืมแก่เกษตรกรและผู้ยากจน</v>
          </cell>
        </row>
        <row r="811">
          <cell r="A811" t="str">
            <v>638080832715</v>
          </cell>
          <cell r="B811" t="str">
            <v>กองทุนการแพทย์ฉุกเฉิน</v>
          </cell>
        </row>
        <row r="812">
          <cell r="A812" t="str">
            <v>638080844758</v>
          </cell>
          <cell r="B812" t="str">
            <v>กองทุนคุ้มครองเด็ก</v>
          </cell>
        </row>
        <row r="813">
          <cell r="A813" t="str">
            <v>6380808507F6</v>
          </cell>
          <cell r="B813" t="str">
            <v>กองทุนจัดรูปที่ดิน</v>
          </cell>
        </row>
        <row r="814">
          <cell r="A814" t="str">
            <v>638080843712</v>
          </cell>
          <cell r="B814" t="str">
            <v>กองทุนประชารัฐเพื่อเศรษฐกิจฐานราก</v>
          </cell>
        </row>
        <row r="815">
          <cell r="A815" t="str">
            <v>638080856712</v>
          </cell>
          <cell r="B815" t="str">
            <v>กองทุนป้องกันและปราบปรามการทุจริตแห่งชาติ</v>
          </cell>
        </row>
        <row r="816">
          <cell r="A816" t="str">
            <v>638080844744</v>
          </cell>
          <cell r="B816" t="str">
            <v>กองทุนผู้สูงอายุ</v>
          </cell>
        </row>
        <row r="817">
          <cell r="A817" t="str">
            <v>638080813715</v>
          </cell>
          <cell r="B817" t="str">
            <v>กองทุนเพื่อการพัฒนาพรรคการเมือง</v>
          </cell>
        </row>
        <row r="818">
          <cell r="A818" t="str">
            <v>6380808527A5</v>
          </cell>
          <cell r="B818" t="str">
            <v>กองทุนเพื่อการสืบสวนและสอบสวนคดีอาญา</v>
          </cell>
        </row>
        <row r="819">
          <cell r="A819" t="str">
            <v>638060742701</v>
          </cell>
          <cell r="B819" t="str">
            <v>กองทุนเพื่อความเสมอภาคทางการศึกษา</v>
          </cell>
        </row>
        <row r="820">
          <cell r="A820" t="str">
            <v>638080856714</v>
          </cell>
          <cell r="B820" t="str">
            <v>กองทุนเพื่อผู้เคยเป็นสมาชิกรัฐสภา</v>
          </cell>
        </row>
        <row r="821">
          <cell r="A821" t="str">
            <v>638080835746</v>
          </cell>
          <cell r="B821" t="str">
            <v>กองทุนภูมิปัญญาการแพทย์แผนไทย</v>
          </cell>
        </row>
        <row r="822">
          <cell r="A822" t="str">
            <v>638080827747</v>
          </cell>
          <cell r="B822" t="str">
            <v>กองทุนส่งเสริมการค้าระหว่างประเทศ</v>
          </cell>
        </row>
        <row r="823">
          <cell r="A823" t="str">
            <v>638080844770</v>
          </cell>
          <cell r="B823" t="str">
            <v>กองทุนส่งเสริมการจัดสวัสดิการสังคม</v>
          </cell>
        </row>
        <row r="824">
          <cell r="A824" t="str">
            <v>638080835749</v>
          </cell>
          <cell r="B824" t="str">
            <v>กองทุนส่งเสริมการเผยแผ่พระพุทธศาสนาเฉลิมพระเกียรติ 80 พรรษา</v>
          </cell>
        </row>
        <row r="825">
          <cell r="A825" t="str">
            <v>638080844780</v>
          </cell>
          <cell r="B825" t="str">
            <v>กองทุนส่งเสริมงานจดหมายเหตุ</v>
          </cell>
        </row>
        <row r="826">
          <cell r="A826" t="str">
            <v>638080844762</v>
          </cell>
          <cell r="B826" t="str">
            <v>กองทุนส่งเสริมงานวัฒนธรรม</v>
          </cell>
        </row>
        <row r="827">
          <cell r="A827" t="str">
            <v>6380808357B6</v>
          </cell>
          <cell r="B827" t="str">
            <v>กองทุนส่งเสริมและพัฒนาการศึกษาสำหรับคนพิการ</v>
          </cell>
        </row>
        <row r="828">
          <cell r="A828" t="str">
            <v>638080826704</v>
          </cell>
          <cell r="B828" t="str">
            <v>กองทุนส่งเสริมวิทยาศาสตร์ วิจัยและนวัตกรรม</v>
          </cell>
        </row>
        <row r="829">
          <cell r="A829" t="str">
            <v>638080827701</v>
          </cell>
          <cell r="B829" t="str">
            <v>กองทุนส่งเสริมวิสาหกิจขนาดกลางและขนาดย่อม</v>
          </cell>
        </row>
        <row r="830">
          <cell r="A830" t="str">
            <v>638080844733</v>
          </cell>
          <cell r="B830" t="str">
            <v>กองทุนส่งเสริมศิลปะร่วมสมัย</v>
          </cell>
        </row>
        <row r="831">
          <cell r="A831" t="str">
            <v>638080841720</v>
          </cell>
          <cell r="B831" t="str">
            <v>กองทุนหลักประกันสุขภาพแห่งชาติ</v>
          </cell>
        </row>
        <row r="832">
          <cell r="A832" t="str">
            <v>638060343701</v>
          </cell>
          <cell r="B832" t="str">
            <v>โครงการกองทุนการออมแห่งชาติ</v>
          </cell>
        </row>
        <row r="833">
          <cell r="A833" t="str">
            <v>638060419701</v>
          </cell>
          <cell r="B833" t="str">
            <v>โครงการกองทุนจัดรูปที่ดินเพื่อพัฒนาพื้นที่</v>
          </cell>
        </row>
        <row r="834">
          <cell r="A834" t="str">
            <v>638060656701</v>
          </cell>
          <cell r="B834" t="str">
            <v>โครงการกองทุนยุติธรรม</v>
          </cell>
        </row>
        <row r="837">
          <cell r="A837" t="str">
            <v>648060343701</v>
          </cell>
          <cell r="B837" t="str">
            <v>โครงการกองทุนการออมแห่งชาติ</v>
          </cell>
        </row>
        <row r="838">
          <cell r="A838" t="str">
            <v>648060419701</v>
          </cell>
          <cell r="B838" t="str">
            <v>โครงการกองทุนจัดรูปที่ดินเพื่อพัฒนาพื้นที่</v>
          </cell>
        </row>
        <row r="839">
          <cell r="A839" t="str">
            <v>648060656701</v>
          </cell>
          <cell r="B839" t="str">
            <v>โครงการกองทุนยุติธรรม</v>
          </cell>
        </row>
        <row r="840">
          <cell r="A840" t="str">
            <v>648060742701</v>
          </cell>
          <cell r="B840" t="str">
            <v>กองทุนเพื่อความเสมอภาคทางการศึกษา</v>
          </cell>
        </row>
        <row r="841">
          <cell r="A841" t="str">
            <v>648080813715</v>
          </cell>
          <cell r="B841" t="str">
            <v>กองทุนเพื่อการพัฒนาพรรคการเมือง</v>
          </cell>
        </row>
        <row r="842">
          <cell r="A842" t="str">
            <v>648080826704</v>
          </cell>
          <cell r="B842" t="str">
            <v>กองทุนส่งเสริมวิทยาศาสตร์ วิจัยและนวัตกรรม</v>
          </cell>
        </row>
        <row r="843">
          <cell r="A843" t="str">
            <v>648080827701</v>
          </cell>
          <cell r="B843" t="str">
            <v>กองทุนส่งเสริมวิสาหกิจขนาดกลางและขนาดย่อม</v>
          </cell>
        </row>
        <row r="844">
          <cell r="A844" t="str">
            <v>648080827747</v>
          </cell>
          <cell r="B844" t="str">
            <v>กองทุนส่งเสริมการค้าระหว่างประเทศ</v>
          </cell>
        </row>
        <row r="845">
          <cell r="A845" t="str">
            <v>648080832715</v>
          </cell>
          <cell r="B845" t="str">
            <v>กองทุนการแพทย์ฉุกเฉิน</v>
          </cell>
        </row>
        <row r="846">
          <cell r="A846" t="str">
            <v>648080835746</v>
          </cell>
          <cell r="B846" t="str">
            <v>กองทุนภูมิปัญญาการแพทย์แผนไทย</v>
          </cell>
        </row>
        <row r="847">
          <cell r="A847" t="str">
            <v>648080835749</v>
          </cell>
          <cell r="B847" t="str">
            <v>กองทุนส่งเสริมการเผยแผ่พระพุทธศาสนาเฉลิมพระเกียรติ 80 พรรษา</v>
          </cell>
        </row>
        <row r="848">
          <cell r="A848" t="str">
            <v>6480808357B6</v>
          </cell>
          <cell r="B848" t="str">
            <v>กองทุนส่งเสริมและพัฒนาการศึกษาสำหรับคนพิการ</v>
          </cell>
        </row>
        <row r="849">
          <cell r="A849" t="str">
            <v>648080841720</v>
          </cell>
          <cell r="B849" t="str">
            <v>กองทุนหลักประกันสุขภาพแห่งชาติ</v>
          </cell>
        </row>
        <row r="850">
          <cell r="A850" t="str">
            <v>648080843712</v>
          </cell>
          <cell r="B850" t="str">
            <v>กองทุนประชารัฐสวัสดิการเพื่อเศรษฐกิจฐานราก</v>
          </cell>
        </row>
        <row r="851">
          <cell r="A851" t="str">
            <v>648080844733</v>
          </cell>
          <cell r="B851" t="str">
            <v>กองทุนส่งเสริมศิลปะร่วมสมัย</v>
          </cell>
        </row>
        <row r="852">
          <cell r="A852" t="str">
            <v>648080844744</v>
          </cell>
          <cell r="B852" t="str">
            <v>กองทุนผู้สูงอายุ</v>
          </cell>
        </row>
        <row r="853">
          <cell r="A853" t="str">
            <v>648080844758</v>
          </cell>
          <cell r="B853" t="str">
            <v>กองทุนคุ้มครองเด็ก</v>
          </cell>
        </row>
        <row r="854">
          <cell r="A854" t="str">
            <v>648080844762</v>
          </cell>
          <cell r="B854" t="str">
            <v>กองทุนส่งเสริมงานวัฒนธรรม</v>
          </cell>
        </row>
        <row r="855">
          <cell r="A855" t="str">
            <v>648080844770</v>
          </cell>
          <cell r="B855" t="str">
            <v>กองทุนส่งเสริมการจัดสวัสดิการสังคม</v>
          </cell>
        </row>
        <row r="856">
          <cell r="A856" t="str">
            <v>648080844780</v>
          </cell>
          <cell r="B856" t="str">
            <v>กองทุนส่งเสริมงานจดหมายเหตุ</v>
          </cell>
        </row>
        <row r="857">
          <cell r="A857" t="str">
            <v>6480808507F6</v>
          </cell>
          <cell r="B857" t="str">
            <v>กองทุนจัดรูปที่ดิน</v>
          </cell>
        </row>
        <row r="858">
          <cell r="A858" t="str">
            <v>6480808527A5</v>
          </cell>
          <cell r="B858" t="str">
            <v>กองทุนเพื่อการสืบสวนและสอบสวนคดีอาญา</v>
          </cell>
        </row>
        <row r="859">
          <cell r="A859" t="str">
            <v>648080856712</v>
          </cell>
          <cell r="B859" t="str">
            <v>กองทุนป้องกันและปราบปรามการทุจริตแห่งชาติ</v>
          </cell>
        </row>
        <row r="860">
          <cell r="A860" t="str">
            <v>648080856714</v>
          </cell>
          <cell r="B860" t="str">
            <v>กองทุนเพื่อผู้เคยเป็นสมาชิกรัฐสภา</v>
          </cell>
        </row>
        <row r="862">
          <cell r="A862" t="str">
            <v>648080833018</v>
          </cell>
          <cell r="B862" t="str">
            <v>กองทุนการแพทย์ฉุกเฉิน</v>
          </cell>
        </row>
        <row r="863">
          <cell r="A863" t="str">
            <v>648080846064</v>
          </cell>
          <cell r="B863" t="str">
            <v>กองทุนคุ้มครองเด็ก</v>
          </cell>
        </row>
        <row r="864">
          <cell r="A864" t="str">
            <v>6480808530I2</v>
          </cell>
          <cell r="B864" t="str">
            <v>กองทุนจัดรูปที่ดิน</v>
          </cell>
        </row>
        <row r="865">
          <cell r="A865" t="str">
            <v>648080845012</v>
          </cell>
          <cell r="B865" t="str">
            <v>กองทุนประชารัฐสวัสดิการเพื่อเศรษฐกิจฐานราก</v>
          </cell>
        </row>
        <row r="866">
          <cell r="A866" t="str">
            <v>648080829047</v>
          </cell>
          <cell r="B866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67">
          <cell r="A867" t="str">
            <v>648080860015</v>
          </cell>
          <cell r="B867" t="str">
            <v>กองทุนป้องกันและปราบปรามการทุจริตแห่งชาติ</v>
          </cell>
        </row>
        <row r="868">
          <cell r="A868" t="str">
            <v>648080846063</v>
          </cell>
          <cell r="B868" t="str">
            <v>กองทุนผู้สูงอายุ</v>
          </cell>
        </row>
        <row r="869">
          <cell r="A869" t="str">
            <v>6480808370C9</v>
          </cell>
          <cell r="B869" t="str">
            <v>กองทุนพัฒนาบทบาทสตรี</v>
          </cell>
        </row>
        <row r="870">
          <cell r="A870" t="str">
            <v>6480808550A9</v>
          </cell>
          <cell r="B870" t="str">
            <v>กองทุนเพื่อการสืบสวนและสอบสวนคดีอาญา</v>
          </cell>
        </row>
        <row r="871">
          <cell r="A871" t="str">
            <v>648060743001</v>
          </cell>
          <cell r="B871" t="str">
            <v>กองทุนเพื่อความเสมอภาคทางการศึกษา</v>
          </cell>
        </row>
        <row r="872">
          <cell r="A872" t="str">
            <v>648080860014</v>
          </cell>
          <cell r="B872" t="str">
            <v>กองทุนเพื่อผู้เคยเป็นสมาชิกรัฐสภา</v>
          </cell>
        </row>
        <row r="873">
          <cell r="A873" t="str">
            <v>648080836050</v>
          </cell>
          <cell r="B873" t="str">
            <v>กองทุนภูมิปัญญาการแพทย์แผนไทย</v>
          </cell>
        </row>
        <row r="874">
          <cell r="A874" t="str">
            <v>648080846076</v>
          </cell>
          <cell r="B874" t="str">
            <v>กองทุนส่งเสริมการจัดสวัสดิการสังคม</v>
          </cell>
        </row>
        <row r="875">
          <cell r="A875" t="str">
            <v>648080836049</v>
          </cell>
          <cell r="B875" t="str">
            <v>กองทุนส่งเสริมการเผยแผ่พระพุทธศาสนาเฉลิมพระเกียรติ 80 พรรษา</v>
          </cell>
        </row>
        <row r="876">
          <cell r="A876" t="str">
            <v>648080846061</v>
          </cell>
          <cell r="B876" t="str">
            <v>กองทุนส่งเสริมความเท่าเทียมระหว่างเพศ</v>
          </cell>
        </row>
        <row r="877">
          <cell r="A877" t="str">
            <v>648080836099</v>
          </cell>
          <cell r="B877" t="str">
            <v>กองทุนส่งเสริมงานจดหมายเหตุ</v>
          </cell>
        </row>
        <row r="878">
          <cell r="A878" t="str">
            <v>648080846066</v>
          </cell>
          <cell r="B878" t="str">
            <v>กองทุนส่งเสริมงานวัฒนธรรม</v>
          </cell>
        </row>
        <row r="879">
          <cell r="A879" t="str">
            <v>6480808360B7</v>
          </cell>
          <cell r="B879" t="str">
            <v>กองทุนส่งเสริมและพัฒนาการศึกษาสำหรับคนพิการ</v>
          </cell>
        </row>
        <row r="880">
          <cell r="A880" t="str">
            <v>648080826006</v>
          </cell>
          <cell r="B880" t="str">
            <v>กองทุนส่งเสริมวิทยาศาสตร์ วิจัยและนวัตกรรม</v>
          </cell>
        </row>
        <row r="881">
          <cell r="A881" t="str">
            <v>648080828001</v>
          </cell>
          <cell r="B881" t="str">
            <v>กองทุนส่งเสริมวิสาหกิจขนาดกลางและขนาดย่อม</v>
          </cell>
        </row>
        <row r="882">
          <cell r="A882" t="str">
            <v>648080836033</v>
          </cell>
          <cell r="B882" t="str">
            <v>กองทุนส่งเสริมศิลปะร่วมสมัย</v>
          </cell>
        </row>
        <row r="883">
          <cell r="A883" t="str">
            <v>648060145001</v>
          </cell>
          <cell r="B883" t="str">
            <v>กองทุนหมู่บ้านและชุมชนเมืองแห่งชาติ</v>
          </cell>
        </row>
        <row r="884">
          <cell r="A884" t="str">
            <v>648080842022</v>
          </cell>
          <cell r="B884" t="str">
            <v>กองทุนหลักประกันสุขภาพแห่งชาติ</v>
          </cell>
        </row>
        <row r="885">
          <cell r="A885" t="str">
            <v>648060345001</v>
          </cell>
          <cell r="B885" t="str">
            <v>โครงการกองทุนการออมแห่งชาติ</v>
          </cell>
        </row>
        <row r="886">
          <cell r="A886" t="str">
            <v>648060418001</v>
          </cell>
          <cell r="B886" t="str">
            <v>โครงการกองทุนจัดรูปที่ดินเพื่อพัฒนาพื้นที่</v>
          </cell>
        </row>
        <row r="887">
          <cell r="A887" t="str">
            <v>648060660001</v>
          </cell>
          <cell r="B887" t="str">
            <v>โครงการกองทุนยุติธรรม</v>
          </cell>
        </row>
        <row r="889">
          <cell r="A889" t="str">
            <v>658060145001</v>
          </cell>
          <cell r="B889" t="str">
            <v>กองทุนหมู่บ้านและชุมชนเมืองแห่งชาติ</v>
          </cell>
        </row>
        <row r="890">
          <cell r="A890" t="str">
            <v>658060345002</v>
          </cell>
          <cell r="B890" t="str">
            <v>โครงการกองทุนการออมแห่งชาติ</v>
          </cell>
        </row>
        <row r="891">
          <cell r="A891" t="str">
            <v>658060418001</v>
          </cell>
          <cell r="B891" t="str">
            <v>โครงการกองทุนจัดรูปที่ดินเพื่อพัฒนาพื้นที่</v>
          </cell>
        </row>
        <row r="892">
          <cell r="A892" t="str">
            <v>658060660001</v>
          </cell>
          <cell r="B892" t="str">
            <v>โครงการกองทุนยุติธรรม</v>
          </cell>
        </row>
        <row r="893">
          <cell r="A893" t="str">
            <v>658060743001</v>
          </cell>
          <cell r="B893" t="str">
            <v>กองทุนเพื่อความเสมอภาคทางการศึกษา</v>
          </cell>
        </row>
        <row r="894">
          <cell r="A894" t="str">
            <v>658080805077</v>
          </cell>
          <cell r="B894" t="str">
            <v>กองทุนเพื่อการป้องกันและปราบปรามการค้ามนุษย์</v>
          </cell>
        </row>
        <row r="895">
          <cell r="A895" t="str">
            <v>658080813016</v>
          </cell>
          <cell r="B895" t="str">
            <v>กองทุนเพื่อการพัฒนาพรรคการเมือง</v>
          </cell>
        </row>
        <row r="896">
          <cell r="A896" t="str">
            <v>658080815082</v>
          </cell>
          <cell r="B896" t="str">
            <v>กองทุนรวมเพื่อช่วยเหลือเกษตรกร</v>
          </cell>
        </row>
        <row r="897">
          <cell r="A897" t="str">
            <v>658080823001</v>
          </cell>
          <cell r="B897" t="str">
            <v>กองทุนส่งเสริมวิสาหกิจขนาดกลางและขนาดย่อม</v>
          </cell>
        </row>
        <row r="898">
          <cell r="A898" t="str">
            <v>658080826006</v>
          </cell>
          <cell r="B898" t="str">
            <v>กองทุนส่งเสริมวิทยาศาสตร์ วิจัยและนวัตกรรม</v>
          </cell>
        </row>
        <row r="899">
          <cell r="A899" t="str">
            <v>658080828005</v>
          </cell>
          <cell r="B899" t="str">
            <v>กองทุนพัฒนาเขตพัฒนาพิเศษภาคตะวันออก</v>
          </cell>
        </row>
        <row r="900">
          <cell r="A900" t="str">
            <v>658080829058</v>
          </cell>
          <cell r="B900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901">
          <cell r="A901" t="str">
            <v>658080833018</v>
          </cell>
          <cell r="B901" t="str">
            <v>กองทุนการแพทย์ฉุกเฉิน</v>
          </cell>
        </row>
        <row r="902">
          <cell r="A902" t="str">
            <v>658080836034</v>
          </cell>
          <cell r="B902" t="str">
            <v>กองทุนส่งเสริมศิลปะร่วมสมัย</v>
          </cell>
        </row>
        <row r="903">
          <cell r="A903" t="str">
            <v>658080836049</v>
          </cell>
          <cell r="B903" t="str">
            <v>กองทุนส่งเสริมการเผยแผ่พระพุทธศาสนาเฉลิมพระเกียรติ 80 พรรษา</v>
          </cell>
        </row>
        <row r="904">
          <cell r="A904" t="str">
            <v>658080836052</v>
          </cell>
          <cell r="B904" t="str">
            <v>กองทุนภูมิปัญญาการแพทย์แผนไทย</v>
          </cell>
        </row>
        <row r="905">
          <cell r="A905" t="str">
            <v>6580808360A1</v>
          </cell>
          <cell r="B905" t="str">
            <v>กองทุนส่งเสริมงานจดหมายเหตุ</v>
          </cell>
        </row>
        <row r="906">
          <cell r="A906" t="str">
            <v>6580808370D5</v>
          </cell>
          <cell r="B906" t="str">
            <v>กองทุนพัฒนาบทบาทสตรี</v>
          </cell>
        </row>
        <row r="907">
          <cell r="A907" t="str">
            <v>658080842022</v>
          </cell>
          <cell r="B907" t="str">
            <v>กองทุนหลักประกันสุขภาพแห่งชาติ</v>
          </cell>
        </row>
        <row r="908">
          <cell r="A908" t="str">
            <v>658080842066</v>
          </cell>
          <cell r="B908" t="str">
            <v>กองทุนคุ้มครองเด็ก</v>
          </cell>
        </row>
        <row r="909">
          <cell r="A909" t="str">
            <v>658080845012</v>
          </cell>
          <cell r="B909" t="str">
            <v>กองทุนประชารัฐสวัสดิการเพื่อเศรษฐกิจฐานราก</v>
          </cell>
        </row>
        <row r="910">
          <cell r="A910" t="str">
            <v>658080846062</v>
          </cell>
          <cell r="B910" t="str">
            <v>กองทุนผู้สูงอายุ</v>
          </cell>
        </row>
        <row r="911">
          <cell r="A911" t="str">
            <v>658080846066</v>
          </cell>
          <cell r="B911" t="str">
            <v>กองทุนส่งเสริมงานวัฒนธรรม</v>
          </cell>
        </row>
        <row r="912">
          <cell r="A912" t="str">
            <v>658080846068</v>
          </cell>
          <cell r="B912" t="str">
            <v>กองทุนส่งเสริมความเท่าเทียมระหว่างเพศ</v>
          </cell>
        </row>
        <row r="913">
          <cell r="A913" t="str">
            <v>658080846079</v>
          </cell>
          <cell r="B913" t="str">
            <v>กองทุนส่งเสริมการจัดสวัสดิการสังคม</v>
          </cell>
        </row>
        <row r="914">
          <cell r="A914" t="str">
            <v>6580808530J4</v>
          </cell>
          <cell r="B914" t="str">
            <v>กองทุนจัดรูปที่ดิน</v>
          </cell>
        </row>
        <row r="915">
          <cell r="A915" t="str">
            <v>6580808550B3</v>
          </cell>
          <cell r="B915" t="str">
            <v>กองทุนเพื่อการสืบสวนและสอบสวนคดีอาญา</v>
          </cell>
        </row>
        <row r="916">
          <cell r="A916" t="str">
            <v>658080860015</v>
          </cell>
          <cell r="B916" t="str">
            <v>กองทุนป้องกันและปราบปรามการทุจริตแห่งชาติ</v>
          </cell>
        </row>
        <row r="917">
          <cell r="A917" t="str">
            <v>658080860016</v>
          </cell>
          <cell r="B917" t="str">
            <v>กองทุนเพื่อผู้เคยเป็นสมาชิกรัฐสภา</v>
          </cell>
        </row>
        <row r="932">
          <cell r="A932" t="str">
            <v>756UA</v>
          </cell>
          <cell r="B932" t="str">
            <v>เทศบาลนครเกาะสมุย</v>
          </cell>
        </row>
        <row r="933">
          <cell r="A933" t="str">
            <v>751CJ</v>
          </cell>
          <cell r="B933" t="str">
            <v>เทศบาลนครขอนแก่น</v>
          </cell>
        </row>
        <row r="934">
          <cell r="A934" t="str">
            <v>751SW</v>
          </cell>
          <cell r="B934" t="str">
            <v>เทศบาลนครเจ้าพระยาสุรศักดิ์</v>
          </cell>
        </row>
        <row r="935">
          <cell r="A935" t="str">
            <v>7521Y</v>
          </cell>
          <cell r="B935" t="str">
            <v>เทศบาลนครเชียงราย</v>
          </cell>
        </row>
        <row r="936">
          <cell r="A936" t="str">
            <v>75266</v>
          </cell>
          <cell r="B936" t="str">
            <v>เทศบาลนครเชียงใหม่</v>
          </cell>
        </row>
        <row r="937">
          <cell r="A937" t="str">
            <v>752CE</v>
          </cell>
          <cell r="B937" t="str">
            <v>เทศบาลนครตรัง</v>
          </cell>
        </row>
        <row r="938">
          <cell r="A938" t="str">
            <v>752LB</v>
          </cell>
          <cell r="B938" t="str">
            <v>เทศบาลนครนครปฐม</v>
          </cell>
        </row>
        <row r="939">
          <cell r="A939" t="str">
            <v>752SJ</v>
          </cell>
          <cell r="B939" t="str">
            <v>เทศบาลนครนครราชสีมา</v>
          </cell>
        </row>
        <row r="940">
          <cell r="A940" t="str">
            <v>7532B</v>
          </cell>
          <cell r="B940" t="str">
            <v>เทศบาลนครนครศรีธรรมราช</v>
          </cell>
        </row>
        <row r="941">
          <cell r="A941" t="str">
            <v>7537S</v>
          </cell>
          <cell r="B941" t="str">
            <v>เทศบาลนครนครสวรรค์</v>
          </cell>
        </row>
        <row r="942">
          <cell r="A942" t="str">
            <v>753C0</v>
          </cell>
          <cell r="B942" t="str">
            <v>เทศบาลนครนนทบุรี</v>
          </cell>
        </row>
        <row r="943">
          <cell r="A943" t="str">
            <v>753D3</v>
          </cell>
          <cell r="B943" t="str">
            <v>เทศบาลนครปากเกร็ด</v>
          </cell>
        </row>
        <row r="944">
          <cell r="A944" t="str">
            <v>7541X</v>
          </cell>
          <cell r="B944" t="str">
            <v>เทศบาลนครพระนครศรีอยุธยา</v>
          </cell>
        </row>
        <row r="945">
          <cell r="A945" t="str">
            <v>754FE</v>
          </cell>
          <cell r="B945" t="str">
            <v>เทศบาลนครพิษณุโลก</v>
          </cell>
        </row>
        <row r="946">
          <cell r="A946" t="str">
            <v>754T6</v>
          </cell>
          <cell r="B946" t="str">
            <v>เทศบาลนครภูเก็ต</v>
          </cell>
        </row>
        <row r="947">
          <cell r="A947" t="str">
            <v>752HV</v>
          </cell>
          <cell r="B947" t="str">
            <v>เทศบาลนครแม่สอด</v>
          </cell>
        </row>
        <row r="948">
          <cell r="A948" t="str">
            <v>7553M</v>
          </cell>
          <cell r="B948" t="str">
            <v>เทศบาลนครยะลา</v>
          </cell>
        </row>
        <row r="949">
          <cell r="A949" t="str">
            <v>755CC</v>
          </cell>
          <cell r="B949" t="str">
            <v>เทศบาลนครระยอง</v>
          </cell>
        </row>
        <row r="950">
          <cell r="A950" t="str">
            <v>753TG</v>
          </cell>
          <cell r="B950" t="str">
            <v>เทศบาลนครรังสิต</v>
          </cell>
        </row>
        <row r="951">
          <cell r="A951" t="str">
            <v>755MD</v>
          </cell>
          <cell r="B951" t="str">
            <v>เทศบาลนครลำปาง</v>
          </cell>
        </row>
        <row r="952">
          <cell r="A952" t="str">
            <v>7561H</v>
          </cell>
          <cell r="B952" t="str">
            <v>เทศบาลนครสกลนคร</v>
          </cell>
        </row>
        <row r="953">
          <cell r="A953" t="str">
            <v>7565M</v>
          </cell>
          <cell r="B953" t="str">
            <v>เทศบาลนครสงขลา</v>
          </cell>
        </row>
        <row r="954">
          <cell r="A954" t="str">
            <v>756B1</v>
          </cell>
          <cell r="B954" t="str">
            <v>เทศบาลนครสมุทรปราการ</v>
          </cell>
        </row>
        <row r="955">
          <cell r="A955" t="str">
            <v>756DJ</v>
          </cell>
          <cell r="B955" t="str">
            <v>เทศบาลนครสมุทรสาคร</v>
          </cell>
        </row>
        <row r="956">
          <cell r="A956" t="str">
            <v>756TE</v>
          </cell>
          <cell r="B956" t="str">
            <v>เทศบาลนครสุราษฎร์ธานี</v>
          </cell>
        </row>
        <row r="957">
          <cell r="A957" t="str">
            <v>7568J</v>
          </cell>
          <cell r="B957" t="str">
            <v>เทศบาลนครหาดใหญ่</v>
          </cell>
        </row>
        <row r="958">
          <cell r="A958" t="str">
            <v>751SV</v>
          </cell>
          <cell r="B958" t="str">
            <v>เทศบาลนครแหลมฉบัง</v>
          </cell>
        </row>
        <row r="959">
          <cell r="A959" t="str">
            <v>756E2</v>
          </cell>
          <cell r="B959" t="str">
            <v>เทศบาลนครอ้อมน้อย</v>
          </cell>
        </row>
        <row r="960">
          <cell r="A960" t="str">
            <v>757AD</v>
          </cell>
          <cell r="B960" t="str">
            <v>เทศบาลนครอุดรธานี</v>
          </cell>
        </row>
        <row r="961">
          <cell r="A961" t="str">
            <v>757KY</v>
          </cell>
          <cell r="B961" t="str">
            <v>เทศบาลนครอุบลราชธานี</v>
          </cell>
        </row>
        <row r="962">
          <cell r="A962" t="str">
            <v>756E1</v>
          </cell>
          <cell r="B962" t="str">
            <v>เทศบาลเมืองกระทุ่มแบน</v>
          </cell>
        </row>
        <row r="963">
          <cell r="A963" t="str">
            <v>752P4</v>
          </cell>
          <cell r="B963" t="str">
            <v>เทศบาลเมืองกระทุ่มล้ม</v>
          </cell>
        </row>
        <row r="964">
          <cell r="A964" t="str">
            <v>751F9</v>
          </cell>
          <cell r="B964" t="str">
            <v>เทศบาลเมืองกระนวน</v>
          </cell>
        </row>
        <row r="965">
          <cell r="A965" t="str">
            <v>75100</v>
          </cell>
          <cell r="B965" t="str">
            <v>เทศบาลเมืองกระบี่</v>
          </cell>
        </row>
        <row r="966">
          <cell r="A966" t="str">
            <v>754TD</v>
          </cell>
          <cell r="B966" t="str">
            <v>เทศบาลเมืองกะทู้</v>
          </cell>
        </row>
        <row r="967">
          <cell r="A967" t="str">
            <v>752CW</v>
          </cell>
          <cell r="B967" t="str">
            <v>เทศบาลเมืองกันตัง</v>
          </cell>
        </row>
        <row r="968">
          <cell r="A968" t="str">
            <v>755WQ</v>
          </cell>
          <cell r="B968" t="str">
            <v>เทศบาลเมืองกันทรลักษ์</v>
          </cell>
        </row>
        <row r="969">
          <cell r="A969" t="str">
            <v>7511U</v>
          </cell>
          <cell r="B969" t="str">
            <v>เทศบาลเมืองกาญจนบุรี</v>
          </cell>
        </row>
        <row r="970">
          <cell r="A970" t="str">
            <v>7515F</v>
          </cell>
          <cell r="B970" t="str">
            <v>เทศบาลเมืองกาฬสินธุ์</v>
          </cell>
        </row>
        <row r="971">
          <cell r="A971" t="str">
            <v>7567Z</v>
          </cell>
          <cell r="B971" t="str">
            <v>เทศบาลเมืองกำแพงเพชร</v>
          </cell>
        </row>
        <row r="972">
          <cell r="A972" t="str">
            <v>7519V</v>
          </cell>
          <cell r="B972" t="str">
            <v>เทศบาลเมืองกำแพงเพชร</v>
          </cell>
        </row>
        <row r="973">
          <cell r="A973" t="str">
            <v>7516H</v>
          </cell>
          <cell r="B973" t="str">
            <v>เทศบาลเมืองกุฉินารายณ์</v>
          </cell>
        </row>
        <row r="974">
          <cell r="A974" t="str">
            <v>756GX</v>
          </cell>
          <cell r="B974" t="str">
            <v>เทศบาลเมืองแก่งคอย</v>
          </cell>
        </row>
        <row r="975">
          <cell r="A975" t="str">
            <v>751KK</v>
          </cell>
          <cell r="B975" t="str">
            <v>เทศบาลเมืองขลุง</v>
          </cell>
        </row>
        <row r="976">
          <cell r="A976" t="str">
            <v>755MC</v>
          </cell>
          <cell r="B976" t="str">
            <v>เทศบาลเมืองเขลางค์นคร</v>
          </cell>
        </row>
        <row r="977">
          <cell r="A977" t="str">
            <v>7565N</v>
          </cell>
          <cell r="B977" t="str">
            <v>เทศบาลเมืองเขารูปช้าง</v>
          </cell>
        </row>
        <row r="978">
          <cell r="A978" t="str">
            <v>755HU</v>
          </cell>
          <cell r="B978" t="str">
            <v>เทศบาลเมืองเขาสามยอด</v>
          </cell>
        </row>
        <row r="979">
          <cell r="A979" t="str">
            <v>756E6</v>
          </cell>
          <cell r="B979" t="str">
            <v>เทศบาลเมืองคลองมะเดื่อ</v>
          </cell>
        </row>
        <row r="980">
          <cell r="A980" t="str">
            <v>753TA</v>
          </cell>
          <cell r="B980" t="str">
            <v>เทศบาลเมืองคลองหลวง</v>
          </cell>
        </row>
        <row r="981">
          <cell r="A981" t="str">
            <v>7568N</v>
          </cell>
          <cell r="B981" t="str">
            <v>เทศบาลเมืองคลองแห</v>
          </cell>
        </row>
        <row r="982">
          <cell r="A982" t="str">
            <v>7568K</v>
          </cell>
          <cell r="B982" t="str">
            <v>เทศบาลเมืองควนลัง</v>
          </cell>
        </row>
        <row r="983">
          <cell r="A983" t="str">
            <v>7568M</v>
          </cell>
          <cell r="B983" t="str">
            <v>เทศบาลเมืองคอหงส์</v>
          </cell>
        </row>
        <row r="984">
          <cell r="A984" t="str">
            <v>753U2</v>
          </cell>
          <cell r="B984" t="str">
            <v>เทศบาลเมืองคูคต</v>
          </cell>
        </row>
        <row r="985">
          <cell r="A985" t="str">
            <v>751KC</v>
          </cell>
          <cell r="B985" t="str">
            <v>เทศบาลเมืองจันทนิมิต</v>
          </cell>
        </row>
        <row r="986">
          <cell r="A986" t="str">
            <v>751K4</v>
          </cell>
          <cell r="B986" t="str">
            <v>เทศบาลเมืองจันทบุรี</v>
          </cell>
        </row>
        <row r="987">
          <cell r="A987" t="str">
            <v>757L4</v>
          </cell>
          <cell r="B987" t="str">
            <v>เทศบาลเมืองแจระแม</v>
          </cell>
        </row>
        <row r="988">
          <cell r="A988" t="str">
            <v>751MJ</v>
          </cell>
          <cell r="B988" t="str">
            <v>เทศบาลเมืองฉะเชิงเทรา</v>
          </cell>
        </row>
        <row r="989">
          <cell r="A989" t="str">
            <v>751QR</v>
          </cell>
          <cell r="B989" t="str">
            <v>เทศบาลเมืองชลบุรี</v>
          </cell>
        </row>
        <row r="990">
          <cell r="A990" t="str">
            <v>754KD</v>
          </cell>
          <cell r="B990" t="str">
            <v>เทศบาลเมืองชะอำ</v>
          </cell>
        </row>
        <row r="991">
          <cell r="A991" t="str">
            <v>751TN</v>
          </cell>
          <cell r="B991" t="str">
            <v>เทศบาลเมืองชัยนาท</v>
          </cell>
        </row>
        <row r="992">
          <cell r="A992" t="str">
            <v>751VF</v>
          </cell>
          <cell r="B992" t="str">
            <v>เทศบาลเมืองชัยภูมิ</v>
          </cell>
        </row>
        <row r="993">
          <cell r="A993" t="str">
            <v>751ZN</v>
          </cell>
          <cell r="B993" t="str">
            <v>เทศบาลเมืองชุมพร</v>
          </cell>
        </row>
        <row r="994">
          <cell r="A994" t="str">
            <v>751DW</v>
          </cell>
          <cell r="B994" t="str">
            <v>เทศบาลเมืองชุมแพ</v>
          </cell>
        </row>
        <row r="995">
          <cell r="A995" t="str">
            <v>7538M</v>
          </cell>
          <cell r="B995" t="str">
            <v>เทศบาลเมืองชุมแสง</v>
          </cell>
        </row>
        <row r="996">
          <cell r="A996" t="str">
            <v>753M2</v>
          </cell>
          <cell r="B996" t="str">
            <v>เทศบาลเมืองชุมเห็ด</v>
          </cell>
        </row>
        <row r="997">
          <cell r="A997" t="str">
            <v>7547N</v>
          </cell>
          <cell r="B997" t="str">
            <v>เทศบาลเมืองดอกคำใต้</v>
          </cell>
        </row>
        <row r="998">
          <cell r="A998" t="str">
            <v>756U5</v>
          </cell>
          <cell r="B998" t="str">
            <v>เทศบาลเมืองดอนสัก</v>
          </cell>
        </row>
        <row r="999">
          <cell r="A999" t="str">
            <v>757MQ</v>
          </cell>
          <cell r="B999" t="str">
            <v>เทศบาลเมืองเดชอุดม</v>
          </cell>
        </row>
        <row r="1000">
          <cell r="A1000" t="str">
            <v>7529X</v>
          </cell>
          <cell r="B1000" t="str">
            <v>เทศบาลเมืองต้นเปา</v>
          </cell>
        </row>
        <row r="1001">
          <cell r="A1001" t="str">
            <v>752FB</v>
          </cell>
          <cell r="B1001" t="str">
            <v>เทศบาลเมืองตราด</v>
          </cell>
        </row>
        <row r="1002">
          <cell r="A1002" t="str">
            <v>7549G</v>
          </cell>
          <cell r="B1002" t="str">
            <v>เทศบาลเมืองตะกั่วป่า</v>
          </cell>
        </row>
        <row r="1003">
          <cell r="A1003" t="str">
            <v>754DB</v>
          </cell>
          <cell r="B1003" t="str">
            <v>เทศบาลเมืองตะพานหิน</v>
          </cell>
        </row>
        <row r="1004">
          <cell r="A1004" t="str">
            <v>7540F</v>
          </cell>
          <cell r="B1004" t="str">
            <v>เทศบาลเมืองตะลุบัน</v>
          </cell>
        </row>
        <row r="1005">
          <cell r="A1005" t="str">
            <v>752GM</v>
          </cell>
          <cell r="B1005" t="str">
            <v>เทศบาลเมืองตาก</v>
          </cell>
        </row>
        <row r="1006">
          <cell r="A1006" t="str">
            <v>753DK</v>
          </cell>
          <cell r="B1006" t="str">
            <v>เทศบาลเมืองตากใบ</v>
          </cell>
        </row>
        <row r="1007">
          <cell r="A1007" t="str">
            <v>7539V</v>
          </cell>
          <cell r="B1007" t="str">
            <v>เทศบาลเมืองตาคลี</v>
          </cell>
        </row>
        <row r="1008">
          <cell r="A1008" t="str">
            <v>756GY</v>
          </cell>
          <cell r="B1008" t="str">
            <v>เทศบาลเมืองทับกวาง</v>
          </cell>
        </row>
        <row r="1009">
          <cell r="A1009" t="str">
            <v>756WT</v>
          </cell>
          <cell r="B1009" t="str">
            <v>เทศบาลเมืองท่าข้าม</v>
          </cell>
        </row>
        <row r="1010">
          <cell r="A1010" t="str">
            <v>753T9</v>
          </cell>
          <cell r="B1010" t="str">
            <v>เทศบาลเมืองท่าโขลง</v>
          </cell>
        </row>
        <row r="1011">
          <cell r="A1011" t="str">
            <v>751KA</v>
          </cell>
          <cell r="B1011" t="str">
            <v>เทศบาลเมืองท่าช้าง</v>
          </cell>
        </row>
        <row r="1012">
          <cell r="A1012" t="str">
            <v>75732</v>
          </cell>
          <cell r="B1012" t="str">
            <v>เทศบาลเมืองท่าบ่อ</v>
          </cell>
        </row>
        <row r="1013">
          <cell r="A1013" t="str">
            <v>755FV</v>
          </cell>
          <cell r="B1013" t="str">
            <v>เทศบาลเมืองท่าผา</v>
          </cell>
        </row>
        <row r="1014">
          <cell r="A1014" t="str">
            <v>75137</v>
          </cell>
          <cell r="B1014" t="str">
            <v>เทศบาลเมืองท่าเรือพระแท่น</v>
          </cell>
        </row>
        <row r="1015">
          <cell r="A1015" t="str">
            <v>751KX</v>
          </cell>
          <cell r="B1015" t="str">
            <v>เทศบาลเมืองท่าใหม่</v>
          </cell>
        </row>
        <row r="1016">
          <cell r="A1016" t="str">
            <v>7568S</v>
          </cell>
          <cell r="B1016" t="str">
            <v>เทศบาลเมืองทุ่งตำเสา</v>
          </cell>
        </row>
        <row r="1017">
          <cell r="A1017" t="str">
            <v>7534R</v>
          </cell>
          <cell r="B1017" t="str">
            <v>เทศบาลเมืองทุ่งสง</v>
          </cell>
        </row>
        <row r="1018">
          <cell r="A1018" t="str">
            <v>752JN</v>
          </cell>
          <cell r="B1018" t="str">
            <v>เทศบาลเมืองนครนายก</v>
          </cell>
        </row>
        <row r="1019">
          <cell r="A1019" t="str">
            <v>752LD</v>
          </cell>
          <cell r="B1019" t="str">
            <v>เทศบาลเมืองนครปฐม</v>
          </cell>
        </row>
        <row r="1020">
          <cell r="A1020" t="str">
            <v>752PF</v>
          </cell>
          <cell r="B1020" t="str">
            <v>เทศบาลเมืองนครพนม</v>
          </cell>
        </row>
        <row r="1021">
          <cell r="A1021" t="str">
            <v>753DC</v>
          </cell>
          <cell r="B1021" t="str">
            <v>เทศบาลเมืองนราธิวาส</v>
          </cell>
        </row>
        <row r="1022">
          <cell r="A1022" t="str">
            <v>753MV</v>
          </cell>
          <cell r="B1022" t="str">
            <v>เทศบาลเมืองนางรอง</v>
          </cell>
        </row>
        <row r="1023">
          <cell r="A1023" t="str">
            <v>753FY</v>
          </cell>
          <cell r="B1023" t="str">
            <v>เทศบาลเมืองน่าน</v>
          </cell>
        </row>
        <row r="1024">
          <cell r="A1024" t="str">
            <v>756VQ</v>
          </cell>
          <cell r="B1024" t="str">
            <v>เทศบาลเมืองนาสาร</v>
          </cell>
        </row>
        <row r="1025">
          <cell r="A1025" t="str">
            <v>757AH</v>
          </cell>
          <cell r="B1025" t="str">
            <v>เทศบาลเมืองโนนสูง-น้ำคำ</v>
          </cell>
        </row>
        <row r="1026">
          <cell r="A1026" t="str">
            <v>752WT</v>
          </cell>
          <cell r="B1026" t="str">
            <v>เทศบาลเมืองบัวใหญ่</v>
          </cell>
        </row>
        <row r="1027">
          <cell r="A1027" t="str">
            <v>753C6</v>
          </cell>
          <cell r="B1027" t="str">
            <v>เทศบาลเมืองบางกรวย</v>
          </cell>
        </row>
        <row r="1028">
          <cell r="A1028" t="str">
            <v>756BR</v>
          </cell>
          <cell r="B1028" t="str">
            <v>เทศบาลเมืองบางแก้ว</v>
          </cell>
        </row>
        <row r="1029">
          <cell r="A1029" t="str">
            <v>753CQ</v>
          </cell>
          <cell r="B1029" t="str">
            <v>เทศบาลเมืองบางคูรัด</v>
          </cell>
        </row>
        <row r="1030">
          <cell r="A1030" t="str">
            <v>753T1</v>
          </cell>
          <cell r="B1030" t="str">
            <v>เทศบาลเมืองบางคูวัด</v>
          </cell>
        </row>
        <row r="1031">
          <cell r="A1031" t="str">
            <v>753CM</v>
          </cell>
          <cell r="B1031" t="str">
            <v>เทศบาลเมืองบางบัวทอง</v>
          </cell>
        </row>
        <row r="1032">
          <cell r="A1032" t="str">
            <v>754DP</v>
          </cell>
          <cell r="B1032" t="str">
            <v>เทศบาลเมืองบางมูลนาก</v>
          </cell>
        </row>
        <row r="1033">
          <cell r="A1033" t="str">
            <v>756L1</v>
          </cell>
          <cell r="B1033" t="str">
            <v>เทศบาลเมืองบางระจัน</v>
          </cell>
        </row>
        <row r="1034">
          <cell r="A1034" t="str">
            <v>753CU</v>
          </cell>
          <cell r="B1034" t="str">
            <v>เทศบาลเมืองบางรักพัฒนา</v>
          </cell>
        </row>
        <row r="1035">
          <cell r="A1035" t="str">
            <v>755BL</v>
          </cell>
          <cell r="B1035" t="str">
            <v>เทศบาลเมืองบางริ้น</v>
          </cell>
        </row>
        <row r="1036">
          <cell r="A1036" t="str">
            <v>753C2</v>
          </cell>
          <cell r="B1036" t="str">
            <v>เทศบาลเมืองบางศรีเมือง</v>
          </cell>
        </row>
        <row r="1037">
          <cell r="A1037" t="str">
            <v>755CX</v>
          </cell>
          <cell r="B1037" t="str">
            <v>เทศบาลเมืองบ้านฉาง</v>
          </cell>
        </row>
        <row r="1038">
          <cell r="A1038" t="str">
            <v>757DJ</v>
          </cell>
          <cell r="B1038" t="str">
            <v>เทศบาลเมืองบ้านดุง</v>
          </cell>
        </row>
        <row r="1039">
          <cell r="A1039" t="str">
            <v>751CP</v>
          </cell>
          <cell r="B1039" t="str">
            <v>เทศบาลเมืองบ้านทุ่ม</v>
          </cell>
        </row>
        <row r="1040">
          <cell r="A1040" t="str">
            <v>751R8</v>
          </cell>
          <cell r="B1040" t="str">
            <v>เทศบาลเมืองบ้านบึง</v>
          </cell>
        </row>
        <row r="1041">
          <cell r="A1041" t="str">
            <v>755FU</v>
          </cell>
          <cell r="B1041" t="str">
            <v>เทศบาลเมืองบ้านโป่ง</v>
          </cell>
        </row>
        <row r="1042">
          <cell r="A1042" t="str">
            <v>751FL</v>
          </cell>
          <cell r="B1042" t="str">
            <v>เทศบาลเมืองบ้านไผ่</v>
          </cell>
        </row>
        <row r="1043">
          <cell r="A1043" t="str">
            <v>7568V</v>
          </cell>
          <cell r="B1043" t="str">
            <v>เทศบาลเมืองบ้านพรุ</v>
          </cell>
        </row>
        <row r="1044">
          <cell r="A1044" t="str">
            <v>751QS</v>
          </cell>
          <cell r="B1044" t="str">
            <v>เทศบาลเมืองบ้านสวน</v>
          </cell>
        </row>
        <row r="1045">
          <cell r="A1045" t="str">
            <v>755LE</v>
          </cell>
          <cell r="B1045" t="str">
            <v>เทศบาลเมืองบ้านหมี่</v>
          </cell>
        </row>
        <row r="1046">
          <cell r="A1046" t="str">
            <v>753TH</v>
          </cell>
          <cell r="B1046" t="str">
            <v>เทศบาลเมืองบึงยี่โถ</v>
          </cell>
        </row>
        <row r="1047">
          <cell r="A1047" t="str">
            <v>753LN</v>
          </cell>
          <cell r="B1047" t="str">
            <v>เทศบาลเมืองบุรีรัมย์</v>
          </cell>
        </row>
        <row r="1048">
          <cell r="A1048" t="str">
            <v>75542</v>
          </cell>
          <cell r="B1048" t="str">
            <v>เทศบาลเมืองเบตง</v>
          </cell>
        </row>
        <row r="1049">
          <cell r="A1049" t="str">
            <v>753ST</v>
          </cell>
          <cell r="B1049" t="str">
            <v>เทศบาลเมืองปทุมธานี</v>
          </cell>
        </row>
        <row r="1050">
          <cell r="A1050" t="str">
            <v>751TJ</v>
          </cell>
          <cell r="B1050" t="str">
            <v>เทศบาลเมืองปรกฟ้า</v>
          </cell>
        </row>
        <row r="1051">
          <cell r="A1051" t="str">
            <v>753UR</v>
          </cell>
          <cell r="B1051" t="str">
            <v>เทศบาลเมืองประจวบคีรีขันธ์</v>
          </cell>
        </row>
        <row r="1052">
          <cell r="A1052" t="str">
            <v>753WJ</v>
          </cell>
          <cell r="B1052" t="str">
            <v>เทศบาลเมืองปราจีนบุรี</v>
          </cell>
        </row>
        <row r="1053">
          <cell r="A1053" t="str">
            <v>753YL</v>
          </cell>
          <cell r="B1053" t="str">
            <v>เทศบาลเมืองปัตตานี</v>
          </cell>
        </row>
        <row r="1054">
          <cell r="A1054" t="str">
            <v>75303</v>
          </cell>
          <cell r="B1054" t="str">
            <v>เทศบาลเมืองปากช่อง</v>
          </cell>
        </row>
        <row r="1055">
          <cell r="A1055" t="str">
            <v>756B3</v>
          </cell>
          <cell r="B1055" t="str">
            <v>เทศบาลเมืองปากน้ำสมุทรปราการ</v>
          </cell>
        </row>
        <row r="1056">
          <cell r="A1056" t="str">
            <v>7535G</v>
          </cell>
          <cell r="B1056" t="str">
            <v>เทศบาลเมืองปากพนัง</v>
          </cell>
        </row>
        <row r="1057">
          <cell r="A1057" t="str">
            <v>7532R</v>
          </cell>
          <cell r="B1057" t="str">
            <v>เทศบาลเมืองปากพูน</v>
          </cell>
        </row>
        <row r="1058">
          <cell r="A1058" t="str">
            <v>751B3</v>
          </cell>
          <cell r="B1058" t="str">
            <v>เทศบาลเมืองปางมะค่า</v>
          </cell>
        </row>
        <row r="1059">
          <cell r="A1059" t="str">
            <v>7568E</v>
          </cell>
          <cell r="B1059" t="str">
            <v>เทศบาลเมืองปาดังเบซาร์</v>
          </cell>
        </row>
        <row r="1060">
          <cell r="A1060" t="str">
            <v>754TE</v>
          </cell>
          <cell r="B1060" t="str">
            <v>เทศบาลเมืองป่าตอง</v>
          </cell>
        </row>
        <row r="1061">
          <cell r="A1061" t="str">
            <v>756BZ</v>
          </cell>
          <cell r="B1061" t="str">
            <v>เทศบาลเมืองปู่เจ้าสมิงพราย</v>
          </cell>
        </row>
        <row r="1062">
          <cell r="A1062" t="str">
            <v>7544A</v>
          </cell>
          <cell r="B1062" t="str">
            <v>เทศบาลเมืองผักไห่</v>
          </cell>
        </row>
        <row r="1063">
          <cell r="A1063" t="str">
            <v>751S8</v>
          </cell>
          <cell r="B1063" t="str">
            <v>เทศบาลเมืองพนัสนิคม</v>
          </cell>
        </row>
        <row r="1064">
          <cell r="A1064" t="str">
            <v>756BW</v>
          </cell>
          <cell r="B1064" t="str">
            <v>เทศบาลเมืองพระประแดง</v>
          </cell>
        </row>
        <row r="1065">
          <cell r="A1065" t="str">
            <v>756JQ</v>
          </cell>
          <cell r="B1065" t="str">
            <v>เทศบาลเมืองพระพุทธบาท</v>
          </cell>
        </row>
        <row r="1066">
          <cell r="A1066" t="str">
            <v>7546K</v>
          </cell>
          <cell r="B1066" t="str">
            <v>เทศบาลเมืองพะเยา</v>
          </cell>
        </row>
        <row r="1067">
          <cell r="A1067" t="str">
            <v>7548Q</v>
          </cell>
          <cell r="B1067" t="str">
            <v>เทศบาลเมืองพังงา</v>
          </cell>
        </row>
        <row r="1068">
          <cell r="A1068" t="str">
            <v>754A8</v>
          </cell>
          <cell r="B1068" t="str">
            <v>เทศบาลเมืองพัทลุง</v>
          </cell>
        </row>
        <row r="1069">
          <cell r="A1069" t="str">
            <v>754CE</v>
          </cell>
          <cell r="B1069" t="str">
            <v>เทศบาลเมืองพิจิตร</v>
          </cell>
        </row>
        <row r="1070">
          <cell r="A1070" t="str">
            <v>755MG</v>
          </cell>
          <cell r="B1070" t="str">
            <v>เทศบาลเมืองพิชัย</v>
          </cell>
        </row>
        <row r="1071">
          <cell r="A1071" t="str">
            <v>757QS</v>
          </cell>
          <cell r="B1071" t="str">
            <v>เทศบาลเมืองพิบูลมังสาหาร</v>
          </cell>
        </row>
        <row r="1072">
          <cell r="A1072" t="str">
            <v>753CT</v>
          </cell>
          <cell r="B1072" t="str">
            <v>เทศบาลเมืองพิมลราช</v>
          </cell>
        </row>
        <row r="1073">
          <cell r="A1073" t="str">
            <v>754JF</v>
          </cell>
          <cell r="B1073" t="str">
            <v>เทศบาลเมืองเพชรบุรี</v>
          </cell>
        </row>
        <row r="1074">
          <cell r="A1074" t="str">
            <v>754LX</v>
          </cell>
          <cell r="B1074" t="str">
            <v>เทศบาลเมืองเพชรบูรณ์</v>
          </cell>
        </row>
        <row r="1075">
          <cell r="A1075" t="str">
            <v>754QQ</v>
          </cell>
          <cell r="B1075" t="str">
            <v>เทศบาลเมืองแพร่</v>
          </cell>
        </row>
        <row r="1076">
          <cell r="A1076" t="str">
            <v>756BC</v>
          </cell>
          <cell r="B1076" t="str">
            <v>เทศบาลเมืองแพรกษาใหม่</v>
          </cell>
        </row>
        <row r="1077">
          <cell r="A1077" t="str">
            <v>755GH</v>
          </cell>
          <cell r="B1077" t="str">
            <v>เทศบาลเมืองโพธาราม</v>
          </cell>
        </row>
        <row r="1078">
          <cell r="A1078" t="str">
            <v>7569M</v>
          </cell>
          <cell r="B1078" t="str">
            <v>เทศบาลเมืองม่วงงาม</v>
          </cell>
        </row>
        <row r="1079">
          <cell r="A1079" t="str">
            <v>754TR</v>
          </cell>
          <cell r="B1079" t="str">
            <v>เทศบาลเมืองมหาสารคาม</v>
          </cell>
        </row>
        <row r="1080">
          <cell r="A1080" t="str">
            <v>755CS</v>
          </cell>
          <cell r="B1080" t="str">
            <v>เทศบาลเมืองมาบตาพุด</v>
          </cell>
        </row>
        <row r="1081">
          <cell r="A1081" t="str">
            <v>754XY</v>
          </cell>
          <cell r="B1081" t="str">
            <v>เทศบาลเมืองมุกดาหาร</v>
          </cell>
        </row>
        <row r="1082">
          <cell r="A1082" t="str">
            <v>7527Z</v>
          </cell>
          <cell r="B1082" t="str">
            <v>เทศบาลเมืองเมืองแกนพัฒนา</v>
          </cell>
        </row>
        <row r="1083">
          <cell r="A1083" t="str">
            <v>752XJ</v>
          </cell>
          <cell r="B1083" t="str">
            <v>เทศบาลเมืองเมืองปัก</v>
          </cell>
        </row>
        <row r="1084">
          <cell r="A1084" t="str">
            <v>751G0</v>
          </cell>
          <cell r="B1084" t="str">
            <v>เทศบาลเมืองเมืองพล</v>
          </cell>
        </row>
        <row r="1085">
          <cell r="A1085" t="str">
            <v>752A5</v>
          </cell>
          <cell r="B1085" t="str">
            <v>เทศบาลเมืองแม่โจ้</v>
          </cell>
        </row>
        <row r="1086">
          <cell r="A1086" t="str">
            <v>7526B</v>
          </cell>
          <cell r="B1086" t="str">
            <v>เทศบาลเมืองแม่เหียะ</v>
          </cell>
        </row>
        <row r="1087">
          <cell r="A1087" t="str">
            <v>754ZK</v>
          </cell>
          <cell r="B1087" t="str">
            <v>เทศบาลเมืองแม่ฮ่องสอน</v>
          </cell>
        </row>
        <row r="1088">
          <cell r="A1088" t="str">
            <v>75511</v>
          </cell>
          <cell r="B1088" t="str">
            <v>เทศบาลเมืองยโสธร</v>
          </cell>
        </row>
        <row r="1089">
          <cell r="A1089" t="str">
            <v>7555H</v>
          </cell>
          <cell r="B1089" t="str">
            <v>เทศบาลเมืองร้อยเอ็ด</v>
          </cell>
        </row>
        <row r="1090">
          <cell r="A1090" t="str">
            <v>755BF</v>
          </cell>
          <cell r="B1090" t="str">
            <v>เทศบาลเมืองระนอง</v>
          </cell>
        </row>
        <row r="1091">
          <cell r="A1091" t="str">
            <v>755ED</v>
          </cell>
          <cell r="B1091" t="str">
            <v>เทศบาลเมืองราชบุรี</v>
          </cell>
        </row>
        <row r="1092">
          <cell r="A1092" t="str">
            <v>752P2</v>
          </cell>
          <cell r="B1092" t="str">
            <v>เทศบาลเมืองไร่ขิง</v>
          </cell>
        </row>
        <row r="1093">
          <cell r="A1093" t="str">
            <v>755HP</v>
          </cell>
          <cell r="B1093" t="str">
            <v>เทศบาลเมืองลพบุรี</v>
          </cell>
        </row>
        <row r="1094">
          <cell r="A1094" t="str">
            <v>755P8</v>
          </cell>
          <cell r="B1094" t="str">
            <v>เทศบาลเมืองล้อมแรด</v>
          </cell>
        </row>
        <row r="1095">
          <cell r="A1095" t="str">
            <v>756BY</v>
          </cell>
          <cell r="B1095" t="str">
            <v>เทศบาลเมืองลัดหลวง</v>
          </cell>
        </row>
        <row r="1096">
          <cell r="A1096" t="str">
            <v>753U4</v>
          </cell>
          <cell r="B1096" t="str">
            <v>เทศบาลเมืองลาดสวาย</v>
          </cell>
        </row>
        <row r="1097">
          <cell r="A1097" t="str">
            <v>75452</v>
          </cell>
          <cell r="B1097" t="str">
            <v>เทศบาลเมืองลำตาเสา</v>
          </cell>
        </row>
        <row r="1098">
          <cell r="A1098" t="str">
            <v>755QE</v>
          </cell>
          <cell r="B1098" t="str">
            <v>เทศบาลเมืองลำพูน</v>
          </cell>
        </row>
        <row r="1099">
          <cell r="A1099" t="str">
            <v>753U3</v>
          </cell>
          <cell r="B1099" t="str">
            <v>เทศบาลเมืองลำสามแก้ว</v>
          </cell>
        </row>
        <row r="1100">
          <cell r="A1100" t="str">
            <v>755S5</v>
          </cell>
          <cell r="B1100" t="str">
            <v>เทศบาลเมืองเลย</v>
          </cell>
        </row>
        <row r="1101">
          <cell r="A1101" t="str">
            <v>756FC</v>
          </cell>
          <cell r="B1101" t="str">
            <v>เทศบาลเมืองวังน้ำเย็น</v>
          </cell>
        </row>
        <row r="1102">
          <cell r="A1102" t="str">
            <v>755U3</v>
          </cell>
          <cell r="B1102" t="str">
            <v>เทศบาลเมืองวังสะพุง</v>
          </cell>
        </row>
        <row r="1103">
          <cell r="A1103" t="str">
            <v>757Q9</v>
          </cell>
          <cell r="B1103" t="str">
            <v>เทศบาลเมืองวารินชำราบ</v>
          </cell>
        </row>
        <row r="1104">
          <cell r="A1104" t="str">
            <v>754NS</v>
          </cell>
          <cell r="B1104" t="str">
            <v>เทศบาลเมืองวิเชียรบุรี</v>
          </cell>
        </row>
        <row r="1105">
          <cell r="A1105" t="str">
            <v>751SU</v>
          </cell>
          <cell r="B1105" t="str">
            <v>เทศบาลเมืองศรีราชา</v>
          </cell>
        </row>
        <row r="1106">
          <cell r="A1106" t="str">
            <v>755V3</v>
          </cell>
          <cell r="B1106" t="str">
            <v>เทศบาลเมืองศรีสะเกษ</v>
          </cell>
        </row>
        <row r="1107">
          <cell r="A1107" t="str">
            <v>756NF</v>
          </cell>
          <cell r="B1107" t="str">
            <v>เทศบาลเมืองศรีสัชนาลัย</v>
          </cell>
        </row>
        <row r="1108">
          <cell r="A1108" t="str">
            <v>751CY</v>
          </cell>
          <cell r="B1108" t="str">
            <v>เทศบาลเมืองศิลา</v>
          </cell>
        </row>
        <row r="1109">
          <cell r="A1109" t="str">
            <v>7569S</v>
          </cell>
          <cell r="B1109" t="str">
            <v>เทศบาลเมืองสตูล</v>
          </cell>
        </row>
        <row r="1110">
          <cell r="A1110" t="str">
            <v>753TK</v>
          </cell>
          <cell r="B1110" t="str">
            <v>เทศบาลเมืองสนั่นรักษ์</v>
          </cell>
        </row>
        <row r="1111">
          <cell r="A1111" t="str">
            <v>756CG</v>
          </cell>
          <cell r="B1111" t="str">
            <v>เทศบาลเมืองสมุทรสงคราม</v>
          </cell>
        </row>
        <row r="1112">
          <cell r="A1112" t="str">
            <v>756EM</v>
          </cell>
          <cell r="B1112" t="str">
            <v>เทศบาลเมืองสระแก้ว</v>
          </cell>
        </row>
        <row r="1113">
          <cell r="A1113" t="str">
            <v>756GK</v>
          </cell>
          <cell r="B1113" t="str">
            <v>เทศบาลเมืองสระบุรี</v>
          </cell>
        </row>
        <row r="1114">
          <cell r="A1114" t="str">
            <v>756NY</v>
          </cell>
          <cell r="B1114" t="str">
            <v>เทศบาลเมืองสวรรคโลก</v>
          </cell>
        </row>
        <row r="1115">
          <cell r="A1115" t="str">
            <v>756S3</v>
          </cell>
          <cell r="B1115" t="str">
            <v>เทศบาลเมืองสองพี่น้อง</v>
          </cell>
        </row>
        <row r="1116">
          <cell r="A1116" t="str">
            <v>75686</v>
          </cell>
          <cell r="B1116" t="str">
            <v>เทศบาลเมืองสะเดา</v>
          </cell>
        </row>
        <row r="1117">
          <cell r="A1117" t="str">
            <v>75540</v>
          </cell>
          <cell r="B1117" t="str">
            <v>เทศบาลเมืองสะเตงนอก</v>
          </cell>
        </row>
        <row r="1118">
          <cell r="A1118" t="str">
            <v>751T3</v>
          </cell>
          <cell r="B1118" t="str">
            <v>เทศบาลเมืองสัตหีบ</v>
          </cell>
        </row>
        <row r="1119">
          <cell r="A1119" t="str">
            <v>752LG</v>
          </cell>
          <cell r="B1119" t="str">
            <v>เทศบาลเมืองสามควายเผือก</v>
          </cell>
        </row>
        <row r="1120">
          <cell r="A1120" t="str">
            <v>752NZ</v>
          </cell>
          <cell r="B1120" t="str">
            <v>เทศบาลเมืองสามพราน</v>
          </cell>
        </row>
        <row r="1121">
          <cell r="A1121" t="str">
            <v>7569D</v>
          </cell>
          <cell r="B1121" t="str">
            <v>เทศบาลเมืองสิงหนคร</v>
          </cell>
        </row>
        <row r="1122">
          <cell r="A1122" t="str">
            <v>756KS</v>
          </cell>
          <cell r="B1122" t="str">
            <v>เทศบาลเมืองสิงห์บุรี</v>
          </cell>
        </row>
        <row r="1123">
          <cell r="A1123" t="str">
            <v>752ZX</v>
          </cell>
          <cell r="B1123" t="str">
            <v>เทศบาลเมืองสีคิ้ว</v>
          </cell>
        </row>
        <row r="1124">
          <cell r="A1124" t="str">
            <v>756M0</v>
          </cell>
          <cell r="B1124" t="str">
            <v>เทศบาลเมืองสุโขทัยธานี</v>
          </cell>
        </row>
        <row r="1125">
          <cell r="A1125" t="str">
            <v>756PQ</v>
          </cell>
          <cell r="B1125" t="str">
            <v>เทศบาลเมืองสุพรรณบุรี</v>
          </cell>
        </row>
        <row r="1126">
          <cell r="A1126" t="str">
            <v>756XH</v>
          </cell>
          <cell r="B1126" t="str">
            <v>เทศบาลเมืองสุรินทร์</v>
          </cell>
        </row>
        <row r="1127">
          <cell r="A1127" t="str">
            <v>753FE</v>
          </cell>
          <cell r="B1127" t="str">
            <v>เทศบาลเมืองสุไหงโก-ลก</v>
          </cell>
        </row>
        <row r="1128">
          <cell r="A1128" t="str">
            <v>7545C</v>
          </cell>
          <cell r="B1128" t="str">
            <v>เทศบาลเมืองเสนา</v>
          </cell>
        </row>
        <row r="1129">
          <cell r="A1129" t="str">
            <v>751QT</v>
          </cell>
          <cell r="B1129" t="str">
            <v>เทศบาลเมืองแสนสุข</v>
          </cell>
        </row>
        <row r="1130">
          <cell r="A1130" t="str">
            <v>7572K</v>
          </cell>
          <cell r="B1130" t="str">
            <v>เทศบาลเมืองหนองคาย</v>
          </cell>
        </row>
        <row r="1131">
          <cell r="A1131" t="str">
            <v>7574K</v>
          </cell>
          <cell r="B1131" t="str">
            <v>เทศบาลเมืองหนองบัวลำภู</v>
          </cell>
        </row>
        <row r="1132">
          <cell r="A1132" t="str">
            <v>751RR</v>
          </cell>
          <cell r="B1132" t="str">
            <v>เทศบาลเมืองหนองปรือ</v>
          </cell>
        </row>
        <row r="1133">
          <cell r="A1133" t="str">
            <v>751A6</v>
          </cell>
          <cell r="B1133" t="str">
            <v>เทศบาลเมืองหนองปลิง</v>
          </cell>
        </row>
        <row r="1134">
          <cell r="A1134" t="str">
            <v>757AQ</v>
          </cell>
          <cell r="B1134" t="str">
            <v>เทศบาลเมืองหนองสำโรง</v>
          </cell>
        </row>
        <row r="1135">
          <cell r="A1135" t="str">
            <v>754MV</v>
          </cell>
          <cell r="B1135" t="str">
            <v>เทศบาลเมืองหล่มสัก</v>
          </cell>
        </row>
        <row r="1136">
          <cell r="A1136" t="str">
            <v>7520V</v>
          </cell>
          <cell r="B1136" t="str">
            <v>เทศบาลเมืองหลังสวน</v>
          </cell>
        </row>
        <row r="1137">
          <cell r="A1137" t="str">
            <v>753W4</v>
          </cell>
          <cell r="B1137" t="str">
            <v>เทศบาลเมืองหัวหิน</v>
          </cell>
        </row>
        <row r="1138">
          <cell r="A1138" t="str">
            <v>7541Y</v>
          </cell>
          <cell r="B1138" t="str">
            <v>เทศบาลเมืองอโยธยา</v>
          </cell>
        </row>
        <row r="1139">
          <cell r="A1139" t="str">
            <v>756FU</v>
          </cell>
          <cell r="B1139" t="str">
            <v>เทศบาลเมืองอรัญญประเทศ</v>
          </cell>
        </row>
        <row r="1140">
          <cell r="A1140" t="str">
            <v>754FX</v>
          </cell>
          <cell r="B1140" t="str">
            <v>เทศบาลเมืองอรัญญิก</v>
          </cell>
        </row>
        <row r="1141">
          <cell r="A1141" t="str">
            <v>7576K</v>
          </cell>
          <cell r="B1141" t="str">
            <v>เทศบาลเมืองอ่างทอง</v>
          </cell>
        </row>
        <row r="1142">
          <cell r="A1142" t="str">
            <v>751R5</v>
          </cell>
          <cell r="B1142" t="str">
            <v>เทศบาลเมืองอ่างศิลา</v>
          </cell>
        </row>
        <row r="1143">
          <cell r="A1143" t="str">
            <v>7578G</v>
          </cell>
          <cell r="B1143" t="str">
            <v>เทศบาลเมืองอำนาจเจริญ</v>
          </cell>
        </row>
        <row r="1144">
          <cell r="A1144" t="str">
            <v>757FQ</v>
          </cell>
          <cell r="B1144" t="str">
            <v>เทศบาลเมืองอุตรดิตถ์</v>
          </cell>
        </row>
        <row r="1145">
          <cell r="A1145" t="str">
            <v>757J2</v>
          </cell>
          <cell r="B1145" t="str">
            <v>เทศบาลเมืองอุทัยธานี</v>
          </cell>
        </row>
        <row r="1146">
          <cell r="A1146" t="str">
            <v>75105</v>
          </cell>
          <cell r="B1146" t="str">
            <v>องค์การบริหารส่วนจังหวัดกระบี่</v>
          </cell>
        </row>
        <row r="1147">
          <cell r="A1147" t="str">
            <v>7511V</v>
          </cell>
          <cell r="B1147" t="str">
            <v>องค์การบริหารส่วนจังหวัดกาญจนบุรี</v>
          </cell>
        </row>
        <row r="1148">
          <cell r="A1148" t="str">
            <v>7515E</v>
          </cell>
          <cell r="B1148" t="str">
            <v>องค์การบริหารส่วนจังหวัดกาฬสินธุ์</v>
          </cell>
        </row>
        <row r="1149">
          <cell r="A1149" t="str">
            <v>7519Y</v>
          </cell>
          <cell r="B1149" t="str">
            <v>องค์การบริหารส่วนจังหวัดกำแพงเพชร</v>
          </cell>
        </row>
        <row r="1150">
          <cell r="A1150" t="str">
            <v>751CH</v>
          </cell>
          <cell r="B1150" t="str">
            <v>องค์การบริหารส่วนจังหวัดขอนแก่น</v>
          </cell>
        </row>
        <row r="1151">
          <cell r="A1151" t="str">
            <v>751K9</v>
          </cell>
          <cell r="B1151" t="str">
            <v>องค์การบริหารส่วนจังหวัดจันทบุรี</v>
          </cell>
        </row>
        <row r="1152">
          <cell r="A1152" t="str">
            <v>751MR</v>
          </cell>
          <cell r="B1152" t="str">
            <v>องค์การบริหารส่วนจังหวัดฉะเชิงเทรา</v>
          </cell>
        </row>
        <row r="1153">
          <cell r="A1153" t="str">
            <v>751R4</v>
          </cell>
          <cell r="B1153" t="str">
            <v>องค์การบริหารส่วนจังหวัดชลบุรี</v>
          </cell>
        </row>
        <row r="1154">
          <cell r="A1154" t="str">
            <v>751TS</v>
          </cell>
          <cell r="B1154" t="str">
            <v>องค์การบริหารส่วนจังหวัดชัยนาท</v>
          </cell>
        </row>
        <row r="1155">
          <cell r="A1155" t="str">
            <v>751VE</v>
          </cell>
          <cell r="B1155" t="str">
            <v>องค์การบริหารส่วนจังหวัดชัยภูมิ</v>
          </cell>
        </row>
        <row r="1156">
          <cell r="A1156" t="str">
            <v>751ZM</v>
          </cell>
          <cell r="B1156" t="str">
            <v>องค์การบริหารส่วนจังหวัดชุมพร</v>
          </cell>
        </row>
        <row r="1157">
          <cell r="A1157" t="str">
            <v>75228</v>
          </cell>
          <cell r="B1157" t="str">
            <v>องค์การบริหารส่วนจังหวัดเชียงราย</v>
          </cell>
        </row>
        <row r="1158">
          <cell r="A1158" t="str">
            <v>75267</v>
          </cell>
          <cell r="B1158" t="str">
            <v>องค์การบริหารส่วนจังหวัดเชียงใหม่</v>
          </cell>
        </row>
        <row r="1159">
          <cell r="A1159" t="str">
            <v>752CD</v>
          </cell>
          <cell r="B1159" t="str">
            <v>องค์การบริหารส่วนจังหวัดตรัง</v>
          </cell>
        </row>
        <row r="1160">
          <cell r="A1160" t="str">
            <v>752FH</v>
          </cell>
          <cell r="B1160" t="str">
            <v>องค์การบริหารส่วนจังหวัดตราด</v>
          </cell>
        </row>
        <row r="1161">
          <cell r="A1161" t="str">
            <v>752GR</v>
          </cell>
          <cell r="B1161" t="str">
            <v>องค์การบริหารส่วนจังหวัดตาก</v>
          </cell>
        </row>
        <row r="1162">
          <cell r="A1162" t="str">
            <v>752K1</v>
          </cell>
          <cell r="B1162" t="str">
            <v>องค์การบริหารส่วนจังหวัดนครนายก</v>
          </cell>
        </row>
        <row r="1163">
          <cell r="A1163" t="str">
            <v>752L6</v>
          </cell>
          <cell r="B1163" t="str">
            <v>องค์การบริหารส่วนจังหวัดนครปฐม</v>
          </cell>
        </row>
        <row r="1164">
          <cell r="A1164" t="str">
            <v>752PL</v>
          </cell>
          <cell r="B1164" t="str">
            <v>องค์การบริหารส่วนจังหวัดนครพนม</v>
          </cell>
        </row>
        <row r="1165">
          <cell r="A1165" t="str">
            <v>752SH</v>
          </cell>
          <cell r="B1165" t="str">
            <v>องค์การบริหารส่วนจังหวัดนครราชสีมา</v>
          </cell>
        </row>
        <row r="1166">
          <cell r="A1166" t="str">
            <v>7532M</v>
          </cell>
          <cell r="B1166" t="str">
            <v>องค์การบริหารส่วนจังหวัดนครศรีธรรมราช</v>
          </cell>
        </row>
        <row r="1167">
          <cell r="A1167" t="str">
            <v>7537X</v>
          </cell>
          <cell r="B1167" t="str">
            <v>องค์การบริหารส่วนจังหวัดนครสวรรค์</v>
          </cell>
        </row>
        <row r="1168">
          <cell r="A1168" t="str">
            <v>753BZ</v>
          </cell>
          <cell r="B1168" t="str">
            <v>องค์การบริหารส่วนจังหวัดนนทบุรี</v>
          </cell>
        </row>
        <row r="1169">
          <cell r="A1169" t="str">
            <v>753DB</v>
          </cell>
          <cell r="B1169" t="str">
            <v>องค์การบริหารส่วนจังหวัดนราธิวาส</v>
          </cell>
        </row>
        <row r="1170">
          <cell r="A1170" t="str">
            <v>753G1</v>
          </cell>
          <cell r="B1170" t="str">
            <v>องค์การบริหารส่วนจังหวัดน่าน</v>
          </cell>
        </row>
        <row r="1171">
          <cell r="A1171" t="str">
            <v>753JW</v>
          </cell>
          <cell r="B1171" t="str">
            <v>องค์การบริหารส่วนจังหวัดบึงกาฬ</v>
          </cell>
        </row>
        <row r="1172">
          <cell r="A1172" t="str">
            <v>753LQ</v>
          </cell>
          <cell r="B1172" t="str">
            <v>องค์การบริหารส่วนจังหวัดบุรีรัมย์</v>
          </cell>
        </row>
        <row r="1173">
          <cell r="A1173" t="str">
            <v>753SW</v>
          </cell>
          <cell r="B1173" t="str">
            <v>องค์การบริหารส่วนจังหวัดปทุมธานี</v>
          </cell>
        </row>
        <row r="1174">
          <cell r="A1174" t="str">
            <v>753UQ</v>
          </cell>
          <cell r="B1174" t="str">
            <v>องค์การบริหารส่วนจังหวัดประจวบคีรีขันธ์</v>
          </cell>
        </row>
        <row r="1175">
          <cell r="A1175" t="str">
            <v>753WH</v>
          </cell>
          <cell r="B1175" t="str">
            <v>องค์การบริหารส่วนจังหวัดปราจีนบุรี</v>
          </cell>
        </row>
        <row r="1176">
          <cell r="A1176" t="str">
            <v>753YK</v>
          </cell>
          <cell r="B1176" t="str">
            <v>องค์การบริหารส่วนจังหวัดปัตตานี</v>
          </cell>
        </row>
        <row r="1177">
          <cell r="A1177" t="str">
            <v>75429</v>
          </cell>
          <cell r="B1177" t="str">
            <v>องค์การบริหารส่วนจังหวัดพระนครศรีอยุธยา</v>
          </cell>
        </row>
        <row r="1178">
          <cell r="A1178" t="str">
            <v>7546P</v>
          </cell>
          <cell r="B1178" t="str">
            <v>องค์การบริหารส่วนจังหวัดพะเยา</v>
          </cell>
        </row>
        <row r="1179">
          <cell r="A1179" t="str">
            <v>7548P</v>
          </cell>
          <cell r="B1179" t="str">
            <v>องค์การบริหารส่วนจังหวัดพังงา</v>
          </cell>
        </row>
        <row r="1180">
          <cell r="A1180" t="str">
            <v>754A7</v>
          </cell>
          <cell r="B1180" t="str">
            <v>องค์การบริหารส่วนจังหวัดพัทลุง</v>
          </cell>
        </row>
        <row r="1181">
          <cell r="A1181" t="str">
            <v>754CD</v>
          </cell>
          <cell r="B1181" t="str">
            <v>องค์การบริหารส่วนจังหวัดพิจิตร</v>
          </cell>
        </row>
        <row r="1182">
          <cell r="A1182" t="str">
            <v>754FD</v>
          </cell>
          <cell r="B1182" t="str">
            <v>องค์การบริหารส่วนจังหวัดพิษณุโลก</v>
          </cell>
        </row>
        <row r="1183">
          <cell r="A1183" t="str">
            <v>754JE</v>
          </cell>
          <cell r="B1183" t="str">
            <v>องค์การบริหารส่วนจังหวัดเพชรบุรี</v>
          </cell>
        </row>
        <row r="1184">
          <cell r="A1184" t="str">
            <v>754M0</v>
          </cell>
          <cell r="B1184" t="str">
            <v>องค์การบริหารส่วนจังหวัดเพชรบูรณ์</v>
          </cell>
        </row>
        <row r="1185">
          <cell r="A1185" t="str">
            <v>754QP</v>
          </cell>
          <cell r="B1185" t="str">
            <v>องค์การบริหารส่วนจังหวัดแพร่</v>
          </cell>
        </row>
        <row r="1186">
          <cell r="A1186" t="str">
            <v>754T5</v>
          </cell>
          <cell r="B1186" t="str">
            <v>องค์การบริหารส่วนจังหวัดภูเก็ต</v>
          </cell>
        </row>
        <row r="1187">
          <cell r="A1187" t="str">
            <v>754TQ</v>
          </cell>
          <cell r="B1187" t="str">
            <v>องค์การบริหารส่วนจังหวัดมหาสารคาม</v>
          </cell>
        </row>
        <row r="1188">
          <cell r="A1188" t="str">
            <v>754XX</v>
          </cell>
          <cell r="B1188" t="str">
            <v>องค์การบริหารส่วนจังหวัดมุกดาหาร</v>
          </cell>
        </row>
        <row r="1189">
          <cell r="A1189" t="str">
            <v>754ZJ</v>
          </cell>
          <cell r="B1189" t="str">
            <v>องค์การบริหารส่วนจังหวัดแม่ฮ่องสอน</v>
          </cell>
        </row>
        <row r="1190">
          <cell r="A1190" t="str">
            <v>75510</v>
          </cell>
          <cell r="B1190" t="str">
            <v>องค์การบริหารส่วนจังหวัดยโสธร</v>
          </cell>
        </row>
        <row r="1191">
          <cell r="A1191" t="str">
            <v>7553L</v>
          </cell>
          <cell r="B1191" t="str">
            <v>องค์การบริหารส่วนจังหวัดยะลา</v>
          </cell>
        </row>
        <row r="1192">
          <cell r="A1192" t="str">
            <v>7555G</v>
          </cell>
          <cell r="B1192" t="str">
            <v>องค์การบริหารส่วนจังหวัดร้อยเอ็ด</v>
          </cell>
        </row>
        <row r="1193">
          <cell r="A1193" t="str">
            <v>755BK</v>
          </cell>
          <cell r="B1193" t="str">
            <v>องค์การบริหารส่วนจังหวัดระนอง</v>
          </cell>
        </row>
        <row r="1194">
          <cell r="A1194" t="str">
            <v>755CM</v>
          </cell>
          <cell r="B1194" t="str">
            <v>องค์การบริหารส่วนจังหวัดระยอง</v>
          </cell>
        </row>
        <row r="1195">
          <cell r="A1195" t="str">
            <v>755EC</v>
          </cell>
          <cell r="B1195" t="str">
            <v>องค์การบริหารส่วนจังหวัดราชบุรี</v>
          </cell>
        </row>
        <row r="1196">
          <cell r="A1196" t="str">
            <v>755HN</v>
          </cell>
          <cell r="B1196" t="str">
            <v>องค์การบริหารส่วนจังหวัดลพบุรี</v>
          </cell>
        </row>
        <row r="1197">
          <cell r="A1197" t="str">
            <v>755N2</v>
          </cell>
          <cell r="B1197" t="str">
            <v>องค์การบริหารส่วนจังหวัดลำปาง</v>
          </cell>
        </row>
        <row r="1198">
          <cell r="A1198" t="str">
            <v>755QQ</v>
          </cell>
          <cell r="B1198" t="str">
            <v>องค์การบริหารส่วนจังหวัดลำพูน</v>
          </cell>
        </row>
        <row r="1199">
          <cell r="A1199" t="str">
            <v>755S4</v>
          </cell>
          <cell r="B1199" t="str">
            <v>องค์การบริหารส่วนจังหวัดเลย</v>
          </cell>
        </row>
        <row r="1200">
          <cell r="A1200" t="str">
            <v>755VK</v>
          </cell>
          <cell r="B1200" t="str">
            <v>องค์การบริหารส่วนจังหวัดศรีสะเกษ</v>
          </cell>
        </row>
        <row r="1201">
          <cell r="A1201" t="str">
            <v>7561G</v>
          </cell>
          <cell r="B1201" t="str">
            <v>องค์การบริหารส่วนจังหวัดสกลนคร</v>
          </cell>
        </row>
        <row r="1202">
          <cell r="A1202" t="str">
            <v>7565Q</v>
          </cell>
          <cell r="B1202" t="str">
            <v>องค์การบริหารส่วนจังหวัดสงขลา</v>
          </cell>
        </row>
        <row r="1203">
          <cell r="A1203" t="str">
            <v>7569T</v>
          </cell>
          <cell r="B1203" t="str">
            <v>องค์การบริหารส่วนจังหวัดสตูล</v>
          </cell>
        </row>
        <row r="1204">
          <cell r="A1204" t="str">
            <v>756B0</v>
          </cell>
          <cell r="B1204" t="str">
            <v>องค์การบริหารส่วนจังหวัดสมุทรปราการ</v>
          </cell>
        </row>
        <row r="1205">
          <cell r="A1205" t="str">
            <v>756CF</v>
          </cell>
          <cell r="B1205" t="str">
            <v>องค์การบริหารส่วนจังหวัดสมุทรสงคราม</v>
          </cell>
        </row>
        <row r="1206">
          <cell r="A1206" t="str">
            <v>756DH</v>
          </cell>
          <cell r="B1206" t="str">
            <v>องค์การบริหารส่วนจังหวัดสมุทรสาคร</v>
          </cell>
        </row>
        <row r="1207">
          <cell r="A1207" t="str">
            <v>756EU</v>
          </cell>
          <cell r="B1207" t="str">
            <v>องค์การบริหารส่วนจังหวัดสระแก้ว</v>
          </cell>
        </row>
        <row r="1208">
          <cell r="A1208" t="str">
            <v>756GL</v>
          </cell>
          <cell r="B1208" t="str">
            <v>องค์การบริหารส่วนจังหวัดสระบุรี</v>
          </cell>
        </row>
        <row r="1209">
          <cell r="A1209" t="str">
            <v>756KT</v>
          </cell>
          <cell r="B1209" t="str">
            <v>องค์การบริหารส่วนจังหวัดสิงห์บุรี</v>
          </cell>
        </row>
        <row r="1210">
          <cell r="A1210" t="str">
            <v>756M7</v>
          </cell>
          <cell r="B1210" t="str">
            <v>องค์การบริหารส่วนจังหวัดสุโขทัย</v>
          </cell>
        </row>
        <row r="1211">
          <cell r="A1211" t="str">
            <v>756PP</v>
          </cell>
          <cell r="B1211" t="str">
            <v>องค์การบริหารส่วนจังหวัดสุพรรณบุรี</v>
          </cell>
        </row>
        <row r="1212">
          <cell r="A1212" t="str">
            <v>756TF</v>
          </cell>
          <cell r="B1212" t="str">
            <v>องค์การบริหารส่วนจังหวัดสุราษฎร์ธานี</v>
          </cell>
        </row>
        <row r="1213">
          <cell r="A1213" t="str">
            <v>756XG</v>
          </cell>
          <cell r="B1213" t="str">
            <v>องค์การบริหารส่วนจังหวัดสุรินทร์</v>
          </cell>
        </row>
        <row r="1214">
          <cell r="A1214" t="str">
            <v>7572X</v>
          </cell>
          <cell r="B1214" t="str">
            <v>องค์การบริหารส่วนจังหวัดหนองคาย</v>
          </cell>
        </row>
        <row r="1215">
          <cell r="A1215" t="str">
            <v>7574W</v>
          </cell>
          <cell r="B1215" t="str">
            <v>องค์การบริหารส่วนจังหวัดหนองบัวลำภู</v>
          </cell>
        </row>
        <row r="1216">
          <cell r="A1216" t="str">
            <v>7576M</v>
          </cell>
          <cell r="B1216" t="str">
            <v>องค์การบริหารส่วนจังหวัดอ่างทอง</v>
          </cell>
        </row>
        <row r="1217">
          <cell r="A1217" t="str">
            <v>7578W</v>
          </cell>
          <cell r="B1217" t="str">
            <v>องค์การบริหารส่วนจังหวัดอำนาจเจริญ</v>
          </cell>
        </row>
        <row r="1218">
          <cell r="A1218" t="str">
            <v>757AC</v>
          </cell>
          <cell r="B1218" t="str">
            <v>องค์การบริหารส่วนจังหวัดอุดรธานี</v>
          </cell>
        </row>
        <row r="1219">
          <cell r="A1219" t="str">
            <v>757FP</v>
          </cell>
          <cell r="B1219" t="str">
            <v>องค์การบริหารส่วนจังหวัดอุตรดิตถ์</v>
          </cell>
        </row>
        <row r="1220">
          <cell r="A1220" t="str">
            <v>757J1</v>
          </cell>
          <cell r="B1220" t="str">
            <v>องค์การบริหารส่วนจังหวัดอุทัยธานี</v>
          </cell>
        </row>
        <row r="1221">
          <cell r="A1221" t="str">
            <v>757KX</v>
          </cell>
          <cell r="B1221" t="str">
            <v>องค์การบริหารส่วนจังหวัดอุบลราชธานี</v>
          </cell>
        </row>
        <row r="1222">
          <cell r="A1222" t="str">
            <v>01042</v>
          </cell>
          <cell r="B1222" t="str">
            <v>สำนักงานคณะกรรมการนโยบายที่ดินแห่งชาติ</v>
          </cell>
        </row>
        <row r="1223">
          <cell r="A1223" t="str">
            <v>7511W</v>
          </cell>
          <cell r="B1223" t="str">
            <v>เทศบาลเมืองปากแพรก</v>
          </cell>
        </row>
        <row r="1224">
          <cell r="A1224" t="str">
            <v>753C3</v>
          </cell>
          <cell r="B1224" t="str">
            <v>เทศบาลเมืองบางกร่าง</v>
          </cell>
        </row>
        <row r="1225">
          <cell r="A1225" t="str">
            <v>753C4</v>
          </cell>
          <cell r="B1225" t="str">
            <v>เทศบาลเมืองไทรม้า</v>
          </cell>
        </row>
        <row r="1226">
          <cell r="A1226" t="str">
            <v>753CF</v>
          </cell>
          <cell r="B1226" t="str">
            <v>เทศบาลเมืองบางแม่นาง</v>
          </cell>
        </row>
        <row r="1227">
          <cell r="A1227" t="str">
            <v>753CN</v>
          </cell>
          <cell r="B1227" t="str">
            <v>เทศบาลเมืองใหม่บางบัวทอง</v>
          </cell>
        </row>
        <row r="1228">
          <cell r="A1228" t="str">
            <v>753JX</v>
          </cell>
          <cell r="B1228" t="str">
            <v>เทศบาลเมืองบึงกาฬ</v>
          </cell>
        </row>
        <row r="1229">
          <cell r="A1229" t="str">
            <v>753T6</v>
          </cell>
          <cell r="B1229" t="str">
            <v>เทศบาลเมืองบางกะดี</v>
          </cell>
        </row>
        <row r="1230">
          <cell r="A1230" t="str">
            <v>753XB</v>
          </cell>
          <cell r="B1230" t="str">
            <v>เทศบาลเมืองหนองกี่</v>
          </cell>
        </row>
        <row r="1231">
          <cell r="A1231" t="str">
            <v>7543L</v>
          </cell>
          <cell r="B1231" t="str">
            <v>เทศบาลเมืองบ้านกรด</v>
          </cell>
        </row>
        <row r="1232">
          <cell r="A1232" t="str">
            <v>755F2</v>
          </cell>
          <cell r="B1232" t="str">
            <v>เทศบาลเมืองจอมพล</v>
          </cell>
        </row>
        <row r="1233">
          <cell r="A1233" t="str">
            <v>756B7</v>
          </cell>
          <cell r="B1233" t="str">
            <v>เทศบาลเมืองแพรกษา</v>
          </cell>
        </row>
      </sheetData>
      <sheetData sheetId="3">
        <row r="3">
          <cell r="B3" t="str">
            <v>17</v>
          </cell>
          <cell r="C3" t="str">
            <v>ธันวาคม</v>
          </cell>
          <cell r="D3">
            <v>2564</v>
          </cell>
        </row>
        <row r="5">
          <cell r="B5" t="str">
            <v>17 ธันวาคม 2564</v>
          </cell>
        </row>
      </sheetData>
      <sheetData sheetId="4"/>
      <sheetData sheetId="5"/>
      <sheetData sheetId="6">
        <row r="1">
          <cell r="A1" t="str">
            <v xml:space="preserve"> ไม่รวมหน่วยงาน</v>
          </cell>
        </row>
        <row r="2">
          <cell r="A2" t="str">
            <v>รัฐวิสาหกิจ</v>
          </cell>
          <cell r="B2" t="str">
            <v>Refresh</v>
          </cell>
        </row>
        <row r="3">
          <cell r="A3" t="str">
            <v>สภากาชาดไทย</v>
          </cell>
        </row>
        <row r="4">
          <cell r="A4" t="str">
            <v>จังหวัด</v>
          </cell>
          <cell r="B4" t="str">
            <v>Sort by Column Q   A--&gt;D</v>
          </cell>
        </row>
        <row r="5">
          <cell r="A5" t="str">
            <v>กองทุนและเงินทุนหมุนเวียน</v>
          </cell>
        </row>
        <row r="6">
          <cell r="A6" t="str">
            <v>งบกลาง</v>
          </cell>
          <cell r="P6" t="str">
            <v>Sort A--&gt;D</v>
          </cell>
        </row>
        <row r="7">
          <cell r="A7" t="str">
            <v>รายจ่ายเพื่อชดใช้เงินคงคลัง</v>
          </cell>
        </row>
        <row r="9">
          <cell r="A9" t="str">
            <v>รายงานเบิกแทน 16 หลัก</v>
          </cell>
          <cell r="E9" t="str">
            <v>ทั้งหมด</v>
          </cell>
          <cell r="F9" t="str">
            <v xml:space="preserve">Sort % </v>
          </cell>
        </row>
        <row r="11">
          <cell r="A11" t="str">
            <v>แผนงบประมาณ</v>
          </cell>
          <cell r="B11" t="str">
            <v/>
          </cell>
        </row>
        <row r="12">
          <cell r="A12" t="str">
            <v>ผลผลิต/โครงการ</v>
          </cell>
          <cell r="B12" t="str">
            <v/>
          </cell>
        </row>
        <row r="13">
          <cell r="A13" t="str">
            <v>ด้าน_ลักษณะงาน</v>
          </cell>
          <cell r="B13" t="str">
            <v/>
          </cell>
        </row>
        <row r="14">
          <cell r="A14" t="str">
            <v>ด้าน</v>
          </cell>
          <cell r="B14" t="str">
            <v/>
          </cell>
        </row>
        <row r="15">
          <cell r="A15" t="str">
            <v>งบพัฒนา/งบปกติ</v>
          </cell>
          <cell r="B15" t="str">
            <v/>
          </cell>
        </row>
        <row r="16">
          <cell r="A16" t="str">
            <v>งบกลางCGD/BOB</v>
          </cell>
          <cell r="B16" t="str">
            <v/>
          </cell>
        </row>
        <row r="17">
          <cell r="A17" t="str">
            <v>Funds Center</v>
          </cell>
          <cell r="B17" t="str">
            <v/>
          </cell>
        </row>
        <row r="18">
          <cell r="A18" t="str">
            <v>Funded Program</v>
          </cell>
          <cell r="B18" t="str">
            <v/>
          </cell>
        </row>
        <row r="19">
          <cell r="A19" t="str">
            <v>Functional area</v>
          </cell>
          <cell r="B19" t="str">
            <v/>
          </cell>
        </row>
        <row r="20">
          <cell r="A20" t="str">
            <v>ยุทธศาสตร์การจัดสรร</v>
          </cell>
          <cell r="B20" t="str">
            <v/>
          </cell>
        </row>
        <row r="21">
          <cell r="A21" t="str">
            <v>จังหวัด</v>
          </cell>
          <cell r="B21" t="str">
            <v/>
          </cell>
        </row>
        <row r="22">
          <cell r="A22" t="str">
            <v>รายจ่ายประจำ/ลงทุน</v>
          </cell>
          <cell r="B22" t="str">
            <v>]ไม่ระบุ[</v>
          </cell>
        </row>
        <row r="23">
          <cell r="A23" t="str">
            <v>ปีFund</v>
          </cell>
          <cell r="B23" t="str">
            <v/>
          </cell>
        </row>
        <row r="24">
          <cell r="A24" t="str">
            <v>ลักษณะงาน</v>
          </cell>
          <cell r="B24" t="str">
            <v/>
          </cell>
        </row>
        <row r="25">
          <cell r="A25" t="str">
            <v>ลักษณะเศรษฐกิจ</v>
          </cell>
          <cell r="B25" t="str">
            <v/>
          </cell>
        </row>
        <row r="26">
          <cell r="A26" t="str">
            <v>แผนงาน</v>
          </cell>
          <cell r="B26" t="str">
            <v/>
          </cell>
        </row>
        <row r="27">
          <cell r="A27" t="str">
            <v>หมวดรายจ่าย</v>
          </cell>
          <cell r="B27" t="str">
            <v/>
          </cell>
        </row>
        <row r="28">
          <cell r="A28" t="str">
            <v>ลักษณะเศรษฐกิจ+งบราย</v>
          </cell>
          <cell r="B28" t="str">
            <v/>
          </cell>
        </row>
        <row r="29">
          <cell r="A29" t="str">
            <v>สาขา</v>
          </cell>
          <cell r="B29" t="str">
            <v/>
          </cell>
        </row>
        <row r="30">
          <cell r="A30" t="str">
            <v>งบรายจ่าย</v>
          </cell>
          <cell r="B30" t="str">
            <v/>
          </cell>
        </row>
        <row r="31">
          <cell r="A31" t="str">
            <v>Commitment item</v>
          </cell>
          <cell r="B31" t="str">
            <v/>
          </cell>
        </row>
        <row r="32">
          <cell r="A32" t="str">
            <v>ปีงบประมาณ</v>
          </cell>
          <cell r="B32" t="str">
            <v/>
          </cell>
        </row>
        <row r="33">
          <cell r="A33" t="str">
            <v>เดือน/ปีงบประมาณ</v>
          </cell>
          <cell r="B33" t="str">
            <v/>
          </cell>
        </row>
        <row r="34">
          <cell r="A34" t="str">
            <v>งาน / โครงการ</v>
          </cell>
          <cell r="B34" t="str">
            <v/>
          </cell>
        </row>
        <row r="35">
          <cell r="A35" t="str">
            <v>หน่วยงานเบิกแทน</v>
          </cell>
          <cell r="B35" t="str">
            <v/>
          </cell>
        </row>
        <row r="36">
          <cell r="A36" t="str">
            <v>FCTR หน่วยเบิกแทน</v>
          </cell>
          <cell r="B36" t="str">
            <v/>
          </cell>
        </row>
        <row r="37">
          <cell r="A37" t="str">
            <v>หน่วยงานที่ใช้งบกลาง</v>
          </cell>
          <cell r="B37" t="str">
            <v/>
          </cell>
        </row>
        <row r="38">
          <cell r="A38" t="str">
            <v>Funded Prog หน่วยเบิ</v>
          </cell>
          <cell r="B38" t="str">
            <v/>
          </cell>
        </row>
        <row r="39">
          <cell r="A39" t="str">
            <v>กรม</v>
          </cell>
          <cell r="B39" t="str">
            <v/>
          </cell>
        </row>
        <row r="40">
          <cell r="A40" t="str">
            <v>Request ID</v>
          </cell>
          <cell r="B40" t="str">
            <v/>
          </cell>
        </row>
        <row r="41">
          <cell r="A41" t="str">
            <v>งบประมาณ</v>
          </cell>
          <cell r="B41" t="str">
            <v>งบฯ หลังโอน/ปป. ทั้งสิ้น
I, จัดสรรถือจ่าย
F = D+E...</v>
          </cell>
        </row>
        <row r="42">
          <cell r="A42" t="str">
            <v>กระทรวง</v>
          </cell>
          <cell r="B42" t="str">
            <v>]50 รัฐวิสาหกิจ..95 รายจ่ายเพื่อชดใช้เงินคงดลัง[</v>
          </cell>
        </row>
        <row r="44">
          <cell r="A44" t="str">
            <v>FM area</v>
          </cell>
          <cell r="B44" t="str">
            <v>THAI GOVERNMENT</v>
          </cell>
        </row>
        <row r="45">
          <cell r="A45" t="str">
            <v>ปีงบประมาณ</v>
          </cell>
          <cell r="B45" t="str">
            <v>2565</v>
          </cell>
        </row>
        <row r="46">
          <cell r="A46" t="str">
            <v>ปีFund</v>
          </cell>
          <cell r="B46" t="str">
            <v>65</v>
          </cell>
        </row>
        <row r="47">
          <cell r="A47" t="str">
            <v>กระทรวง</v>
          </cell>
          <cell r="B47" t="str">
            <v>สำนักนายกรัฐมนตรี..98</v>
          </cell>
        </row>
        <row r="48">
          <cell r="A48" t="str">
            <v>งาน / โครงการ</v>
          </cell>
          <cell r="B48" t="str">
            <v>REST_H</v>
          </cell>
        </row>
        <row r="50">
          <cell r="A50" t="str">
            <v>Author</v>
          </cell>
          <cell r="B50" t="str">
            <v>GFBWD223</v>
          </cell>
        </row>
        <row r="51">
          <cell r="A51" t="str">
            <v>Last Changed by</v>
          </cell>
          <cell r="B51" t="str">
            <v>GFBWD223</v>
          </cell>
        </row>
        <row r="52">
          <cell r="A52" t="str">
            <v>InfoProvider</v>
          </cell>
          <cell r="B52" t="str">
            <v>ZRP04_M02</v>
          </cell>
        </row>
        <row r="53">
          <cell r="A53" t="str">
            <v>Query Technical Name</v>
          </cell>
          <cell r="B53" t="str">
            <v>ZRP04_M02_Q001_V3_2</v>
          </cell>
        </row>
        <row r="54">
          <cell r="A54" t="str">
            <v>Key Date</v>
          </cell>
          <cell r="B54" t="str">
            <v>30/9/2022</v>
          </cell>
        </row>
        <row r="55">
          <cell r="A55" t="str">
            <v>Changed At</v>
          </cell>
          <cell r="B55" t="str">
            <v>27/9/2021 14:45:07</v>
          </cell>
        </row>
        <row r="56">
          <cell r="A56" t="str">
            <v>Status of Data</v>
          </cell>
          <cell r="B56" t="str">
            <v>17/12/2021 21:54:03</v>
          </cell>
        </row>
        <row r="57">
          <cell r="A57" t="str">
            <v>Current User</v>
          </cell>
          <cell r="B57" t="str">
            <v>GFAPP_BW01</v>
          </cell>
        </row>
        <row r="58">
          <cell r="A58" t="str">
            <v>Last Refreshed</v>
          </cell>
          <cell r="B58" t="str">
            <v>18/12/2021 07:27:42</v>
          </cell>
        </row>
        <row r="59">
          <cell r="A59">
            <v>1</v>
          </cell>
          <cell r="B59">
            <v>2</v>
          </cell>
          <cell r="C59">
            <v>3</v>
          </cell>
          <cell r="D59">
            <v>4</v>
          </cell>
          <cell r="E59">
            <v>5</v>
          </cell>
          <cell r="F59">
            <v>6</v>
          </cell>
          <cell r="G59">
            <v>7</v>
          </cell>
          <cell r="H59">
            <v>8</v>
          </cell>
          <cell r="I59">
            <v>9</v>
          </cell>
          <cell r="J59">
            <v>10</v>
          </cell>
          <cell r="K59">
            <v>11</v>
          </cell>
          <cell r="L59">
            <v>12</v>
          </cell>
          <cell r="M59">
            <v>13</v>
          </cell>
          <cell r="N59">
            <v>14</v>
          </cell>
          <cell r="O59">
            <v>15</v>
          </cell>
          <cell r="P59">
            <v>16</v>
          </cell>
          <cell r="Q59">
            <v>17</v>
          </cell>
          <cell r="R59">
            <v>18</v>
          </cell>
          <cell r="S59">
            <v>19</v>
          </cell>
          <cell r="T59">
            <v>20</v>
          </cell>
        </row>
        <row r="60">
          <cell r="A60" t="str">
            <v>หน่วยเบิกจ่าย</v>
          </cell>
          <cell r="B60" t="str">
            <v/>
          </cell>
        </row>
        <row r="62">
          <cell r="A62" t="str">
            <v>ประเภทสำรองเงิน</v>
          </cell>
          <cell r="B62" t="str">
            <v/>
          </cell>
          <cell r="U62">
            <v>113885.63664167</v>
          </cell>
        </row>
        <row r="63">
          <cell r="A63">
            <v>1</v>
          </cell>
          <cell r="B63">
            <v>2</v>
          </cell>
          <cell r="C63">
            <v>3</v>
          </cell>
          <cell r="D63">
            <v>4</v>
          </cell>
          <cell r="E63">
            <v>5</v>
          </cell>
          <cell r="F63">
            <v>6</v>
          </cell>
          <cell r="G63">
            <v>7</v>
          </cell>
          <cell r="H63">
            <v>8</v>
          </cell>
          <cell r="I63">
            <v>9</v>
          </cell>
          <cell r="J63">
            <v>10</v>
          </cell>
          <cell r="K63">
            <v>11</v>
          </cell>
          <cell r="L63">
            <v>12</v>
          </cell>
          <cell r="M63">
            <v>13</v>
          </cell>
          <cell r="N63">
            <v>14</v>
          </cell>
          <cell r="O63">
            <v>15</v>
          </cell>
          <cell r="P63">
            <v>16</v>
          </cell>
          <cell r="Q63">
            <v>17</v>
          </cell>
          <cell r="R63">
            <v>18</v>
          </cell>
          <cell r="S63">
            <v>19</v>
          </cell>
          <cell r="T63">
            <v>20</v>
          </cell>
          <cell r="U63">
            <v>21</v>
          </cell>
          <cell r="V63">
            <v>22</v>
          </cell>
          <cell r="W63">
            <v>23</v>
          </cell>
          <cell r="X63">
            <v>24</v>
          </cell>
          <cell r="Y63">
            <v>25</v>
          </cell>
        </row>
        <row r="64">
          <cell r="B64" t="str">
            <v>รายจ่ายประจำ/ลงทุน</v>
          </cell>
          <cell r="C64" t="str">
            <v>รายจ่ายประจำ</v>
          </cell>
          <cell r="J64" t="str">
            <v>รายจ่ายลงทุน</v>
          </cell>
          <cell r="Q64" t="str">
            <v>รวมทั้งสิ้น</v>
          </cell>
        </row>
        <row r="65">
          <cell r="C65" t="str">
            <v>งบฯ หลังโอน/ปป. ทั้งสิ้น
I</v>
          </cell>
          <cell r="D65" t="str">
            <v>จัดสรรถือจ่าย
F = D+E</v>
          </cell>
          <cell r="E65" t="str">
            <v>แผนการใช้จ่ายเงินปรับปรุง v2 
YTM</v>
          </cell>
          <cell r="F65" t="str">
            <v>สำรองเงิน(มีหนี้)</v>
          </cell>
          <cell r="G65" t="str">
            <v>PO ทั้งสิ้น
PJ = PX - PM + PL</v>
          </cell>
          <cell r="H65" t="str">
            <v>เบิกจ่ายทั้งสิ้น YTD
J = K+L</v>
          </cell>
          <cell r="I65" t="str">
            <v>ร้อยละเบิกจ่ายต่อ
งบฯหลังโอน/ปป.ทั้งสิ้น
P= %(J/I)</v>
          </cell>
          <cell r="J65" t="str">
            <v>งบฯ หลังโอน/ปป. ทั้งสิ้น
I</v>
          </cell>
          <cell r="K65" t="str">
            <v>จัดสรรถือจ่าย
F = D+E</v>
          </cell>
          <cell r="L65" t="str">
            <v>แผนการใช้จ่ายเงินปรับปรุง v2 
YTM</v>
          </cell>
          <cell r="M65" t="str">
            <v>สำรองเงิน(มีหนี้)</v>
          </cell>
          <cell r="N65" t="str">
            <v>PO ทั้งสิ้น
PJ = PX - PM + PL</v>
          </cell>
          <cell r="O65" t="str">
            <v>เบิกจ่ายทั้งสิ้น YTD
J = K+L</v>
          </cell>
          <cell r="P65" t="str">
            <v>ร้อยละเบิกจ่ายต่อ
งบฯหลังโอน/ปป.ทั้งสิ้น
P= %(J/I)</v>
          </cell>
          <cell r="Q65" t="str">
            <v>งบฯ หลังโอน/ปป. ทั้งสิ้น
I</v>
          </cell>
          <cell r="R65" t="str">
            <v>จัดสรรถือจ่าย
F = D+E</v>
          </cell>
          <cell r="S65" t="str">
            <v>แผนการใช้จ่ายเงินปรับปรุง v2 
YTM</v>
          </cell>
          <cell r="T65" t="str">
            <v>สำรองเงิน(มีหนี้)</v>
          </cell>
          <cell r="U65" t="str">
            <v>PO ทั้งสิ้น
PJ = PX - PM + PL</v>
          </cell>
          <cell r="V65" t="str">
            <v>เบิกจ่ายทั้งสิ้น YTD
J = K+L</v>
          </cell>
          <cell r="W65" t="str">
            <v>ร้อยละเบิกจ่ายต่อ
งบฯหลังโอน/ปป.ทั้งสิ้น
P= %(J/I)</v>
          </cell>
          <cell r="X65" t="str">
            <v>ประจำ</v>
          </cell>
          <cell r="Y65" t="str">
            <v>ลงทุน</v>
          </cell>
        </row>
        <row r="66">
          <cell r="A66" t="str">
            <v>กระทรวง</v>
          </cell>
          <cell r="C66" t="str">
            <v>* 1,000,000 THB</v>
          </cell>
          <cell r="D66" t="str">
            <v>* 1,000,000 THB</v>
          </cell>
          <cell r="E66" t="str">
            <v/>
          </cell>
          <cell r="F66" t="str">
            <v/>
          </cell>
          <cell r="G66" t="str">
            <v>* 1,000,000 THB</v>
          </cell>
          <cell r="H66" t="str">
            <v>* 1,000,000 THB</v>
          </cell>
          <cell r="I66" t="str">
            <v>%</v>
          </cell>
          <cell r="J66" t="str">
            <v>* 1,000,000 THB</v>
          </cell>
          <cell r="K66" t="str">
            <v>* 1,000,000 THB</v>
          </cell>
          <cell r="L66" t="str">
            <v/>
          </cell>
          <cell r="M66" t="str">
            <v/>
          </cell>
          <cell r="N66" t="str">
            <v>* 1,000,000 THB</v>
          </cell>
          <cell r="O66" t="str">
            <v>* 1,000,000 THB</v>
          </cell>
          <cell r="P66" t="str">
            <v>%</v>
          </cell>
          <cell r="Q66" t="str">
            <v>* 1,000,000 THB</v>
          </cell>
          <cell r="R66" t="str">
            <v>* 1,000,000 THB</v>
          </cell>
          <cell r="S66" t="str">
            <v/>
          </cell>
          <cell r="T66" t="str">
            <v/>
          </cell>
          <cell r="U66" t="str">
            <v>* 1,000,000 THB</v>
          </cell>
          <cell r="V66" t="str">
            <v>* 1,000,000 THB</v>
          </cell>
          <cell r="W66" t="str">
            <v>%</v>
          </cell>
          <cell r="X66" t="str">
            <v>สำรอง+PO</v>
          </cell>
          <cell r="Y66" t="str">
            <v>สำรอง+PO</v>
          </cell>
        </row>
        <row r="67">
          <cell r="A67" t="str">
            <v>รวมทั้งสิ้น</v>
          </cell>
          <cell r="C67">
            <v>1584593.9372006799</v>
          </cell>
          <cell r="D67">
            <v>837779.21860068</v>
          </cell>
          <cell r="E67">
            <v>0</v>
          </cell>
          <cell r="G67">
            <v>9511.3048975799993</v>
          </cell>
          <cell r="H67">
            <v>508744.17979910999</v>
          </cell>
          <cell r="I67">
            <v>32.105649773000003</v>
          </cell>
          <cell r="J67">
            <v>492365.64569932001</v>
          </cell>
          <cell r="K67">
            <v>485275.41859931999</v>
          </cell>
          <cell r="L67">
            <v>0</v>
          </cell>
          <cell r="N67">
            <v>104374.33174409</v>
          </cell>
          <cell r="O67">
            <v>69240.828521830001</v>
          </cell>
          <cell r="P67">
            <v>14.062887841</v>
          </cell>
          <cell r="Q67">
            <v>2076959.5829</v>
          </cell>
          <cell r="R67">
            <v>1323054.6372</v>
          </cell>
          <cell r="S67">
            <v>0</v>
          </cell>
          <cell r="U67">
            <v>113885.63664167</v>
          </cell>
          <cell r="V67">
            <v>577985.00832093996</v>
          </cell>
          <cell r="W67">
            <v>27.828418669000001</v>
          </cell>
          <cell r="X67">
            <v>9511.3048975799993</v>
          </cell>
          <cell r="Y67">
            <v>104374.33174409</v>
          </cell>
        </row>
        <row r="68">
          <cell r="A68" t="str">
            <v>08</v>
          </cell>
          <cell r="B68" t="str">
            <v>กระทรวงคมนาคม</v>
          </cell>
          <cell r="C68">
            <v>11563.8172</v>
          </cell>
          <cell r="D68">
            <v>5652.8047999999999</v>
          </cell>
          <cell r="E68">
            <v>0</v>
          </cell>
          <cell r="G68">
            <v>260.62667374</v>
          </cell>
          <cell r="H68">
            <v>2606.4797791999999</v>
          </cell>
          <cell r="I68">
            <v>22.539960067999999</v>
          </cell>
          <cell r="J68">
            <v>161600.48699999999</v>
          </cell>
          <cell r="K68">
            <v>161572.48699999999</v>
          </cell>
          <cell r="L68">
            <v>0</v>
          </cell>
          <cell r="N68">
            <v>45685.328403560001</v>
          </cell>
          <cell r="O68">
            <v>15279.94870567</v>
          </cell>
          <cell r="P68">
            <v>9.4553853080000003</v>
          </cell>
          <cell r="Q68">
            <v>173164.30420000001</v>
          </cell>
          <cell r="R68">
            <v>167225.29180000001</v>
          </cell>
          <cell r="S68">
            <v>0</v>
          </cell>
          <cell r="U68">
            <v>45945.955077300001</v>
          </cell>
          <cell r="V68">
            <v>17886.428484870001</v>
          </cell>
          <cell r="W68">
            <v>10.32916603</v>
          </cell>
          <cell r="X68">
            <v>260.62667374</v>
          </cell>
          <cell r="Y68">
            <v>45685.328403560001</v>
          </cell>
        </row>
        <row r="69">
          <cell r="A69" t="str">
            <v>12</v>
          </cell>
          <cell r="B69" t="str">
            <v>กระทรวงพลังงาน</v>
          </cell>
          <cell r="C69">
            <v>2016.9649999999999</v>
          </cell>
          <cell r="D69">
            <v>747.61800000000005</v>
          </cell>
          <cell r="E69">
            <v>0</v>
          </cell>
          <cell r="G69">
            <v>36.109820880000001</v>
          </cell>
          <cell r="H69">
            <v>246.44368951999999</v>
          </cell>
          <cell r="I69">
            <v>12.218540704</v>
          </cell>
          <cell r="J69">
            <v>690.4819</v>
          </cell>
          <cell r="K69">
            <v>690.4819</v>
          </cell>
          <cell r="L69">
            <v>0</v>
          </cell>
          <cell r="N69">
            <v>96.162375990000001</v>
          </cell>
          <cell r="O69">
            <v>119.00653796</v>
          </cell>
          <cell r="P69">
            <v>17.235287117999999</v>
          </cell>
          <cell r="Q69">
            <v>2707.4468999999999</v>
          </cell>
          <cell r="R69">
            <v>1438.0998999999999</v>
          </cell>
          <cell r="S69">
            <v>0</v>
          </cell>
          <cell r="U69">
            <v>132.27219686999999</v>
          </cell>
          <cell r="V69">
            <v>365.45022748000002</v>
          </cell>
          <cell r="W69">
            <v>13.497964723999999</v>
          </cell>
          <cell r="X69">
            <v>36.109820880000001</v>
          </cell>
          <cell r="Y69">
            <v>96.162375990000001</v>
          </cell>
        </row>
        <row r="70">
          <cell r="A70" t="str">
            <v>07</v>
          </cell>
          <cell r="B70" t="str">
            <v>กท.เกษตรและสหกรณ์</v>
          </cell>
          <cell r="C70">
            <v>34203.992969999999</v>
          </cell>
          <cell r="D70">
            <v>17457.620220000001</v>
          </cell>
          <cell r="E70">
            <v>0</v>
          </cell>
          <cell r="G70">
            <v>395.43572252000001</v>
          </cell>
          <cell r="H70">
            <v>7288.5686666399997</v>
          </cell>
          <cell r="I70">
            <v>21.309116373999998</v>
          </cell>
          <cell r="J70">
            <v>75648.62573</v>
          </cell>
          <cell r="K70">
            <v>75242.929329999999</v>
          </cell>
          <cell r="L70">
            <v>0</v>
          </cell>
          <cell r="N70">
            <v>12829.00703062</v>
          </cell>
          <cell r="O70">
            <v>7581.87514913</v>
          </cell>
          <cell r="P70">
            <v>10.022488943000001</v>
          </cell>
          <cell r="Q70">
            <v>109852.61870000001</v>
          </cell>
          <cell r="R70">
            <v>92700.549549999996</v>
          </cell>
          <cell r="S70">
            <v>0</v>
          </cell>
          <cell r="U70">
            <v>13224.44275314</v>
          </cell>
          <cell r="V70">
            <v>14870.443815770001</v>
          </cell>
          <cell r="W70">
            <v>13.536722193999999</v>
          </cell>
          <cell r="X70">
            <v>395.43572252000001</v>
          </cell>
          <cell r="Y70">
            <v>12829.00703062</v>
          </cell>
        </row>
        <row r="71">
          <cell r="A71" t="str">
            <v>09</v>
          </cell>
          <cell r="B71" t="str">
            <v>กท.ทรัพยากรธรรมชาติฯ</v>
          </cell>
          <cell r="C71">
            <v>15712.795462100001</v>
          </cell>
          <cell r="D71">
            <v>7906.6761620999996</v>
          </cell>
          <cell r="E71">
            <v>0</v>
          </cell>
          <cell r="G71">
            <v>199.57793616000001</v>
          </cell>
          <cell r="H71">
            <v>3334.4229003999999</v>
          </cell>
          <cell r="I71">
            <v>21.221067304000002</v>
          </cell>
          <cell r="J71">
            <v>12398.5488379</v>
          </cell>
          <cell r="K71">
            <v>12253.450937899999</v>
          </cell>
          <cell r="L71">
            <v>0</v>
          </cell>
          <cell r="N71">
            <v>5465.8174318299998</v>
          </cell>
          <cell r="O71">
            <v>736.23309663999999</v>
          </cell>
          <cell r="P71">
            <v>5.9380586089999996</v>
          </cell>
          <cell r="Q71">
            <v>28111.344300000001</v>
          </cell>
          <cell r="R71">
            <v>20160.127100000002</v>
          </cell>
          <cell r="S71">
            <v>0</v>
          </cell>
          <cell r="U71">
            <v>5665.3953679899996</v>
          </cell>
          <cell r="V71">
            <v>4070.6559970399999</v>
          </cell>
          <cell r="W71">
            <v>14.480474337</v>
          </cell>
          <cell r="X71">
            <v>199.57793616000001</v>
          </cell>
          <cell r="Y71">
            <v>5465.8174318299998</v>
          </cell>
        </row>
        <row r="72">
          <cell r="A72" t="str">
            <v>18</v>
          </cell>
          <cell r="B72" t="str">
            <v>กระทรวงวัฒนธรรม</v>
          </cell>
          <cell r="C72">
            <v>4812.0727100000004</v>
          </cell>
          <cell r="D72">
            <v>2373.9235100000001</v>
          </cell>
          <cell r="E72">
            <v>0</v>
          </cell>
          <cell r="G72">
            <v>214.89790618000001</v>
          </cell>
          <cell r="H72">
            <v>898.03644816999997</v>
          </cell>
          <cell r="I72">
            <v>18.662154591</v>
          </cell>
          <cell r="J72">
            <v>2181.4639900000002</v>
          </cell>
          <cell r="K72">
            <v>2177.3629900000001</v>
          </cell>
          <cell r="L72">
            <v>0</v>
          </cell>
          <cell r="N72">
            <v>295.17063295000003</v>
          </cell>
          <cell r="O72">
            <v>199.99243729</v>
          </cell>
          <cell r="P72">
            <v>9.1678083249999993</v>
          </cell>
          <cell r="Q72">
            <v>6993.5366999999997</v>
          </cell>
          <cell r="R72">
            <v>4551.2865000000002</v>
          </cell>
          <cell r="S72">
            <v>0</v>
          </cell>
          <cell r="U72">
            <v>510.06853912999998</v>
          </cell>
          <cell r="V72">
            <v>1098.0288854600001</v>
          </cell>
          <cell r="W72">
            <v>15.70062377</v>
          </cell>
          <cell r="X72">
            <v>214.89790618000001</v>
          </cell>
          <cell r="Y72">
            <v>295.17063295000003</v>
          </cell>
        </row>
        <row r="73">
          <cell r="A73" t="str">
            <v>22</v>
          </cell>
          <cell r="B73" t="str">
            <v>กระทรวงอุตสาหกรรม</v>
          </cell>
          <cell r="C73">
            <v>3500.1205</v>
          </cell>
          <cell r="D73">
            <v>1923.6649</v>
          </cell>
          <cell r="E73">
            <v>0</v>
          </cell>
          <cell r="G73">
            <v>274.26169933</v>
          </cell>
          <cell r="H73">
            <v>552.80718499</v>
          </cell>
          <cell r="I73">
            <v>15.793947236999999</v>
          </cell>
          <cell r="J73">
            <v>840.93650000000002</v>
          </cell>
          <cell r="K73">
            <v>840.93650000000002</v>
          </cell>
          <cell r="L73">
            <v>0</v>
          </cell>
          <cell r="N73">
            <v>271.95252299999999</v>
          </cell>
          <cell r="O73">
            <v>176.06778338999999</v>
          </cell>
          <cell r="P73">
            <v>20.937108021</v>
          </cell>
          <cell r="Q73">
            <v>4341.0569999999998</v>
          </cell>
          <cell r="R73">
            <v>2764.6014</v>
          </cell>
          <cell r="S73">
            <v>0</v>
          </cell>
          <cell r="U73">
            <v>546.21422232999998</v>
          </cell>
          <cell r="V73">
            <v>728.87496838000004</v>
          </cell>
          <cell r="W73">
            <v>16.790264868000001</v>
          </cell>
          <cell r="X73">
            <v>274.26169933</v>
          </cell>
          <cell r="Y73">
            <v>271.95252299999999</v>
          </cell>
        </row>
        <row r="74">
          <cell r="A74" t="str">
            <v>02</v>
          </cell>
          <cell r="B74" t="str">
            <v>กระทรวงกลาโหม</v>
          </cell>
          <cell r="C74">
            <v>150862.90409500001</v>
          </cell>
          <cell r="D74">
            <v>75585.656994999998</v>
          </cell>
          <cell r="E74">
            <v>0</v>
          </cell>
          <cell r="G74">
            <v>2235.51297694</v>
          </cell>
          <cell r="H74">
            <v>30253.811064090001</v>
          </cell>
          <cell r="I74">
            <v>20.053843749999999</v>
          </cell>
          <cell r="J74">
            <v>49074.329404999997</v>
          </cell>
          <cell r="K74">
            <v>45468.303104999999</v>
          </cell>
          <cell r="L74">
            <v>0</v>
          </cell>
          <cell r="N74">
            <v>6068.0473468299997</v>
          </cell>
          <cell r="O74">
            <v>5280.7179509400003</v>
          </cell>
          <cell r="P74">
            <v>10.760652289999999</v>
          </cell>
          <cell r="Q74">
            <v>199937.2335</v>
          </cell>
          <cell r="R74">
            <v>121053.9601</v>
          </cell>
          <cell r="S74">
            <v>0</v>
          </cell>
          <cell r="U74">
            <v>8303.5603237699997</v>
          </cell>
          <cell r="V74">
            <v>35534.529015029999</v>
          </cell>
          <cell r="W74">
            <v>17.772842203</v>
          </cell>
          <cell r="X74">
            <v>2235.51297694</v>
          </cell>
          <cell r="Y74">
            <v>6068.0473468299997</v>
          </cell>
        </row>
        <row r="75">
          <cell r="A75" t="str">
            <v>21</v>
          </cell>
          <cell r="B75" t="str">
            <v>กระทรวงสาธารณสุข</v>
          </cell>
          <cell r="C75">
            <v>136883.69900930001</v>
          </cell>
          <cell r="D75">
            <v>67949.344609299995</v>
          </cell>
          <cell r="E75">
            <v>0</v>
          </cell>
          <cell r="G75">
            <v>326.00872063999998</v>
          </cell>
          <cell r="H75">
            <v>25595.107969320001</v>
          </cell>
          <cell r="I75">
            <v>18.698433893000001</v>
          </cell>
          <cell r="J75">
            <v>16954.959390700002</v>
          </cell>
          <cell r="K75">
            <v>16948.1489907</v>
          </cell>
          <cell r="L75">
            <v>0</v>
          </cell>
          <cell r="N75">
            <v>7734.3479532499996</v>
          </cell>
          <cell r="O75">
            <v>1971.8014295200001</v>
          </cell>
          <cell r="P75">
            <v>11.629644071</v>
          </cell>
          <cell r="Q75">
            <v>153838.65839999999</v>
          </cell>
          <cell r="R75">
            <v>84897.493600000002</v>
          </cell>
          <cell r="S75">
            <v>0</v>
          </cell>
          <cell r="U75">
            <v>8060.3566738899999</v>
          </cell>
          <cell r="V75">
            <v>27566.909398840002</v>
          </cell>
          <cell r="W75">
            <v>17.919364148</v>
          </cell>
          <cell r="X75">
            <v>326.00872063999998</v>
          </cell>
          <cell r="Y75">
            <v>7734.3479532499996</v>
          </cell>
        </row>
        <row r="76">
          <cell r="A76" t="str">
            <v>25</v>
          </cell>
          <cell r="B76" t="str">
            <v>ส่วน รช.มสก.ส.นายกฯ</v>
          </cell>
          <cell r="C76">
            <v>104783.90239549</v>
          </cell>
          <cell r="D76">
            <v>52382.434545490003</v>
          </cell>
          <cell r="E76">
            <v>0</v>
          </cell>
          <cell r="G76">
            <v>2424.9057031299999</v>
          </cell>
          <cell r="H76">
            <v>23211.115610979999</v>
          </cell>
          <cell r="I76">
            <v>22.151413604999998</v>
          </cell>
          <cell r="J76">
            <v>17840.80050451</v>
          </cell>
          <cell r="K76">
            <v>17840.80050451</v>
          </cell>
          <cell r="L76">
            <v>0</v>
          </cell>
          <cell r="N76">
            <v>3038.4700148799998</v>
          </cell>
          <cell r="O76">
            <v>602.06688222000002</v>
          </cell>
          <cell r="P76">
            <v>3.3746629370000001</v>
          </cell>
          <cell r="Q76">
            <v>122624.7029</v>
          </cell>
          <cell r="R76">
            <v>70223.235050000003</v>
          </cell>
          <cell r="S76">
            <v>0</v>
          </cell>
          <cell r="U76">
            <v>5463.3757180100001</v>
          </cell>
          <cell r="V76">
            <v>23813.182493200002</v>
          </cell>
          <cell r="W76">
            <v>19.419563864000001</v>
          </cell>
          <cell r="X76">
            <v>2424.9057031299999</v>
          </cell>
          <cell r="Y76">
            <v>3038.4700148799998</v>
          </cell>
        </row>
        <row r="77">
          <cell r="A77" t="str">
            <v>05</v>
          </cell>
          <cell r="B77" t="str">
            <v>กท.กทท.และกีฬา</v>
          </cell>
          <cell r="C77">
            <v>4028.0544</v>
          </cell>
          <cell r="D77">
            <v>2008.9657</v>
          </cell>
          <cell r="E77">
            <v>0</v>
          </cell>
          <cell r="G77">
            <v>103.44021145000001</v>
          </cell>
          <cell r="H77">
            <v>844.79335682999999</v>
          </cell>
          <cell r="I77">
            <v>20.972739515000001</v>
          </cell>
          <cell r="J77">
            <v>1064.8028999999999</v>
          </cell>
          <cell r="K77">
            <v>1064.8028999999999</v>
          </cell>
          <cell r="L77">
            <v>0</v>
          </cell>
          <cell r="N77">
            <v>174.6954063</v>
          </cell>
          <cell r="O77">
            <v>188.96453600000001</v>
          </cell>
          <cell r="P77">
            <v>17.74643326</v>
          </cell>
          <cell r="Q77">
            <v>5092.8572999999997</v>
          </cell>
          <cell r="R77">
            <v>3073.7685999999999</v>
          </cell>
          <cell r="S77">
            <v>0</v>
          </cell>
          <cell r="U77">
            <v>278.13561774999999</v>
          </cell>
          <cell r="V77">
            <v>1033.7578928299999</v>
          </cell>
          <cell r="W77">
            <v>20.298190817999998</v>
          </cell>
          <cell r="X77">
            <v>103.44021145000001</v>
          </cell>
          <cell r="Y77">
            <v>174.6954063</v>
          </cell>
        </row>
        <row r="78">
          <cell r="A78" t="str">
            <v>16</v>
          </cell>
          <cell r="B78" t="str">
            <v>กระทรวงยุติธรรม</v>
          </cell>
          <cell r="C78">
            <v>21226.397089300001</v>
          </cell>
          <cell r="D78">
            <v>10609.454589299999</v>
          </cell>
          <cell r="E78">
            <v>0</v>
          </cell>
          <cell r="G78">
            <v>484.9159348</v>
          </cell>
          <cell r="H78">
            <v>4683.1576256600001</v>
          </cell>
          <cell r="I78">
            <v>22.06289464</v>
          </cell>
          <cell r="J78">
            <v>2967.9693106999998</v>
          </cell>
          <cell r="K78">
            <v>2801.8965106999999</v>
          </cell>
          <cell r="L78">
            <v>0</v>
          </cell>
          <cell r="N78">
            <v>756.53226058999996</v>
          </cell>
          <cell r="O78">
            <v>303.33680120999998</v>
          </cell>
          <cell r="P78">
            <v>10.220348307</v>
          </cell>
          <cell r="Q78">
            <v>24194.366399999999</v>
          </cell>
          <cell r="R78">
            <v>13411.3511</v>
          </cell>
          <cell r="S78">
            <v>0</v>
          </cell>
          <cell r="U78">
            <v>1241.4481953899999</v>
          </cell>
          <cell r="V78">
            <v>4986.4944268700001</v>
          </cell>
          <cell r="W78">
            <v>20.610146777000001</v>
          </cell>
          <cell r="X78">
            <v>484.9159348</v>
          </cell>
          <cell r="Y78">
            <v>756.53226058999996</v>
          </cell>
        </row>
        <row r="79">
          <cell r="A79" t="str">
            <v>11</v>
          </cell>
          <cell r="B79" t="str">
            <v>กระทรวงดิจิทัลเพื่อฯ</v>
          </cell>
          <cell r="C79">
            <v>4191.6799000000001</v>
          </cell>
          <cell r="D79">
            <v>2101.4551999999999</v>
          </cell>
          <cell r="E79">
            <v>0</v>
          </cell>
          <cell r="G79">
            <v>255.94376056999999</v>
          </cell>
          <cell r="H79">
            <v>808.09210208000002</v>
          </cell>
          <cell r="I79">
            <v>19.278478351</v>
          </cell>
          <cell r="J79">
            <v>2633.5234</v>
          </cell>
          <cell r="K79">
            <v>2331.6178</v>
          </cell>
          <cell r="L79">
            <v>0</v>
          </cell>
          <cell r="N79">
            <v>116.17352</v>
          </cell>
          <cell r="O79">
            <v>726.66558199999997</v>
          </cell>
          <cell r="P79">
            <v>27.592903939999999</v>
          </cell>
          <cell r="Q79">
            <v>6825.2033000000001</v>
          </cell>
          <cell r="R79">
            <v>4433.0730000000003</v>
          </cell>
          <cell r="S79">
            <v>0</v>
          </cell>
          <cell r="U79">
            <v>372.11728056999999</v>
          </cell>
          <cell r="V79">
            <v>1534.75768408</v>
          </cell>
          <cell r="W79">
            <v>22.486622253</v>
          </cell>
          <cell r="X79">
            <v>255.94376056999999</v>
          </cell>
          <cell r="Y79">
            <v>116.17352</v>
          </cell>
        </row>
        <row r="80">
          <cell r="A80" t="str">
            <v>20</v>
          </cell>
          <cell r="B80" t="str">
            <v>กระทรวงศึกษาธิการ</v>
          </cell>
          <cell r="C80">
            <v>315598.19720672001</v>
          </cell>
          <cell r="D80">
            <v>156815.58090671999</v>
          </cell>
          <cell r="E80">
            <v>0</v>
          </cell>
          <cell r="G80">
            <v>188.87238318999999</v>
          </cell>
          <cell r="H80">
            <v>76310.466773430002</v>
          </cell>
          <cell r="I80">
            <v>24.179626959</v>
          </cell>
          <cell r="J80">
            <v>14828.394993280001</v>
          </cell>
          <cell r="K80">
            <v>14784.727493279999</v>
          </cell>
          <cell r="L80">
            <v>0</v>
          </cell>
          <cell r="N80">
            <v>3046.0081664999998</v>
          </cell>
          <cell r="O80">
            <v>452.8773711</v>
          </cell>
          <cell r="P80">
            <v>3.0541226570000002</v>
          </cell>
          <cell r="Q80">
            <v>330426.59220000001</v>
          </cell>
          <cell r="R80">
            <v>171600.30840000001</v>
          </cell>
          <cell r="S80">
            <v>0</v>
          </cell>
          <cell r="U80">
            <v>3234.88054969</v>
          </cell>
          <cell r="V80">
            <v>76763.344144529998</v>
          </cell>
          <cell r="W80">
            <v>23.231587879999999</v>
          </cell>
          <cell r="X80">
            <v>188.87238318999999</v>
          </cell>
          <cell r="Y80">
            <v>3046.0081664999998</v>
          </cell>
        </row>
        <row r="81">
          <cell r="A81" t="str">
            <v>13</v>
          </cell>
          <cell r="B81" t="str">
            <v>กระทรวงพาณิชย์</v>
          </cell>
          <cell r="C81">
            <v>5278.9518417999998</v>
          </cell>
          <cell r="D81">
            <v>3257.2058418000001</v>
          </cell>
          <cell r="E81">
            <v>0</v>
          </cell>
          <cell r="G81">
            <v>279.35471497999998</v>
          </cell>
          <cell r="H81">
            <v>1352.7043787699999</v>
          </cell>
          <cell r="I81">
            <v>25.624487952999999</v>
          </cell>
          <cell r="J81">
            <v>1066.1226581999999</v>
          </cell>
          <cell r="K81">
            <v>1066.1226581999999</v>
          </cell>
          <cell r="L81">
            <v>0</v>
          </cell>
          <cell r="N81">
            <v>41.351998160000001</v>
          </cell>
          <cell r="O81">
            <v>177.73573454000001</v>
          </cell>
          <cell r="P81">
            <v>16.671227571999999</v>
          </cell>
          <cell r="Q81">
            <v>6345.0744999999997</v>
          </cell>
          <cell r="R81">
            <v>4323.3284999999996</v>
          </cell>
          <cell r="S81">
            <v>0</v>
          </cell>
          <cell r="U81">
            <v>320.70671313999998</v>
          </cell>
          <cell r="V81">
            <v>1530.44011331</v>
          </cell>
          <cell r="W81">
            <v>24.120128350000002</v>
          </cell>
          <cell r="X81">
            <v>279.35471497999998</v>
          </cell>
          <cell r="Y81">
            <v>41.351998160000001</v>
          </cell>
        </row>
        <row r="82">
          <cell r="A82" t="str">
            <v>06</v>
          </cell>
          <cell r="B82" t="str">
            <v>กท.พ.สังคม/คม.มนุษย์</v>
          </cell>
          <cell r="C82">
            <v>23181.749899999999</v>
          </cell>
          <cell r="D82">
            <v>11590.3328</v>
          </cell>
          <cell r="E82">
            <v>0</v>
          </cell>
          <cell r="G82">
            <v>64.824571910000003</v>
          </cell>
          <cell r="H82">
            <v>5556.45455683</v>
          </cell>
          <cell r="I82">
            <v>23.969090258000001</v>
          </cell>
          <cell r="J82">
            <v>1443.1904999999999</v>
          </cell>
          <cell r="K82">
            <v>1443.1904999999999</v>
          </cell>
          <cell r="L82">
            <v>0</v>
          </cell>
          <cell r="N82">
            <v>17.888453999999999</v>
          </cell>
          <cell r="O82">
            <v>432.70787515000001</v>
          </cell>
          <cell r="P82">
            <v>29.982727516000001</v>
          </cell>
          <cell r="Q82">
            <v>24624.940399999999</v>
          </cell>
          <cell r="R82">
            <v>13033.523300000001</v>
          </cell>
          <cell r="S82">
            <v>0</v>
          </cell>
          <cell r="U82">
            <v>82.713025909999999</v>
          </cell>
          <cell r="V82">
            <v>5989.1624319800003</v>
          </cell>
          <cell r="W82">
            <v>24.321530671000001</v>
          </cell>
          <cell r="X82">
            <v>64.824571910000003</v>
          </cell>
          <cell r="Y82">
            <v>17.888453999999999</v>
          </cell>
        </row>
        <row r="83">
          <cell r="A83" t="str">
            <v>04</v>
          </cell>
          <cell r="B83" t="str">
            <v>กระทรวงการต่างประเทศ</v>
          </cell>
          <cell r="C83">
            <v>7102.3089</v>
          </cell>
          <cell r="D83">
            <v>4199.0861999999997</v>
          </cell>
          <cell r="E83">
            <v>0</v>
          </cell>
          <cell r="G83">
            <v>66.922018710000003</v>
          </cell>
          <cell r="H83">
            <v>1874.96759974</v>
          </cell>
          <cell r="I83">
            <v>26.399409348999999</v>
          </cell>
          <cell r="J83">
            <v>304.1891</v>
          </cell>
          <cell r="K83">
            <v>304.1891</v>
          </cell>
          <cell r="L83">
            <v>0</v>
          </cell>
          <cell r="N83">
            <v>0</v>
          </cell>
          <cell r="O83">
            <v>43.454276890000003</v>
          </cell>
          <cell r="P83">
            <v>14.285284019000001</v>
          </cell>
          <cell r="Q83">
            <v>7406.4979999999996</v>
          </cell>
          <cell r="R83">
            <v>4503.2753000000002</v>
          </cell>
          <cell r="S83">
            <v>0</v>
          </cell>
          <cell r="U83">
            <v>66.922018710000003</v>
          </cell>
          <cell r="V83">
            <v>1918.42187663</v>
          </cell>
          <cell r="W83">
            <v>25.901875308000001</v>
          </cell>
          <cell r="X83">
            <v>66.922018710000003</v>
          </cell>
          <cell r="Y83">
            <v>0</v>
          </cell>
        </row>
        <row r="84">
          <cell r="A84" t="str">
            <v>27</v>
          </cell>
          <cell r="B84" t="str">
            <v>หน่วยงานของรัฐสภา</v>
          </cell>
          <cell r="C84">
            <v>5978.0648000000001</v>
          </cell>
          <cell r="D84">
            <v>2960.2039</v>
          </cell>
          <cell r="E84">
            <v>0</v>
          </cell>
          <cell r="G84">
            <v>51.56610027</v>
          </cell>
          <cell r="H84">
            <v>1099.24784505</v>
          </cell>
          <cell r="I84">
            <v>18.388021573</v>
          </cell>
          <cell r="J84">
            <v>2110.2779999999998</v>
          </cell>
          <cell r="K84">
            <v>2110.2779999999998</v>
          </cell>
          <cell r="L84">
            <v>0</v>
          </cell>
          <cell r="N84">
            <v>326.06542300000001</v>
          </cell>
          <cell r="O84">
            <v>1063.3694832900001</v>
          </cell>
          <cell r="P84">
            <v>50.390018912000002</v>
          </cell>
          <cell r="Q84">
            <v>8088.3428000000004</v>
          </cell>
          <cell r="R84">
            <v>5070.4818999999998</v>
          </cell>
          <cell r="S84">
            <v>0</v>
          </cell>
          <cell r="U84">
            <v>377.63152327</v>
          </cell>
          <cell r="V84">
            <v>2162.6173283399999</v>
          </cell>
          <cell r="W84">
            <v>26.737458857</v>
          </cell>
          <cell r="X84">
            <v>51.56610027</v>
          </cell>
          <cell r="Y84">
            <v>326.06542300000001</v>
          </cell>
        </row>
        <row r="85">
          <cell r="A85" t="str">
            <v>15</v>
          </cell>
          <cell r="B85" t="str">
            <v>กระทรวงมหาดไทย</v>
          </cell>
          <cell r="C85">
            <v>239579.25464373</v>
          </cell>
          <cell r="D85">
            <v>119930.70494373</v>
          </cell>
          <cell r="E85">
            <v>0</v>
          </cell>
          <cell r="G85">
            <v>510.83381236999998</v>
          </cell>
          <cell r="H85">
            <v>84564.720947099995</v>
          </cell>
          <cell r="I85">
            <v>35.297180079999997</v>
          </cell>
          <cell r="J85">
            <v>75933.838056270004</v>
          </cell>
          <cell r="K85">
            <v>75733.838056270004</v>
          </cell>
          <cell r="L85">
            <v>0</v>
          </cell>
          <cell r="N85">
            <v>15502.291594550001</v>
          </cell>
          <cell r="O85">
            <v>5925.1742785699998</v>
          </cell>
          <cell r="P85">
            <v>7.8030749269999999</v>
          </cell>
          <cell r="Q85">
            <v>315513.09269999998</v>
          </cell>
          <cell r="R85">
            <v>195664.54300000001</v>
          </cell>
          <cell r="S85">
            <v>0</v>
          </cell>
          <cell r="U85">
            <v>16013.12540692</v>
          </cell>
          <cell r="V85">
            <v>90489.895225669999</v>
          </cell>
          <cell r="W85">
            <v>28.680234614</v>
          </cell>
          <cell r="X85">
            <v>510.83381236999998</v>
          </cell>
          <cell r="Y85">
            <v>15502.291594550001</v>
          </cell>
        </row>
        <row r="86">
          <cell r="A86" t="str">
            <v>01</v>
          </cell>
          <cell r="B86" t="str">
            <v>สำนักนายกรัฐมนตรี</v>
          </cell>
          <cell r="C86">
            <v>23143.645124999999</v>
          </cell>
          <cell r="D86">
            <v>11981.658625</v>
          </cell>
          <cell r="E86">
            <v>0</v>
          </cell>
          <cell r="G86">
            <v>512.83104589000004</v>
          </cell>
          <cell r="H86">
            <v>6330.58473693</v>
          </cell>
          <cell r="I86">
            <v>27.353447146000001</v>
          </cell>
          <cell r="J86">
            <v>10598.418175000001</v>
          </cell>
          <cell r="K86">
            <v>10383.237775</v>
          </cell>
          <cell r="L86">
            <v>0</v>
          </cell>
          <cell r="N86">
            <v>485.06694405000002</v>
          </cell>
          <cell r="O86">
            <v>3817.4626831199998</v>
          </cell>
          <cell r="P86">
            <v>36.019173995000003</v>
          </cell>
          <cell r="Q86">
            <v>33742.063300000002</v>
          </cell>
          <cell r="R86">
            <v>22364.896400000001</v>
          </cell>
          <cell r="S86">
            <v>0</v>
          </cell>
          <cell r="U86">
            <v>997.89798994</v>
          </cell>
          <cell r="V86">
            <v>10148.047420049999</v>
          </cell>
          <cell r="W86">
            <v>30.075361219000001</v>
          </cell>
          <cell r="X86">
            <v>512.83104589000004</v>
          </cell>
          <cell r="Y86">
            <v>485.06694405000002</v>
          </cell>
        </row>
        <row r="87">
          <cell r="A87" t="str">
            <v>29</v>
          </cell>
          <cell r="B87" t="str">
            <v>หน่วยงานอิสระของรัฐ</v>
          </cell>
          <cell r="C87">
            <v>16015.8356</v>
          </cell>
          <cell r="D87">
            <v>7975.5712000000003</v>
          </cell>
          <cell r="E87">
            <v>0</v>
          </cell>
          <cell r="G87">
            <v>0</v>
          </cell>
          <cell r="H87">
            <v>4567.7429000000002</v>
          </cell>
          <cell r="I87">
            <v>28.520166004</v>
          </cell>
          <cell r="J87">
            <v>2443.1351</v>
          </cell>
          <cell r="K87">
            <v>1859.8710000000001</v>
          </cell>
          <cell r="L87">
            <v>0</v>
          </cell>
          <cell r="N87">
            <v>0</v>
          </cell>
          <cell r="O87">
            <v>1060.3583000000001</v>
          </cell>
          <cell r="P87">
            <v>43.401541731999998</v>
          </cell>
          <cell r="Q87">
            <v>18458.970700000002</v>
          </cell>
          <cell r="R87">
            <v>9835.4421999999995</v>
          </cell>
          <cell r="S87">
            <v>0</v>
          </cell>
          <cell r="U87">
            <v>0</v>
          </cell>
          <cell r="V87">
            <v>5628.1012000000001</v>
          </cell>
          <cell r="W87">
            <v>30.489788902000001</v>
          </cell>
          <cell r="X87">
            <v>0</v>
          </cell>
          <cell r="Y87">
            <v>0</v>
          </cell>
        </row>
        <row r="88">
          <cell r="A88" t="str">
            <v>28</v>
          </cell>
          <cell r="B88" t="str">
            <v>หน่วยงานของศาล</v>
          </cell>
          <cell r="C88">
            <v>21634.832299999998</v>
          </cell>
          <cell r="D88">
            <v>11891.120199999999</v>
          </cell>
          <cell r="E88">
            <v>0</v>
          </cell>
          <cell r="G88">
            <v>0</v>
          </cell>
          <cell r="H88">
            <v>7573.4529000000002</v>
          </cell>
          <cell r="I88">
            <v>35.005831313999998</v>
          </cell>
          <cell r="J88">
            <v>1305.9771000000001</v>
          </cell>
          <cell r="K88">
            <v>1288.1771000000001</v>
          </cell>
          <cell r="L88">
            <v>0</v>
          </cell>
          <cell r="N88">
            <v>0</v>
          </cell>
          <cell r="O88">
            <v>374.245</v>
          </cell>
          <cell r="P88">
            <v>28.656321769000002</v>
          </cell>
          <cell r="Q88">
            <v>22940.809399999998</v>
          </cell>
          <cell r="R88">
            <v>13179.2973</v>
          </cell>
          <cell r="S88">
            <v>0</v>
          </cell>
          <cell r="U88">
            <v>0</v>
          </cell>
          <cell r="V88">
            <v>7947.6979000000001</v>
          </cell>
          <cell r="W88">
            <v>34.644365686999997</v>
          </cell>
          <cell r="X88">
            <v>0</v>
          </cell>
          <cell r="Y88">
            <v>0</v>
          </cell>
        </row>
        <row r="89">
          <cell r="A89" t="str">
            <v>23</v>
          </cell>
          <cell r="B89" t="str">
            <v>กระทรวงการอุดมศึกษา</v>
          </cell>
          <cell r="C89">
            <v>93096.984352240004</v>
          </cell>
          <cell r="D89">
            <v>46268.574152239999</v>
          </cell>
          <cell r="E89">
            <v>0</v>
          </cell>
          <cell r="G89">
            <v>82.934946969999999</v>
          </cell>
          <cell r="H89">
            <v>31564.299348500001</v>
          </cell>
          <cell r="I89">
            <v>33.904749512999999</v>
          </cell>
          <cell r="J89">
            <v>30349.61094776</v>
          </cell>
          <cell r="K89">
            <v>29112.482447760001</v>
          </cell>
          <cell r="L89">
            <v>0</v>
          </cell>
          <cell r="N89">
            <v>1599.73722103</v>
          </cell>
          <cell r="O89">
            <v>18933.24854737</v>
          </cell>
          <cell r="P89">
            <v>62.383826204000002</v>
          </cell>
          <cell r="Q89">
            <v>123446.5953</v>
          </cell>
          <cell r="R89">
            <v>75381.056599999996</v>
          </cell>
          <cell r="S89">
            <v>0</v>
          </cell>
          <cell r="U89">
            <v>1682.6721680000001</v>
          </cell>
          <cell r="V89">
            <v>50497.547895869997</v>
          </cell>
          <cell r="W89">
            <v>40.906391767000002</v>
          </cell>
          <cell r="X89">
            <v>82.934946969999999</v>
          </cell>
          <cell r="Y89">
            <v>1599.73722103</v>
          </cell>
        </row>
        <row r="90">
          <cell r="A90" t="str">
            <v>17</v>
          </cell>
          <cell r="B90" t="str">
            <v>กระทรวงแรงงาน</v>
          </cell>
          <cell r="C90">
            <v>49353.9064</v>
          </cell>
          <cell r="D90">
            <v>24701.503199999999</v>
          </cell>
          <cell r="E90">
            <v>0</v>
          </cell>
          <cell r="G90">
            <v>78.656474520000003</v>
          </cell>
          <cell r="H90">
            <v>23239.503293869999</v>
          </cell>
          <cell r="I90">
            <v>47.087464779999998</v>
          </cell>
          <cell r="J90">
            <v>347.98520000000002</v>
          </cell>
          <cell r="K90">
            <v>347.98520000000002</v>
          </cell>
          <cell r="L90">
            <v>0</v>
          </cell>
          <cell r="N90">
            <v>20.940812999999999</v>
          </cell>
          <cell r="O90">
            <v>12.6189</v>
          </cell>
          <cell r="P90">
            <v>3.6262749109999999</v>
          </cell>
          <cell r="Q90">
            <v>49701.891600000003</v>
          </cell>
          <cell r="R90">
            <v>25049.488399999998</v>
          </cell>
          <cell r="S90">
            <v>0</v>
          </cell>
          <cell r="U90">
            <v>99.597287519999995</v>
          </cell>
          <cell r="V90">
            <v>23252.12219387</v>
          </cell>
          <cell r="W90">
            <v>46.783173527999999</v>
          </cell>
          <cell r="X90">
            <v>78.656474520000003</v>
          </cell>
          <cell r="Y90">
            <v>20.940812999999999</v>
          </cell>
        </row>
        <row r="91">
          <cell r="A91" t="str">
            <v>03</v>
          </cell>
          <cell r="B91" t="str">
            <v>กระทรวงการคลัง</v>
          </cell>
          <cell r="C91">
            <v>265865.24540000001</v>
          </cell>
          <cell r="D91">
            <v>164529.49739999999</v>
          </cell>
          <cell r="E91">
            <v>0</v>
          </cell>
          <cell r="G91">
            <v>462.87176242999999</v>
          </cell>
          <cell r="H91">
            <v>139426.52812100999</v>
          </cell>
          <cell r="I91">
            <v>52.442555216999999</v>
          </cell>
          <cell r="J91">
            <v>7737.5770000000002</v>
          </cell>
          <cell r="K91">
            <v>7608.1008000000002</v>
          </cell>
          <cell r="L91">
            <v>0</v>
          </cell>
          <cell r="N91">
            <v>803.27623000000006</v>
          </cell>
          <cell r="O91">
            <v>3780.8991798299999</v>
          </cell>
          <cell r="P91">
            <v>48.864123481999997</v>
          </cell>
          <cell r="Q91">
            <v>273602.8224</v>
          </cell>
          <cell r="R91">
            <v>172137.59820000001</v>
          </cell>
          <cell r="S91">
            <v>0</v>
          </cell>
          <cell r="U91">
            <v>1266.1479924299999</v>
          </cell>
          <cell r="V91">
            <v>143207.42730084001</v>
          </cell>
          <cell r="W91">
            <v>52.341356001000001</v>
          </cell>
          <cell r="X91">
            <v>462.87176242999999</v>
          </cell>
          <cell r="Y91">
            <v>803.27623000000006</v>
          </cell>
        </row>
        <row r="92">
          <cell r="A92" t="str">
            <v>97</v>
          </cell>
          <cell r="B92" t="str">
            <v>เงินทุนสำรองจ่าย</v>
          </cell>
          <cell r="C92">
            <v>24978.560000000001</v>
          </cell>
          <cell r="D92">
            <v>24978.560000000001</v>
          </cell>
          <cell r="E92">
            <v>0</v>
          </cell>
          <cell r="G92">
            <v>0</v>
          </cell>
          <cell r="H92">
            <v>24960.67</v>
          </cell>
          <cell r="I92">
            <v>99.928378577000004</v>
          </cell>
          <cell r="Q92">
            <v>24978.560000000001</v>
          </cell>
          <cell r="R92">
            <v>24978.560000000001</v>
          </cell>
          <cell r="S92">
            <v>0</v>
          </cell>
          <cell r="U92">
            <v>0</v>
          </cell>
          <cell r="V92">
            <v>24960.67</v>
          </cell>
          <cell r="W92">
            <v>99.928378577000004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  <pageSetUpPr fitToPage="1"/>
  </sheetPr>
  <dimension ref="A1:AB84"/>
  <sheetViews>
    <sheetView tabSelected="1" view="pageBreakPreview" zoomScale="73" zoomScaleNormal="86" zoomScaleSheetLayoutView="73" workbookViewId="0">
      <pane xSplit="2" ySplit="5" topLeftCell="I6" activePane="bottomRight" state="frozen"/>
      <selection activeCell="A2" sqref="A2:J2"/>
      <selection pane="topRight" activeCell="A2" sqref="A2:J2"/>
      <selection pane="bottomLeft" activeCell="A2" sqref="A2:J2"/>
      <selection pane="bottomRight" activeCell="AB15" sqref="AB15"/>
    </sheetView>
  </sheetViews>
  <sheetFormatPr defaultRowHeight="12.75"/>
  <cols>
    <col min="1" max="1" width="6.7109375" style="74" customWidth="1"/>
    <col min="2" max="2" width="39.42578125" customWidth="1"/>
    <col min="3" max="3" width="14" customWidth="1"/>
    <col min="4" max="5" width="12.42578125" customWidth="1"/>
    <col min="6" max="7" width="12.42578125" hidden="1" customWidth="1"/>
    <col min="8" max="8" width="13.85546875" customWidth="1"/>
    <col min="9" max="10" width="12.42578125" customWidth="1"/>
    <col min="11" max="11" width="14" customWidth="1"/>
    <col min="12" max="13" width="12.42578125" customWidth="1"/>
    <col min="14" max="15" width="12.42578125" hidden="1" customWidth="1"/>
    <col min="16" max="18" width="12.42578125" customWidth="1"/>
    <col min="19" max="19" width="17.85546875" bestFit="1" customWidth="1"/>
    <col min="20" max="20" width="15.5703125" bestFit="1" customWidth="1"/>
    <col min="21" max="21" width="12.42578125" customWidth="1"/>
    <col min="22" max="23" width="12.42578125" hidden="1" customWidth="1"/>
    <col min="24" max="24" width="13.42578125" bestFit="1" customWidth="1"/>
    <col min="25" max="25" width="15.5703125" bestFit="1" customWidth="1"/>
    <col min="26" max="26" width="12.42578125" customWidth="1"/>
    <col min="27" max="27" width="9" customWidth="1"/>
  </cols>
  <sheetData>
    <row r="1" spans="1:28" ht="33.75">
      <c r="A1" s="1" t="str">
        <f>"ผลการเบิกจ่ายเงินงบประมาณประจำปี 2565 ตั้งแต่ต้นปีงบประมาณ จนถึงวันที่ "&amp;[1]HeaderFooter!B5</f>
        <v>ผลการเบิกจ่ายเงินงบประมาณประจำปี 2565 ตั้งแต่ต้นปีงบประมาณ จนถึงวันที่ 17 ธันวาคม 2564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8" ht="33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1.75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 t="s">
        <v>1</v>
      </c>
      <c r="Z3" s="4"/>
    </row>
    <row r="4" spans="1:28" ht="21">
      <c r="A4" s="5" t="s">
        <v>2</v>
      </c>
      <c r="B4" s="6" t="s">
        <v>3</v>
      </c>
      <c r="C4" s="7" t="s">
        <v>4</v>
      </c>
      <c r="D4" s="8"/>
      <c r="E4" s="8"/>
      <c r="F4" s="8"/>
      <c r="G4" s="8"/>
      <c r="H4" s="8"/>
      <c r="I4" s="8"/>
      <c r="J4" s="9"/>
      <c r="K4" s="10" t="s">
        <v>5</v>
      </c>
      <c r="L4" s="11"/>
      <c r="M4" s="11"/>
      <c r="N4" s="11"/>
      <c r="O4" s="11"/>
      <c r="P4" s="11"/>
      <c r="Q4" s="11"/>
      <c r="R4" s="11"/>
      <c r="S4" s="10" t="s">
        <v>6</v>
      </c>
      <c r="T4" s="11"/>
      <c r="U4" s="11"/>
      <c r="V4" s="11"/>
      <c r="W4" s="11"/>
      <c r="X4" s="11"/>
      <c r="Y4" s="11"/>
      <c r="Z4" s="12"/>
    </row>
    <row r="5" spans="1:28" ht="90" customHeight="1">
      <c r="A5" s="13"/>
      <c r="B5" s="14"/>
      <c r="C5" s="15" t="s">
        <v>7</v>
      </c>
      <c r="D5" s="16" t="s">
        <v>8</v>
      </c>
      <c r="E5" s="16" t="s">
        <v>9</v>
      </c>
      <c r="F5" s="17" t="s">
        <v>10</v>
      </c>
      <c r="G5" s="17" t="s">
        <v>11</v>
      </c>
      <c r="H5" s="16" t="s">
        <v>12</v>
      </c>
      <c r="I5" s="16" t="s">
        <v>13</v>
      </c>
      <c r="J5" s="18" t="s">
        <v>14</v>
      </c>
      <c r="K5" s="15" t="s">
        <v>7</v>
      </c>
      <c r="L5" s="16" t="s">
        <v>8</v>
      </c>
      <c r="M5" s="16" t="s">
        <v>9</v>
      </c>
      <c r="N5" s="17" t="s">
        <v>10</v>
      </c>
      <c r="O5" s="17" t="s">
        <v>11</v>
      </c>
      <c r="P5" s="16" t="s">
        <v>12</v>
      </c>
      <c r="Q5" s="16" t="s">
        <v>13</v>
      </c>
      <c r="R5" s="18" t="s">
        <v>14</v>
      </c>
      <c r="S5" s="15" t="s">
        <v>15</v>
      </c>
      <c r="T5" s="16" t="s">
        <v>8</v>
      </c>
      <c r="U5" s="16" t="s">
        <v>9</v>
      </c>
      <c r="V5" s="17" t="s">
        <v>10</v>
      </c>
      <c r="W5" s="17" t="s">
        <v>11</v>
      </c>
      <c r="X5" s="16" t="s">
        <v>12</v>
      </c>
      <c r="Y5" s="16" t="s">
        <v>13</v>
      </c>
      <c r="Z5" s="18" t="s">
        <v>14</v>
      </c>
    </row>
    <row r="6" spans="1:28" ht="21">
      <c r="A6" s="19">
        <v>1</v>
      </c>
      <c r="B6" s="20" t="str">
        <f>VLOOKUP($AA6,[1]Name!$A:$B,2,0)</f>
        <v>กระทรวงคมนาคม</v>
      </c>
      <c r="C6" s="21">
        <f>IF(ISERROR(VLOOKUP($AA6,[1]BN1!$A:$N,3,0)),0,VLOOKUP($AA6,[1]BN1!$A:$N,3,0))</f>
        <v>11563.8172</v>
      </c>
      <c r="D6" s="21">
        <f>IF(ISERROR(VLOOKUP($AA6,[1]BN1!$A:$N,4,0)),0,VLOOKUP($AA6,[1]BN1!$A:$N,4,0))</f>
        <v>5652.8047999999999</v>
      </c>
      <c r="E6" s="21">
        <f>IF(ISERROR(VLOOKUP($AA6,[1]BN1!$A:$N,5,0)),0,VLOOKUP($AA6,[1]BN1!$A:$N,5,0))</f>
        <v>0</v>
      </c>
      <c r="F6" s="22">
        <f>IF(ISERROR(VLOOKUP($AA6,[1]BN1!$A:$Z,6,0)),0,VLOOKUP($AA6,[1]BN1!$A:$Z,6,0))</f>
        <v>0</v>
      </c>
      <c r="G6" s="22">
        <f>IF(ISERROR(VLOOKUP($AA6,[1]BN1!$A:$Z,7,0)),0,VLOOKUP($AA6,[1]BN1!$A:$Z,7,0))</f>
        <v>260.62667374</v>
      </c>
      <c r="H6" s="21">
        <f t="shared" ref="H6:H29" si="0">F6+G6</f>
        <v>260.62667374</v>
      </c>
      <c r="I6" s="21">
        <f>IF(ISERROR(VLOOKUP($AA6,[1]BN1!$A:$Z,8,0)),0,VLOOKUP($AA6,[1]BN1!$A:$Z,8,0))</f>
        <v>2606.4797791999999</v>
      </c>
      <c r="J6" s="23">
        <f t="shared" ref="J6:J30" si="1">IF(ISERROR(I6/C6*100),0,I6/C6*100)</f>
        <v>22.53996006785718</v>
      </c>
      <c r="K6" s="21">
        <f>IF(ISERROR(VLOOKUP($AA6,[1]BN1!$A:$N,10,0)),0,VLOOKUP($AA6,[1]BN1!$A:$N,10,0))</f>
        <v>161600.48699999999</v>
      </c>
      <c r="L6" s="24">
        <f>IF(ISERROR(VLOOKUP($AA6,[1]BN1!$A:$N,11,0)),0,VLOOKUP($AA6,[1]BN1!$A:$N,11,0))</f>
        <v>161572.48699999999</v>
      </c>
      <c r="M6" s="24">
        <f>IF(ISERROR(VLOOKUP($AA6,[1]BN1!$A:$N,12,0)),0,VLOOKUP($AA6,[1]BN1!$A:$N,12,0))</f>
        <v>0</v>
      </c>
      <c r="N6" s="25">
        <f>IF(ISERROR(VLOOKUP($AA6,[1]BN1!$A:$Z,13,0)),0,VLOOKUP($AA6,[1]BN1!$A:$Z,13,0))</f>
        <v>0</v>
      </c>
      <c r="O6" s="25">
        <f>IF(ISERROR(VLOOKUP($AA6,[1]BN1!$A:$Z,14,0)),0,VLOOKUP($AA6,[1]BN1!$A:$Z,14,0))</f>
        <v>45685.328403560001</v>
      </c>
      <c r="P6" s="24">
        <f t="shared" ref="P6:P30" si="2">N6+O6</f>
        <v>45685.328403560001</v>
      </c>
      <c r="Q6" s="24">
        <f>IF(ISERROR(VLOOKUP($AA6,[1]BN1!$A:$Z,15,0)),0,VLOOKUP($AA6,[1]BN1!$A:$Z,15,0))</f>
        <v>15279.94870567</v>
      </c>
      <c r="R6" s="26">
        <f t="shared" ref="R6:R30" si="3">IF(ISERROR(Q6/K6*100),0,Q6/K6*100)</f>
        <v>9.4553853081333852</v>
      </c>
      <c r="S6" s="27">
        <f t="shared" ref="S6:Y29" si="4">C6+K6</f>
        <v>173164.30419999998</v>
      </c>
      <c r="T6" s="28">
        <f t="shared" si="4"/>
        <v>167225.29180000001</v>
      </c>
      <c r="U6" s="28">
        <f t="shared" si="4"/>
        <v>0</v>
      </c>
      <c r="V6" s="29">
        <f t="shared" si="4"/>
        <v>0</v>
      </c>
      <c r="W6" s="29">
        <f t="shared" si="4"/>
        <v>45945.955077300001</v>
      </c>
      <c r="X6" s="28">
        <f t="shared" si="4"/>
        <v>45945.955077300001</v>
      </c>
      <c r="Y6" s="28">
        <f t="shared" si="4"/>
        <v>17886.428484870001</v>
      </c>
      <c r="Z6" s="30">
        <f t="shared" ref="Z6:Z30" si="5">IF(ISERROR(Y6/S6*100),0,Y6/S6*100)</f>
        <v>10.329166029629103</v>
      </c>
      <c r="AA6" s="31" t="s">
        <v>16</v>
      </c>
      <c r="AB6" s="32"/>
    </row>
    <row r="7" spans="1:28" ht="21">
      <c r="A7" s="33">
        <v>2</v>
      </c>
      <c r="B7" s="34" t="str">
        <f>VLOOKUP($AA7,[1]Name!$A:$B,2,0)</f>
        <v>กระทรวงพลังงาน</v>
      </c>
      <c r="C7" s="35">
        <f>IF(ISERROR(VLOOKUP($AA7,[1]BN1!$A:$N,3,0)),0,VLOOKUP($AA7,[1]BN1!$A:$N,3,0))</f>
        <v>2016.9649999999999</v>
      </c>
      <c r="D7" s="36">
        <f>IF(ISERROR(VLOOKUP($AA7,[1]BN1!$A:$N,4,0)),0,VLOOKUP($AA7,[1]BN1!$A:$N,4,0))</f>
        <v>747.61800000000005</v>
      </c>
      <c r="E7" s="36">
        <f>IF(ISERROR(VLOOKUP($AA7,[1]BN1!$A:$N,5,0)),0,VLOOKUP($AA7,[1]BN1!$A:$N,5,0))</f>
        <v>0</v>
      </c>
      <c r="F7" s="37">
        <f>IF(ISERROR(VLOOKUP($AA7,[1]BN1!$A:$Z,6,0)),0,VLOOKUP($AA7,[1]BN1!$A:$Z,6,0))</f>
        <v>0</v>
      </c>
      <c r="G7" s="37">
        <f>IF(ISERROR(VLOOKUP($AA7,[1]BN1!$A:$Z,7,0)),0,VLOOKUP($AA7,[1]BN1!$A:$Z,7,0))</f>
        <v>36.109820880000001</v>
      </c>
      <c r="H7" s="36">
        <f t="shared" si="0"/>
        <v>36.109820880000001</v>
      </c>
      <c r="I7" s="36">
        <f>IF(ISERROR(VLOOKUP($AA7,[1]BN1!$A:$Z,8,0)),0,VLOOKUP($AA7,[1]BN1!$A:$Z,8,0))</f>
        <v>246.44368951999999</v>
      </c>
      <c r="J7" s="38">
        <f t="shared" si="1"/>
        <v>12.218540704474297</v>
      </c>
      <c r="K7" s="35">
        <f>IF(ISERROR(VLOOKUP($AA7,[1]BN1!$A:$N,10,0)),0,VLOOKUP($AA7,[1]BN1!$A:$N,10,0))</f>
        <v>690.4819</v>
      </c>
      <c r="L7" s="39">
        <f>IF(ISERROR(VLOOKUP($AA7,[1]BN1!$A:$N,11,0)),0,VLOOKUP($AA7,[1]BN1!$A:$N,11,0))</f>
        <v>690.4819</v>
      </c>
      <c r="M7" s="39">
        <f>IF(ISERROR(VLOOKUP($AA7,[1]BN1!$A:$N,12,0)),0,VLOOKUP($AA7,[1]BN1!$A:$N,12,0))</f>
        <v>0</v>
      </c>
      <c r="N7" s="40">
        <f>IF(ISERROR(VLOOKUP($AA7,[1]BN1!$A:$Z,13,0)),0,VLOOKUP($AA7,[1]BN1!$A:$Z,13,0))</f>
        <v>0</v>
      </c>
      <c r="O7" s="40">
        <f>IF(ISERROR(VLOOKUP($AA7,[1]BN1!$A:$Z,14,0)),0,VLOOKUP($AA7,[1]BN1!$A:$Z,14,0))</f>
        <v>96.162375990000001</v>
      </c>
      <c r="P7" s="39">
        <f t="shared" si="2"/>
        <v>96.162375990000001</v>
      </c>
      <c r="Q7" s="39">
        <f>IF(ISERROR(VLOOKUP($AA7,[1]BN1!$A:$Z,15,0)),0,VLOOKUP($AA7,[1]BN1!$A:$Z,15,0))</f>
        <v>119.00653796</v>
      </c>
      <c r="R7" s="41">
        <f t="shared" si="3"/>
        <v>17.235287117591351</v>
      </c>
      <c r="S7" s="35">
        <f t="shared" si="4"/>
        <v>2707.4468999999999</v>
      </c>
      <c r="T7" s="39">
        <f t="shared" si="4"/>
        <v>1438.0999000000002</v>
      </c>
      <c r="U7" s="39">
        <f t="shared" si="4"/>
        <v>0</v>
      </c>
      <c r="V7" s="40">
        <f t="shared" si="4"/>
        <v>0</v>
      </c>
      <c r="W7" s="40">
        <f t="shared" si="4"/>
        <v>132.27219687000002</v>
      </c>
      <c r="X7" s="39">
        <f t="shared" si="4"/>
        <v>132.27219687000002</v>
      </c>
      <c r="Y7" s="39">
        <f t="shared" si="4"/>
        <v>365.45022747999997</v>
      </c>
      <c r="Z7" s="42">
        <f t="shared" si="5"/>
        <v>13.497964723888028</v>
      </c>
      <c r="AA7" s="31" t="s">
        <v>17</v>
      </c>
      <c r="AB7" s="32"/>
    </row>
    <row r="8" spans="1:28" ht="21">
      <c r="A8" s="33">
        <v>3</v>
      </c>
      <c r="B8" s="34" t="str">
        <f>VLOOKUP($AA8,[1]Name!$A:$B,2,0)</f>
        <v>กระทรวงเกษตรและสหกรณ์</v>
      </c>
      <c r="C8" s="35">
        <f>IF(ISERROR(VLOOKUP($AA8,[1]BN1!$A:$N,3,0)),0,VLOOKUP($AA8,[1]BN1!$A:$N,3,0))</f>
        <v>34203.992969999999</v>
      </c>
      <c r="D8" s="36">
        <f>IF(ISERROR(VLOOKUP($AA8,[1]BN1!$A:$N,4,0)),0,VLOOKUP($AA8,[1]BN1!$A:$N,4,0))</f>
        <v>17457.620220000001</v>
      </c>
      <c r="E8" s="36">
        <f>IF(ISERROR(VLOOKUP($AA8,[1]BN1!$A:$N,5,0)),0,VLOOKUP($AA8,[1]BN1!$A:$N,5,0))</f>
        <v>0</v>
      </c>
      <c r="F8" s="37">
        <f>IF(ISERROR(VLOOKUP($AA8,[1]BN1!$A:$Z,6,0)),0,VLOOKUP($AA8,[1]BN1!$A:$Z,6,0))</f>
        <v>0</v>
      </c>
      <c r="G8" s="37">
        <f>IF(ISERROR(VLOOKUP($AA8,[1]BN1!$A:$Z,7,0)),0,VLOOKUP($AA8,[1]BN1!$A:$Z,7,0))</f>
        <v>395.43572252000001</v>
      </c>
      <c r="H8" s="36">
        <f t="shared" si="0"/>
        <v>395.43572252000001</v>
      </c>
      <c r="I8" s="36">
        <f>IF(ISERROR(VLOOKUP($AA8,[1]BN1!$A:$Z,8,0)),0,VLOOKUP($AA8,[1]BN1!$A:$Z,8,0))</f>
        <v>7288.5686666399997</v>
      </c>
      <c r="J8" s="38">
        <f t="shared" si="1"/>
        <v>21.309116374315522</v>
      </c>
      <c r="K8" s="35">
        <f>IF(ISERROR(VLOOKUP($AA8,[1]BN1!$A:$N,10,0)),0,VLOOKUP($AA8,[1]BN1!$A:$N,10,0))</f>
        <v>75648.62573</v>
      </c>
      <c r="L8" s="39">
        <f>IF(ISERROR(VLOOKUP($AA8,[1]BN1!$A:$N,11,0)),0,VLOOKUP($AA8,[1]BN1!$A:$N,11,0))</f>
        <v>75242.929329999999</v>
      </c>
      <c r="M8" s="39">
        <f>IF(ISERROR(VLOOKUP($AA8,[1]BN1!$A:$N,12,0)),0,VLOOKUP($AA8,[1]BN1!$A:$N,12,0))</f>
        <v>0</v>
      </c>
      <c r="N8" s="40">
        <f>IF(ISERROR(VLOOKUP($AA8,[1]BN1!$A:$Z,13,0)),0,VLOOKUP($AA8,[1]BN1!$A:$Z,13,0))</f>
        <v>0</v>
      </c>
      <c r="O8" s="40">
        <f>IF(ISERROR(VLOOKUP($AA8,[1]BN1!$A:$Z,14,0)),0,VLOOKUP($AA8,[1]BN1!$A:$Z,14,0))</f>
        <v>12829.00703062</v>
      </c>
      <c r="P8" s="39">
        <f t="shared" si="2"/>
        <v>12829.00703062</v>
      </c>
      <c r="Q8" s="39">
        <f>IF(ISERROR(VLOOKUP($AA8,[1]BN1!$A:$Z,15,0)),0,VLOOKUP($AA8,[1]BN1!$A:$Z,15,0))</f>
        <v>7581.87514913</v>
      </c>
      <c r="R8" s="41">
        <f t="shared" si="3"/>
        <v>10.022488942747909</v>
      </c>
      <c r="S8" s="35">
        <f t="shared" si="4"/>
        <v>109852.61869999999</v>
      </c>
      <c r="T8" s="39">
        <f t="shared" si="4"/>
        <v>92700.549549999996</v>
      </c>
      <c r="U8" s="39">
        <f t="shared" si="4"/>
        <v>0</v>
      </c>
      <c r="V8" s="40">
        <f t="shared" si="4"/>
        <v>0</v>
      </c>
      <c r="W8" s="40">
        <f t="shared" si="4"/>
        <v>13224.44275314</v>
      </c>
      <c r="X8" s="39">
        <f t="shared" si="4"/>
        <v>13224.44275314</v>
      </c>
      <c r="Y8" s="39">
        <f t="shared" si="4"/>
        <v>14870.443815769999</v>
      </c>
      <c r="Z8" s="42">
        <f t="shared" si="5"/>
        <v>13.536722193560232</v>
      </c>
      <c r="AA8" s="31" t="s">
        <v>18</v>
      </c>
      <c r="AB8" s="32"/>
    </row>
    <row r="9" spans="1:28" ht="21">
      <c r="A9" s="33">
        <v>4</v>
      </c>
      <c r="B9" s="34" t="str">
        <f>VLOOKUP($AA9,[1]Name!$A:$B,2,0)</f>
        <v>กระทรวงทรัพยากรธรรมชาติและสิ่งแวดล้อม</v>
      </c>
      <c r="C9" s="35">
        <f>IF(ISERROR(VLOOKUP($AA9,[1]BN1!$A:$N,3,0)),0,VLOOKUP($AA9,[1]BN1!$A:$N,3,0))</f>
        <v>15712.795462100001</v>
      </c>
      <c r="D9" s="36">
        <f>IF(ISERROR(VLOOKUP($AA9,[1]BN1!$A:$N,4,0)),0,VLOOKUP($AA9,[1]BN1!$A:$N,4,0))</f>
        <v>7906.6761620999996</v>
      </c>
      <c r="E9" s="36">
        <f>IF(ISERROR(VLOOKUP($AA9,[1]BN1!$A:$N,5,0)),0,VLOOKUP($AA9,[1]BN1!$A:$N,5,0))</f>
        <v>0</v>
      </c>
      <c r="F9" s="37">
        <f>IF(ISERROR(VLOOKUP($AA9,[1]BN1!$A:$Z,6,0)),0,VLOOKUP($AA9,[1]BN1!$A:$Z,6,0))</f>
        <v>0</v>
      </c>
      <c r="G9" s="37">
        <f>IF(ISERROR(VLOOKUP($AA9,[1]BN1!$A:$Z,7,0)),0,VLOOKUP($AA9,[1]BN1!$A:$Z,7,0))</f>
        <v>199.57793616000001</v>
      </c>
      <c r="H9" s="36">
        <f t="shared" si="0"/>
        <v>199.57793616000001</v>
      </c>
      <c r="I9" s="36">
        <f>IF(ISERROR(VLOOKUP($AA9,[1]BN1!$A:$Z,8,0)),0,VLOOKUP($AA9,[1]BN1!$A:$Z,8,0))</f>
        <v>3334.4229003999999</v>
      </c>
      <c r="J9" s="38">
        <f t="shared" si="1"/>
        <v>21.221067304304853</v>
      </c>
      <c r="K9" s="35">
        <f>IF(ISERROR(VLOOKUP($AA9,[1]BN1!$A:$N,10,0)),0,VLOOKUP($AA9,[1]BN1!$A:$N,10,0))</f>
        <v>12398.5488379</v>
      </c>
      <c r="L9" s="39">
        <f>IF(ISERROR(VLOOKUP($AA9,[1]BN1!$A:$N,11,0)),0,VLOOKUP($AA9,[1]BN1!$A:$N,11,0))</f>
        <v>12253.450937899999</v>
      </c>
      <c r="M9" s="39">
        <f>IF(ISERROR(VLOOKUP($AA9,[1]BN1!$A:$N,12,0)),0,VLOOKUP($AA9,[1]BN1!$A:$N,12,0))</f>
        <v>0</v>
      </c>
      <c r="N9" s="40">
        <f>IF(ISERROR(VLOOKUP($AA9,[1]BN1!$A:$Z,13,0)),0,VLOOKUP($AA9,[1]BN1!$A:$Z,13,0))</f>
        <v>0</v>
      </c>
      <c r="O9" s="40">
        <f>IF(ISERROR(VLOOKUP($AA9,[1]BN1!$A:$Z,14,0)),0,VLOOKUP($AA9,[1]BN1!$A:$Z,14,0))</f>
        <v>5465.8174318299998</v>
      </c>
      <c r="P9" s="39">
        <f t="shared" si="2"/>
        <v>5465.8174318299998</v>
      </c>
      <c r="Q9" s="39">
        <f>IF(ISERROR(VLOOKUP($AA9,[1]BN1!$A:$Z,15,0)),0,VLOOKUP($AA9,[1]BN1!$A:$Z,15,0))</f>
        <v>736.23309663999999</v>
      </c>
      <c r="R9" s="41">
        <f t="shared" si="3"/>
        <v>5.9380586088387677</v>
      </c>
      <c r="S9" s="35">
        <f t="shared" si="4"/>
        <v>28111.344300000001</v>
      </c>
      <c r="T9" s="39">
        <f t="shared" si="4"/>
        <v>20160.127099999998</v>
      </c>
      <c r="U9" s="39">
        <f t="shared" si="4"/>
        <v>0</v>
      </c>
      <c r="V9" s="40">
        <f t="shared" si="4"/>
        <v>0</v>
      </c>
      <c r="W9" s="40">
        <f t="shared" si="4"/>
        <v>5665.3953679899996</v>
      </c>
      <c r="X9" s="39">
        <f t="shared" si="4"/>
        <v>5665.3953679899996</v>
      </c>
      <c r="Y9" s="39">
        <f t="shared" si="4"/>
        <v>4070.6559970399999</v>
      </c>
      <c r="Z9" s="42">
        <f t="shared" si="5"/>
        <v>14.480474336618615</v>
      </c>
      <c r="AA9" s="31" t="s">
        <v>19</v>
      </c>
      <c r="AB9" s="32"/>
    </row>
    <row r="10" spans="1:28" ht="21">
      <c r="A10" s="33">
        <v>5</v>
      </c>
      <c r="B10" s="34" t="str">
        <f>VLOOKUP($AA10,[1]Name!$A:$B,2,0)</f>
        <v>กระทรวงวัฒนธรรม</v>
      </c>
      <c r="C10" s="35">
        <f>IF(ISERROR(VLOOKUP($AA10,[1]BN1!$A:$N,3,0)),0,VLOOKUP($AA10,[1]BN1!$A:$N,3,0))</f>
        <v>4812.0727100000004</v>
      </c>
      <c r="D10" s="36">
        <f>IF(ISERROR(VLOOKUP($AA10,[1]BN1!$A:$N,4,0)),0,VLOOKUP($AA10,[1]BN1!$A:$N,4,0))</f>
        <v>2373.9235100000001</v>
      </c>
      <c r="E10" s="36">
        <f>IF(ISERROR(VLOOKUP($AA10,[1]BN1!$A:$N,5,0)),0,VLOOKUP($AA10,[1]BN1!$A:$N,5,0))</f>
        <v>0</v>
      </c>
      <c r="F10" s="37">
        <f>IF(ISERROR(VLOOKUP($AA10,[1]BN1!$A:$Z,6,0)),0,VLOOKUP($AA10,[1]BN1!$A:$Z,6,0))</f>
        <v>0</v>
      </c>
      <c r="G10" s="37">
        <f>IF(ISERROR(VLOOKUP($AA10,[1]BN1!$A:$Z,7,0)),0,VLOOKUP($AA10,[1]BN1!$A:$Z,7,0))</f>
        <v>214.89790618000001</v>
      </c>
      <c r="H10" s="36">
        <f t="shared" si="0"/>
        <v>214.89790618000001</v>
      </c>
      <c r="I10" s="36">
        <f>IF(ISERROR(VLOOKUP($AA10,[1]BN1!$A:$Z,8,0)),0,VLOOKUP($AA10,[1]BN1!$A:$Z,8,0))</f>
        <v>898.03644816999997</v>
      </c>
      <c r="J10" s="38">
        <f t="shared" si="1"/>
        <v>18.662154590968346</v>
      </c>
      <c r="K10" s="35">
        <f>IF(ISERROR(VLOOKUP($AA10,[1]BN1!$A:$N,10,0)),0,VLOOKUP($AA10,[1]BN1!$A:$N,10,0))</f>
        <v>2181.4639900000002</v>
      </c>
      <c r="L10" s="36">
        <f>IF(ISERROR(VLOOKUP($AA10,[1]BN1!$A:$N,11,0)),0,VLOOKUP($AA10,[1]BN1!$A:$N,11,0))</f>
        <v>2177.3629900000001</v>
      </c>
      <c r="M10" s="36">
        <f>IF(ISERROR(VLOOKUP($AA10,[1]BN1!$A:$N,12,0)),0,VLOOKUP($AA10,[1]BN1!$A:$N,12,0))</f>
        <v>0</v>
      </c>
      <c r="N10" s="37">
        <f>IF(ISERROR(VLOOKUP($AA10,[1]BN1!$A:$Z,13,0)),0,VLOOKUP($AA10,[1]BN1!$A:$Z,13,0))</f>
        <v>0</v>
      </c>
      <c r="O10" s="37">
        <f>IF(ISERROR(VLOOKUP($AA10,[1]BN1!$A:$Z,14,0)),0,VLOOKUP($AA10,[1]BN1!$A:$Z,14,0))</f>
        <v>295.17063295000003</v>
      </c>
      <c r="P10" s="36">
        <f t="shared" si="2"/>
        <v>295.17063295000003</v>
      </c>
      <c r="Q10" s="36">
        <f>IF(ISERROR(VLOOKUP($AA10,[1]BN1!$A:$Z,15,0)),0,VLOOKUP($AA10,[1]BN1!$A:$Z,15,0))</f>
        <v>199.99243729</v>
      </c>
      <c r="R10" s="43">
        <f t="shared" si="3"/>
        <v>9.1678083253622713</v>
      </c>
      <c r="S10" s="35">
        <f t="shared" si="4"/>
        <v>6993.5367000000006</v>
      </c>
      <c r="T10" s="36">
        <f t="shared" si="4"/>
        <v>4551.2865000000002</v>
      </c>
      <c r="U10" s="36">
        <f t="shared" si="4"/>
        <v>0</v>
      </c>
      <c r="V10" s="37">
        <f t="shared" si="4"/>
        <v>0</v>
      </c>
      <c r="W10" s="37">
        <f t="shared" si="4"/>
        <v>510.06853913000003</v>
      </c>
      <c r="X10" s="36">
        <f t="shared" si="4"/>
        <v>510.06853913000003</v>
      </c>
      <c r="Y10" s="36">
        <f t="shared" si="4"/>
        <v>1098.0288854599999</v>
      </c>
      <c r="Z10" s="42">
        <f t="shared" si="5"/>
        <v>15.70062376965863</v>
      </c>
      <c r="AA10" s="31" t="s">
        <v>20</v>
      </c>
      <c r="AB10" s="32"/>
    </row>
    <row r="11" spans="1:28" ht="21">
      <c r="A11" s="33">
        <v>6</v>
      </c>
      <c r="B11" s="34" t="str">
        <f>VLOOKUP($AA11,[1]Name!$A:$B,2,0)</f>
        <v>กระทรวงอุตสาหกรรม</v>
      </c>
      <c r="C11" s="35">
        <f>IF(ISERROR(VLOOKUP($AA11,[1]BN1!$A:$N,3,0)),0,VLOOKUP($AA11,[1]BN1!$A:$N,3,0))</f>
        <v>3500.1205</v>
      </c>
      <c r="D11" s="36">
        <f>IF(ISERROR(VLOOKUP($AA11,[1]BN1!$A:$N,4,0)),0,VLOOKUP($AA11,[1]BN1!$A:$N,4,0))</f>
        <v>1923.6649</v>
      </c>
      <c r="E11" s="36">
        <f>IF(ISERROR(VLOOKUP($AA11,[1]BN1!$A:$N,5,0)),0,VLOOKUP($AA11,[1]BN1!$A:$N,5,0))</f>
        <v>0</v>
      </c>
      <c r="F11" s="37">
        <f>IF(ISERROR(VLOOKUP($AA11,[1]BN1!$A:$Z,6,0)),0,VLOOKUP($AA11,[1]BN1!$A:$Z,6,0))</f>
        <v>0</v>
      </c>
      <c r="G11" s="37">
        <f>IF(ISERROR(VLOOKUP($AA11,[1]BN1!$A:$Z,7,0)),0,VLOOKUP($AA11,[1]BN1!$A:$Z,7,0))</f>
        <v>274.26169933</v>
      </c>
      <c r="H11" s="36">
        <f t="shared" si="0"/>
        <v>274.26169933</v>
      </c>
      <c r="I11" s="36">
        <f>IF(ISERROR(VLOOKUP($AA11,[1]BN1!$A:$Z,8,0)),0,VLOOKUP($AA11,[1]BN1!$A:$Z,8,0))</f>
        <v>552.80718499</v>
      </c>
      <c r="J11" s="38">
        <f t="shared" si="1"/>
        <v>15.793947236673707</v>
      </c>
      <c r="K11" s="35">
        <f>IF(ISERROR(VLOOKUP($AA11,[1]BN1!$A:$N,10,0)),0,VLOOKUP($AA11,[1]BN1!$A:$N,10,0))</f>
        <v>840.93650000000002</v>
      </c>
      <c r="L11" s="39">
        <f>IF(ISERROR(VLOOKUP($AA11,[1]BN1!$A:$N,11,0)),0,VLOOKUP($AA11,[1]BN1!$A:$N,11,0))</f>
        <v>840.93650000000002</v>
      </c>
      <c r="M11" s="39">
        <f>IF(ISERROR(VLOOKUP($AA11,[1]BN1!$A:$N,12,0)),0,VLOOKUP($AA11,[1]BN1!$A:$N,12,0))</f>
        <v>0</v>
      </c>
      <c r="N11" s="40">
        <f>IF(ISERROR(VLOOKUP($AA11,[1]BN1!$A:$Z,13,0)),0,VLOOKUP($AA11,[1]BN1!$A:$Z,13,0))</f>
        <v>0</v>
      </c>
      <c r="O11" s="40">
        <f>IF(ISERROR(VLOOKUP($AA11,[1]BN1!$A:$Z,14,0)),0,VLOOKUP($AA11,[1]BN1!$A:$Z,14,0))</f>
        <v>271.95252299999999</v>
      </c>
      <c r="P11" s="39">
        <f t="shared" si="2"/>
        <v>271.95252299999999</v>
      </c>
      <c r="Q11" s="39">
        <f>IF(ISERROR(VLOOKUP($AA11,[1]BN1!$A:$Z,15,0)),0,VLOOKUP($AA11,[1]BN1!$A:$Z,15,0))</f>
        <v>176.06778338999999</v>
      </c>
      <c r="R11" s="41">
        <f t="shared" si="3"/>
        <v>20.937108020641272</v>
      </c>
      <c r="S11" s="35">
        <f t="shared" si="4"/>
        <v>4341.0569999999998</v>
      </c>
      <c r="T11" s="39">
        <f t="shared" si="4"/>
        <v>2764.6014</v>
      </c>
      <c r="U11" s="39">
        <f t="shared" si="4"/>
        <v>0</v>
      </c>
      <c r="V11" s="40">
        <f t="shared" si="4"/>
        <v>0</v>
      </c>
      <c r="W11" s="40">
        <f t="shared" si="4"/>
        <v>546.21422232999998</v>
      </c>
      <c r="X11" s="39">
        <f t="shared" si="4"/>
        <v>546.21422232999998</v>
      </c>
      <c r="Y11" s="39">
        <f t="shared" si="4"/>
        <v>728.87496837999993</v>
      </c>
      <c r="Z11" s="42">
        <f t="shared" si="5"/>
        <v>16.790264868210667</v>
      </c>
      <c r="AA11" s="31" t="s">
        <v>21</v>
      </c>
      <c r="AB11" s="32"/>
    </row>
    <row r="12" spans="1:28" ht="21">
      <c r="A12" s="33">
        <v>7</v>
      </c>
      <c r="B12" s="34" t="str">
        <f>VLOOKUP($AA12,[1]Name!$A:$B,2,0)</f>
        <v>กระทรวงกลาโหม</v>
      </c>
      <c r="C12" s="35">
        <f>IF(ISERROR(VLOOKUP($AA12,[1]BN1!$A:$N,3,0)),0,VLOOKUP($AA12,[1]BN1!$A:$N,3,0))</f>
        <v>150862.90409500001</v>
      </c>
      <c r="D12" s="36">
        <f>IF(ISERROR(VLOOKUP($AA12,[1]BN1!$A:$N,4,0)),0,VLOOKUP($AA12,[1]BN1!$A:$N,4,0))</f>
        <v>75585.656994999998</v>
      </c>
      <c r="E12" s="36">
        <f>IF(ISERROR(VLOOKUP($AA12,[1]BN1!$A:$N,5,0)),0,VLOOKUP($AA12,[1]BN1!$A:$N,5,0))</f>
        <v>0</v>
      </c>
      <c r="F12" s="37">
        <f>IF(ISERROR(VLOOKUP($AA12,[1]BN1!$A:$Z,6,0)),0,VLOOKUP($AA12,[1]BN1!$A:$Z,6,0))</f>
        <v>0</v>
      </c>
      <c r="G12" s="37">
        <f>IF(ISERROR(VLOOKUP($AA12,[1]BN1!$A:$Z,7,0)),0,VLOOKUP($AA12,[1]BN1!$A:$Z,7,0))</f>
        <v>2235.51297694</v>
      </c>
      <c r="H12" s="36">
        <f t="shared" si="0"/>
        <v>2235.51297694</v>
      </c>
      <c r="I12" s="36">
        <f>IF(ISERROR(VLOOKUP($AA12,[1]BN1!$A:$Z,8,0)),0,VLOOKUP($AA12,[1]BN1!$A:$Z,8,0))</f>
        <v>30253.811064090001</v>
      </c>
      <c r="J12" s="38">
        <f t="shared" si="1"/>
        <v>20.053843750110264</v>
      </c>
      <c r="K12" s="35">
        <f>IF(ISERROR(VLOOKUP($AA12,[1]BN1!$A:$N,10,0)),0,VLOOKUP($AA12,[1]BN1!$A:$N,10,0))</f>
        <v>49074.329404999997</v>
      </c>
      <c r="L12" s="39">
        <f>IF(ISERROR(VLOOKUP($AA12,[1]BN1!$A:$N,11,0)),0,VLOOKUP($AA12,[1]BN1!$A:$N,11,0))</f>
        <v>45468.303104999999</v>
      </c>
      <c r="M12" s="39">
        <f>IF(ISERROR(VLOOKUP($AA12,[1]BN1!$A:$N,12,0)),0,VLOOKUP($AA12,[1]BN1!$A:$N,12,0))</f>
        <v>0</v>
      </c>
      <c r="N12" s="40">
        <f>IF(ISERROR(VLOOKUP($AA12,[1]BN1!$A:$Z,13,0)),0,VLOOKUP($AA12,[1]BN1!$A:$Z,13,0))</f>
        <v>0</v>
      </c>
      <c r="O12" s="40">
        <f>IF(ISERROR(VLOOKUP($AA12,[1]BN1!$A:$Z,14,0)),0,VLOOKUP($AA12,[1]BN1!$A:$Z,14,0))</f>
        <v>6068.0473468299997</v>
      </c>
      <c r="P12" s="39">
        <f t="shared" si="2"/>
        <v>6068.0473468299997</v>
      </c>
      <c r="Q12" s="39">
        <f>IF(ISERROR(VLOOKUP($AA12,[1]BN1!$A:$Z,15,0)),0,VLOOKUP($AA12,[1]BN1!$A:$Z,15,0))</f>
        <v>5280.7179509400003</v>
      </c>
      <c r="R12" s="41">
        <f t="shared" si="3"/>
        <v>10.760652290038156</v>
      </c>
      <c r="S12" s="35">
        <f t="shared" si="4"/>
        <v>199937.2335</v>
      </c>
      <c r="T12" s="39">
        <f t="shared" si="4"/>
        <v>121053.9601</v>
      </c>
      <c r="U12" s="39">
        <f t="shared" si="4"/>
        <v>0</v>
      </c>
      <c r="V12" s="40">
        <f t="shared" si="4"/>
        <v>0</v>
      </c>
      <c r="W12" s="40">
        <f t="shared" si="4"/>
        <v>8303.5603237699997</v>
      </c>
      <c r="X12" s="39">
        <f t="shared" si="4"/>
        <v>8303.5603237699997</v>
      </c>
      <c r="Y12" s="39">
        <f t="shared" si="4"/>
        <v>35534.529015029999</v>
      </c>
      <c r="Z12" s="42">
        <f t="shared" si="5"/>
        <v>17.772842203015678</v>
      </c>
      <c r="AA12" s="31" t="s">
        <v>22</v>
      </c>
      <c r="AB12" s="32"/>
    </row>
    <row r="13" spans="1:28" ht="21">
      <c r="A13" s="33">
        <v>8</v>
      </c>
      <c r="B13" s="34" t="str">
        <f>VLOOKUP($AA13,[1]Name!$A:$B,2,0)</f>
        <v>กระทรวงสาธารณสุข</v>
      </c>
      <c r="C13" s="35">
        <f>IF(ISERROR(VLOOKUP($AA13,[1]BN1!$A:$N,3,0)),0,VLOOKUP($AA13,[1]BN1!$A:$N,3,0))</f>
        <v>136883.69900930001</v>
      </c>
      <c r="D13" s="36">
        <f>IF(ISERROR(VLOOKUP($AA13,[1]BN1!$A:$N,4,0)),0,VLOOKUP($AA13,[1]BN1!$A:$N,4,0))</f>
        <v>67949.344609299995</v>
      </c>
      <c r="E13" s="36">
        <f>IF(ISERROR(VLOOKUP($AA13,[1]BN1!$A:$N,5,0)),0,VLOOKUP($AA13,[1]BN1!$A:$N,5,0))</f>
        <v>0</v>
      </c>
      <c r="F13" s="37">
        <f>IF(ISERROR(VLOOKUP($AA13,[1]BN1!$A:$Z,6,0)),0,VLOOKUP($AA13,[1]BN1!$A:$Z,6,0))</f>
        <v>0</v>
      </c>
      <c r="G13" s="37">
        <f>IF(ISERROR(VLOOKUP($AA13,[1]BN1!$A:$Z,7,0)),0,VLOOKUP($AA13,[1]BN1!$A:$Z,7,0))</f>
        <v>326.00872063999998</v>
      </c>
      <c r="H13" s="36">
        <f t="shared" si="0"/>
        <v>326.00872063999998</v>
      </c>
      <c r="I13" s="36">
        <f>IF(ISERROR(VLOOKUP($AA13,[1]BN1!$A:$Z,8,0)),0,VLOOKUP($AA13,[1]BN1!$A:$Z,8,0))</f>
        <v>25595.107969320001</v>
      </c>
      <c r="J13" s="38">
        <f t="shared" si="1"/>
        <v>18.698433892834124</v>
      </c>
      <c r="K13" s="35">
        <f>IF(ISERROR(VLOOKUP($AA13,[1]BN1!$A:$N,10,0)),0,VLOOKUP($AA13,[1]BN1!$A:$N,10,0))</f>
        <v>16954.959390700002</v>
      </c>
      <c r="L13" s="39">
        <f>IF(ISERROR(VLOOKUP($AA13,[1]BN1!$A:$N,11,0)),0,VLOOKUP($AA13,[1]BN1!$A:$N,11,0))</f>
        <v>16948.1489907</v>
      </c>
      <c r="M13" s="39">
        <f>IF(ISERROR(VLOOKUP($AA13,[1]BN1!$A:$N,12,0)),0,VLOOKUP($AA13,[1]BN1!$A:$N,12,0))</f>
        <v>0</v>
      </c>
      <c r="N13" s="40">
        <f>IF(ISERROR(VLOOKUP($AA13,[1]BN1!$A:$Z,13,0)),0,VLOOKUP($AA13,[1]BN1!$A:$Z,13,0))</f>
        <v>0</v>
      </c>
      <c r="O13" s="40">
        <f>IF(ISERROR(VLOOKUP($AA13,[1]BN1!$A:$Z,14,0)),0,VLOOKUP($AA13,[1]BN1!$A:$Z,14,0))</f>
        <v>7734.3479532499996</v>
      </c>
      <c r="P13" s="39">
        <f t="shared" si="2"/>
        <v>7734.3479532499996</v>
      </c>
      <c r="Q13" s="39">
        <f>IF(ISERROR(VLOOKUP($AA13,[1]BN1!$A:$Z,15,0)),0,VLOOKUP($AA13,[1]BN1!$A:$Z,15,0))</f>
        <v>1971.8014295200001</v>
      </c>
      <c r="R13" s="41">
        <f t="shared" si="3"/>
        <v>11.6296440709941</v>
      </c>
      <c r="S13" s="35">
        <f t="shared" si="4"/>
        <v>153838.65840000001</v>
      </c>
      <c r="T13" s="39">
        <f t="shared" si="4"/>
        <v>84897.493599999987</v>
      </c>
      <c r="U13" s="39">
        <f t="shared" si="4"/>
        <v>0</v>
      </c>
      <c r="V13" s="40">
        <f t="shared" si="4"/>
        <v>0</v>
      </c>
      <c r="W13" s="40">
        <f t="shared" si="4"/>
        <v>8060.3566738899999</v>
      </c>
      <c r="X13" s="39">
        <f t="shared" si="4"/>
        <v>8060.3566738899999</v>
      </c>
      <c r="Y13" s="39">
        <f t="shared" si="4"/>
        <v>27566.909398840002</v>
      </c>
      <c r="Z13" s="42">
        <f t="shared" si="5"/>
        <v>17.919364147835026</v>
      </c>
      <c r="AA13" s="31" t="s">
        <v>23</v>
      </c>
      <c r="AB13" s="32"/>
    </row>
    <row r="14" spans="1:28" ht="21">
      <c r="A14" s="33">
        <v>9</v>
      </c>
      <c r="B14" s="34" t="str">
        <f>VLOOKUP($AA14,[1]Name!$A:$B,2,0)</f>
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</c>
      <c r="C14" s="35">
        <f>IF(ISERROR(VLOOKUP($AA14,[1]BN1!$A:$N,3,0)),0,VLOOKUP($AA14,[1]BN1!$A:$N,3,0))</f>
        <v>104783.90239549</v>
      </c>
      <c r="D14" s="36">
        <f>IF(ISERROR(VLOOKUP($AA14,[1]BN1!$A:$N,4,0)),0,VLOOKUP($AA14,[1]BN1!$A:$N,4,0))</f>
        <v>52382.434545490003</v>
      </c>
      <c r="E14" s="36">
        <f>IF(ISERROR(VLOOKUP($AA14,[1]BN1!$A:$N,5,0)),0,VLOOKUP($AA14,[1]BN1!$A:$N,5,0))</f>
        <v>0</v>
      </c>
      <c r="F14" s="37">
        <f>IF(ISERROR(VLOOKUP($AA14,[1]BN1!$A:$Z,6,0)),0,VLOOKUP($AA14,[1]BN1!$A:$Z,6,0))</f>
        <v>0</v>
      </c>
      <c r="G14" s="37">
        <f>IF(ISERROR(VLOOKUP($AA14,[1]BN1!$A:$Z,7,0)),0,VLOOKUP($AA14,[1]BN1!$A:$Z,7,0))</f>
        <v>2424.9057031299999</v>
      </c>
      <c r="H14" s="36">
        <f t="shared" si="0"/>
        <v>2424.9057031299999</v>
      </c>
      <c r="I14" s="36">
        <f>IF(ISERROR(VLOOKUP($AA14,[1]BN1!$A:$Z,8,0)),0,VLOOKUP($AA14,[1]BN1!$A:$Z,8,0))</f>
        <v>23211.115610979999</v>
      </c>
      <c r="J14" s="38">
        <f t="shared" si="1"/>
        <v>22.151413604900277</v>
      </c>
      <c r="K14" s="35">
        <f>IF(ISERROR(VLOOKUP($AA14,[1]BN1!$A:$N,10,0)),0,VLOOKUP($AA14,[1]BN1!$A:$N,10,0))</f>
        <v>17840.80050451</v>
      </c>
      <c r="L14" s="39">
        <f>IF(ISERROR(VLOOKUP($AA14,[1]BN1!$A:$N,11,0)),0,VLOOKUP($AA14,[1]BN1!$A:$N,11,0))</f>
        <v>17840.80050451</v>
      </c>
      <c r="M14" s="39">
        <f>IF(ISERROR(VLOOKUP($AA14,[1]BN1!$A:$N,12,0)),0,VLOOKUP($AA14,[1]BN1!$A:$N,12,0))</f>
        <v>0</v>
      </c>
      <c r="N14" s="40">
        <f>IF(ISERROR(VLOOKUP($AA14,[1]BN1!$A:$Z,13,0)),0,VLOOKUP($AA14,[1]BN1!$A:$Z,13,0))</f>
        <v>0</v>
      </c>
      <c r="O14" s="40">
        <f>IF(ISERROR(VLOOKUP($AA14,[1]BN1!$A:$Z,14,0)),0,VLOOKUP($AA14,[1]BN1!$A:$Z,14,0))</f>
        <v>3038.4700148799998</v>
      </c>
      <c r="P14" s="39">
        <f t="shared" si="2"/>
        <v>3038.4700148799998</v>
      </c>
      <c r="Q14" s="39">
        <f>IF(ISERROR(VLOOKUP($AA14,[1]BN1!$A:$Z,15,0)),0,VLOOKUP($AA14,[1]BN1!$A:$Z,15,0))</f>
        <v>602.06688222000002</v>
      </c>
      <c r="R14" s="41">
        <f t="shared" si="3"/>
        <v>3.3746629366087175</v>
      </c>
      <c r="S14" s="35">
        <f t="shared" si="4"/>
        <v>122624.7029</v>
      </c>
      <c r="T14" s="39">
        <f t="shared" si="4"/>
        <v>70223.235050000003</v>
      </c>
      <c r="U14" s="39">
        <f t="shared" si="4"/>
        <v>0</v>
      </c>
      <c r="V14" s="40">
        <f t="shared" si="4"/>
        <v>0</v>
      </c>
      <c r="W14" s="40">
        <f t="shared" si="4"/>
        <v>5463.3757180100001</v>
      </c>
      <c r="X14" s="39">
        <f t="shared" si="4"/>
        <v>5463.3757180100001</v>
      </c>
      <c r="Y14" s="39">
        <f t="shared" si="4"/>
        <v>23813.182493199998</v>
      </c>
      <c r="Z14" s="42">
        <f t="shared" si="5"/>
        <v>19.419563864403049</v>
      </c>
      <c r="AA14" s="31" t="s">
        <v>24</v>
      </c>
      <c r="AB14" s="32"/>
    </row>
    <row r="15" spans="1:28" ht="21">
      <c r="A15" s="33">
        <v>10</v>
      </c>
      <c r="B15" s="34" t="str">
        <f>VLOOKUP($AA15,[1]Name!$A:$B,2,0)</f>
        <v>กระทรวงการท่องเที่ยวและกีฬา</v>
      </c>
      <c r="C15" s="35">
        <f>IF(ISERROR(VLOOKUP($AA15,[1]BN1!$A:$N,3,0)),0,VLOOKUP($AA15,[1]BN1!$A:$N,3,0))</f>
        <v>4028.0544</v>
      </c>
      <c r="D15" s="36">
        <f>IF(ISERROR(VLOOKUP($AA15,[1]BN1!$A:$N,4,0)),0,VLOOKUP($AA15,[1]BN1!$A:$N,4,0))</f>
        <v>2008.9657</v>
      </c>
      <c r="E15" s="36">
        <f>IF(ISERROR(VLOOKUP($AA15,[1]BN1!$A:$N,5,0)),0,VLOOKUP($AA15,[1]BN1!$A:$N,5,0))</f>
        <v>0</v>
      </c>
      <c r="F15" s="37">
        <f>IF(ISERROR(VLOOKUP($AA15,[1]BN1!$A:$Z,6,0)),0,VLOOKUP($AA15,[1]BN1!$A:$Z,6,0))</f>
        <v>0</v>
      </c>
      <c r="G15" s="37">
        <f>IF(ISERROR(VLOOKUP($AA15,[1]BN1!$A:$Z,7,0)),0,VLOOKUP($AA15,[1]BN1!$A:$Z,7,0))</f>
        <v>103.44021145000001</v>
      </c>
      <c r="H15" s="36">
        <f t="shared" si="0"/>
        <v>103.44021145000001</v>
      </c>
      <c r="I15" s="36">
        <f>IF(ISERROR(VLOOKUP($AA15,[1]BN1!$A:$Z,8,0)),0,VLOOKUP($AA15,[1]BN1!$A:$Z,8,0))</f>
        <v>844.79335682999999</v>
      </c>
      <c r="J15" s="38">
        <f t="shared" si="1"/>
        <v>20.972739514888378</v>
      </c>
      <c r="K15" s="35">
        <f>IF(ISERROR(VLOOKUP($AA15,[1]BN1!$A:$N,10,0)),0,VLOOKUP($AA15,[1]BN1!$A:$N,10,0))</f>
        <v>1064.8028999999999</v>
      </c>
      <c r="L15" s="39">
        <f>IF(ISERROR(VLOOKUP($AA15,[1]BN1!$A:$N,11,0)),0,VLOOKUP($AA15,[1]BN1!$A:$N,11,0))</f>
        <v>1064.8028999999999</v>
      </c>
      <c r="M15" s="39">
        <f>IF(ISERROR(VLOOKUP($AA15,[1]BN1!$A:$N,12,0)),0,VLOOKUP($AA15,[1]BN1!$A:$N,12,0))</f>
        <v>0</v>
      </c>
      <c r="N15" s="40">
        <f>IF(ISERROR(VLOOKUP($AA15,[1]BN1!$A:$Z,13,0)),0,VLOOKUP($AA15,[1]BN1!$A:$Z,13,0))</f>
        <v>0</v>
      </c>
      <c r="O15" s="40">
        <f>IF(ISERROR(VLOOKUP($AA15,[1]BN1!$A:$Z,14,0)),0,VLOOKUP($AA15,[1]BN1!$A:$Z,14,0))</f>
        <v>174.6954063</v>
      </c>
      <c r="P15" s="39">
        <f t="shared" si="2"/>
        <v>174.6954063</v>
      </c>
      <c r="Q15" s="39">
        <f>IF(ISERROR(VLOOKUP($AA15,[1]BN1!$A:$Z,15,0)),0,VLOOKUP($AA15,[1]BN1!$A:$Z,15,0))</f>
        <v>188.96453600000001</v>
      </c>
      <c r="R15" s="41">
        <f t="shared" si="3"/>
        <v>17.746433260089734</v>
      </c>
      <c r="S15" s="35">
        <f t="shared" si="4"/>
        <v>5092.8572999999997</v>
      </c>
      <c r="T15" s="39">
        <f t="shared" si="4"/>
        <v>3073.7685999999999</v>
      </c>
      <c r="U15" s="39">
        <f t="shared" si="4"/>
        <v>0</v>
      </c>
      <c r="V15" s="40">
        <f t="shared" si="4"/>
        <v>0</v>
      </c>
      <c r="W15" s="40">
        <f t="shared" si="4"/>
        <v>278.13561774999999</v>
      </c>
      <c r="X15" s="39">
        <f t="shared" si="4"/>
        <v>278.13561774999999</v>
      </c>
      <c r="Y15" s="39">
        <f t="shared" si="4"/>
        <v>1033.7578928299999</v>
      </c>
      <c r="Z15" s="42">
        <f t="shared" si="5"/>
        <v>20.298190817755685</v>
      </c>
      <c r="AA15" s="31" t="s">
        <v>25</v>
      </c>
      <c r="AB15" s="32"/>
    </row>
    <row r="16" spans="1:28" ht="21">
      <c r="A16" s="33">
        <v>11</v>
      </c>
      <c r="B16" s="34" t="str">
        <f>VLOOKUP($AA16,[1]Name!$A:$B,2,0)</f>
        <v>กระทรวงยุติธรรม</v>
      </c>
      <c r="C16" s="35">
        <f>IF(ISERROR(VLOOKUP($AA16,[1]BN1!$A:$N,3,0)),0,VLOOKUP($AA16,[1]BN1!$A:$N,3,0))</f>
        <v>21226.397089300001</v>
      </c>
      <c r="D16" s="36">
        <f>IF(ISERROR(VLOOKUP($AA16,[1]BN1!$A:$N,4,0)),0,VLOOKUP($AA16,[1]BN1!$A:$N,4,0))</f>
        <v>10609.454589299999</v>
      </c>
      <c r="E16" s="36">
        <f>IF(ISERROR(VLOOKUP($AA16,[1]BN1!$A:$N,5,0)),0,VLOOKUP($AA16,[1]BN1!$A:$N,5,0))</f>
        <v>0</v>
      </c>
      <c r="F16" s="37">
        <f>IF(ISERROR(VLOOKUP($AA16,[1]BN1!$A:$Z,6,0)),0,VLOOKUP($AA16,[1]BN1!$A:$Z,6,0))</f>
        <v>0</v>
      </c>
      <c r="G16" s="37">
        <f>IF(ISERROR(VLOOKUP($AA16,[1]BN1!$A:$Z,7,0)),0,VLOOKUP($AA16,[1]BN1!$A:$Z,7,0))</f>
        <v>484.9159348</v>
      </c>
      <c r="H16" s="36">
        <f t="shared" si="0"/>
        <v>484.9159348</v>
      </c>
      <c r="I16" s="36">
        <f>IF(ISERROR(VLOOKUP($AA16,[1]BN1!$A:$Z,8,0)),0,VLOOKUP($AA16,[1]BN1!$A:$Z,8,0))</f>
        <v>4683.1576256600001</v>
      </c>
      <c r="J16" s="38">
        <f t="shared" si="1"/>
        <v>22.062894639904432</v>
      </c>
      <c r="K16" s="35">
        <f>IF(ISERROR(VLOOKUP($AA16,[1]BN1!$A:$N,10,0)),0,VLOOKUP($AA16,[1]BN1!$A:$N,10,0))</f>
        <v>2967.9693106999998</v>
      </c>
      <c r="L16" s="36">
        <f>IF(ISERROR(VLOOKUP($AA16,[1]BN1!$A:$N,11,0)),0,VLOOKUP($AA16,[1]BN1!$A:$N,11,0))</f>
        <v>2801.8965106999999</v>
      </c>
      <c r="M16" s="36">
        <f>IF(ISERROR(VLOOKUP($AA16,[1]BN1!$A:$N,12,0)),0,VLOOKUP($AA16,[1]BN1!$A:$N,12,0))</f>
        <v>0</v>
      </c>
      <c r="N16" s="37">
        <f>IF(ISERROR(VLOOKUP($AA16,[1]BN1!$A:$Z,13,0)),0,VLOOKUP($AA16,[1]BN1!$A:$Z,13,0))</f>
        <v>0</v>
      </c>
      <c r="O16" s="37">
        <f>IF(ISERROR(VLOOKUP($AA16,[1]BN1!$A:$Z,14,0)),0,VLOOKUP($AA16,[1]BN1!$A:$Z,14,0))</f>
        <v>756.53226058999996</v>
      </c>
      <c r="P16" s="36">
        <f t="shared" si="2"/>
        <v>756.53226058999996</v>
      </c>
      <c r="Q16" s="36">
        <f>IF(ISERROR(VLOOKUP($AA16,[1]BN1!$A:$Z,15,0)),0,VLOOKUP($AA16,[1]BN1!$A:$Z,15,0))</f>
        <v>303.33680120999998</v>
      </c>
      <c r="R16" s="41">
        <f t="shared" si="3"/>
        <v>10.220348307390603</v>
      </c>
      <c r="S16" s="35">
        <f t="shared" si="4"/>
        <v>24194.366399999999</v>
      </c>
      <c r="T16" s="39">
        <f t="shared" si="4"/>
        <v>13411.3511</v>
      </c>
      <c r="U16" s="39">
        <f t="shared" si="4"/>
        <v>0</v>
      </c>
      <c r="V16" s="40">
        <f t="shared" si="4"/>
        <v>0</v>
      </c>
      <c r="W16" s="40">
        <f t="shared" si="4"/>
        <v>1241.4481953899999</v>
      </c>
      <c r="X16" s="39">
        <f t="shared" si="4"/>
        <v>1241.4481953899999</v>
      </c>
      <c r="Y16" s="39">
        <f t="shared" si="4"/>
        <v>4986.4944268700001</v>
      </c>
      <c r="Z16" s="42">
        <f t="shared" si="5"/>
        <v>20.61014677726795</v>
      </c>
      <c r="AA16" s="31" t="s">
        <v>26</v>
      </c>
      <c r="AB16" s="32"/>
    </row>
    <row r="17" spans="1:28" ht="21">
      <c r="A17" s="33">
        <v>12</v>
      </c>
      <c r="B17" s="34" t="str">
        <f>VLOOKUP($AA17,[1]Name!$A:$B,2,0)</f>
        <v>กระทรวงดิจิทัลเพื่อเศรษฐกิจและสังคม</v>
      </c>
      <c r="C17" s="35">
        <f>IF(ISERROR(VLOOKUP($AA17,[1]BN1!$A:$N,3,0)),0,VLOOKUP($AA17,[1]BN1!$A:$N,3,0))</f>
        <v>4191.6799000000001</v>
      </c>
      <c r="D17" s="36">
        <f>IF(ISERROR(VLOOKUP($AA17,[1]BN1!$A:$N,4,0)),0,VLOOKUP($AA17,[1]BN1!$A:$N,4,0))</f>
        <v>2101.4551999999999</v>
      </c>
      <c r="E17" s="36">
        <f>IF(ISERROR(VLOOKUP($AA17,[1]BN1!$A:$N,5,0)),0,VLOOKUP($AA17,[1]BN1!$A:$N,5,0))</f>
        <v>0</v>
      </c>
      <c r="F17" s="37">
        <f>IF(ISERROR(VLOOKUP($AA17,[1]BN1!$A:$Z,6,0)),0,VLOOKUP($AA17,[1]BN1!$A:$Z,6,0))</f>
        <v>0</v>
      </c>
      <c r="G17" s="37">
        <f>IF(ISERROR(VLOOKUP($AA17,[1]BN1!$A:$Z,7,0)),0,VLOOKUP($AA17,[1]BN1!$A:$Z,7,0))</f>
        <v>255.94376056999999</v>
      </c>
      <c r="H17" s="36">
        <f t="shared" si="0"/>
        <v>255.94376056999999</v>
      </c>
      <c r="I17" s="36">
        <f>IF(ISERROR(VLOOKUP($AA17,[1]BN1!$A:$Z,8,0)),0,VLOOKUP($AA17,[1]BN1!$A:$Z,8,0))</f>
        <v>808.09210208000002</v>
      </c>
      <c r="J17" s="38">
        <f t="shared" si="1"/>
        <v>19.278478351364569</v>
      </c>
      <c r="K17" s="35">
        <f>IF(ISERROR(VLOOKUP($AA17,[1]BN1!$A:$N,10,0)),0,VLOOKUP($AA17,[1]BN1!$A:$N,10,0))</f>
        <v>2633.5234</v>
      </c>
      <c r="L17" s="36">
        <f>IF(ISERROR(VLOOKUP($AA17,[1]BN1!$A:$N,11,0)),0,VLOOKUP($AA17,[1]BN1!$A:$N,11,0))</f>
        <v>2331.6178</v>
      </c>
      <c r="M17" s="36">
        <f>IF(ISERROR(VLOOKUP($AA17,[1]BN1!$A:$N,12,0)),0,VLOOKUP($AA17,[1]BN1!$A:$N,12,0))</f>
        <v>0</v>
      </c>
      <c r="N17" s="37">
        <f>IF(ISERROR(VLOOKUP($AA17,[1]BN1!$A:$Z,13,0)),0,VLOOKUP($AA17,[1]BN1!$A:$Z,13,0))</f>
        <v>0</v>
      </c>
      <c r="O17" s="37">
        <f>IF(ISERROR(VLOOKUP($AA17,[1]BN1!$A:$Z,14,0)),0,VLOOKUP($AA17,[1]BN1!$A:$Z,14,0))</f>
        <v>116.17352</v>
      </c>
      <c r="P17" s="36">
        <f t="shared" si="2"/>
        <v>116.17352</v>
      </c>
      <c r="Q17" s="36">
        <f>IF(ISERROR(VLOOKUP($AA17,[1]BN1!$A:$Z,15,0)),0,VLOOKUP($AA17,[1]BN1!$A:$Z,15,0))</f>
        <v>726.66558199999997</v>
      </c>
      <c r="R17" s="41">
        <f t="shared" si="3"/>
        <v>27.592903940021944</v>
      </c>
      <c r="S17" s="35">
        <f t="shared" si="4"/>
        <v>6825.2033000000001</v>
      </c>
      <c r="T17" s="39">
        <f t="shared" si="4"/>
        <v>4433.0730000000003</v>
      </c>
      <c r="U17" s="39">
        <f t="shared" si="4"/>
        <v>0</v>
      </c>
      <c r="V17" s="40">
        <f t="shared" si="4"/>
        <v>0</v>
      </c>
      <c r="W17" s="40">
        <f t="shared" si="4"/>
        <v>372.11728056999999</v>
      </c>
      <c r="X17" s="39">
        <f t="shared" si="4"/>
        <v>372.11728056999999</v>
      </c>
      <c r="Y17" s="39">
        <f t="shared" si="4"/>
        <v>1534.75768408</v>
      </c>
      <c r="Z17" s="42">
        <f t="shared" si="5"/>
        <v>22.486622253142261</v>
      </c>
      <c r="AA17" s="31" t="s">
        <v>27</v>
      </c>
      <c r="AB17" s="32"/>
    </row>
    <row r="18" spans="1:28" ht="21">
      <c r="A18" s="33">
        <v>13</v>
      </c>
      <c r="B18" s="34" t="str">
        <f>VLOOKUP($AA18,[1]Name!$A:$B,2,0)</f>
        <v>กระทรวงศึกษาธิการ</v>
      </c>
      <c r="C18" s="35">
        <f>IF(ISERROR(VLOOKUP($AA18,[1]BN1!$A:$N,3,0)),0,VLOOKUP($AA18,[1]BN1!$A:$N,3,0))</f>
        <v>315598.19720672001</v>
      </c>
      <c r="D18" s="36">
        <f>IF(ISERROR(VLOOKUP($AA18,[1]BN1!$A:$N,4,0)),0,VLOOKUP($AA18,[1]BN1!$A:$N,4,0))</f>
        <v>156815.58090671999</v>
      </c>
      <c r="E18" s="36">
        <f>IF(ISERROR(VLOOKUP($AA18,[1]BN1!$A:$N,5,0)),0,VLOOKUP($AA18,[1]BN1!$A:$N,5,0))</f>
        <v>0</v>
      </c>
      <c r="F18" s="37">
        <f>IF(ISERROR(VLOOKUP($AA18,[1]BN1!$A:$Z,6,0)),0,VLOOKUP($AA18,[1]BN1!$A:$Z,6,0))</f>
        <v>0</v>
      </c>
      <c r="G18" s="37">
        <f>IF(ISERROR(VLOOKUP($AA18,[1]BN1!$A:$Z,7,0)),0,VLOOKUP($AA18,[1]BN1!$A:$Z,7,0))</f>
        <v>188.87238318999999</v>
      </c>
      <c r="H18" s="36">
        <f t="shared" si="0"/>
        <v>188.87238318999999</v>
      </c>
      <c r="I18" s="36">
        <f>IF(ISERROR(VLOOKUP($AA18,[1]BN1!$A:$Z,8,0)),0,VLOOKUP($AA18,[1]BN1!$A:$Z,8,0))</f>
        <v>76310.466773430002</v>
      </c>
      <c r="J18" s="38">
        <f t="shared" si="1"/>
        <v>24.179626958846622</v>
      </c>
      <c r="K18" s="35">
        <f>IF(ISERROR(VLOOKUP($AA18,[1]BN1!$A:$N,10,0)),0,VLOOKUP($AA18,[1]BN1!$A:$N,10,0))</f>
        <v>14828.394993280001</v>
      </c>
      <c r="L18" s="39">
        <f>IF(ISERROR(VLOOKUP($AA18,[1]BN1!$A:$N,11,0)),0,VLOOKUP($AA18,[1]BN1!$A:$N,11,0))</f>
        <v>14784.727493279999</v>
      </c>
      <c r="M18" s="39">
        <f>IF(ISERROR(VLOOKUP($AA18,[1]BN1!$A:$N,12,0)),0,VLOOKUP($AA18,[1]BN1!$A:$N,12,0))</f>
        <v>0</v>
      </c>
      <c r="N18" s="40">
        <f>IF(ISERROR(VLOOKUP($AA18,[1]BN1!$A:$Z,13,0)),0,VLOOKUP($AA18,[1]BN1!$A:$Z,13,0))</f>
        <v>0</v>
      </c>
      <c r="O18" s="40">
        <f>IF(ISERROR(VLOOKUP($AA18,[1]BN1!$A:$Z,14,0)),0,VLOOKUP($AA18,[1]BN1!$A:$Z,14,0))</f>
        <v>3046.0081664999998</v>
      </c>
      <c r="P18" s="39">
        <f t="shared" si="2"/>
        <v>3046.0081664999998</v>
      </c>
      <c r="Q18" s="39">
        <f>IF(ISERROR(VLOOKUP($AA18,[1]BN1!$A:$Z,15,0)),0,VLOOKUP($AA18,[1]BN1!$A:$Z,15,0))</f>
        <v>452.8773711</v>
      </c>
      <c r="R18" s="41">
        <f t="shared" si="3"/>
        <v>3.0541226566006436</v>
      </c>
      <c r="S18" s="35">
        <f t="shared" si="4"/>
        <v>330426.59220000001</v>
      </c>
      <c r="T18" s="39">
        <f t="shared" si="4"/>
        <v>171600.30839999998</v>
      </c>
      <c r="U18" s="39">
        <f t="shared" si="4"/>
        <v>0</v>
      </c>
      <c r="V18" s="40">
        <f t="shared" si="4"/>
        <v>0</v>
      </c>
      <c r="W18" s="40">
        <f t="shared" si="4"/>
        <v>3234.88054969</v>
      </c>
      <c r="X18" s="39">
        <f t="shared" si="4"/>
        <v>3234.88054969</v>
      </c>
      <c r="Y18" s="39">
        <f t="shared" si="4"/>
        <v>76763.344144529998</v>
      </c>
      <c r="Z18" s="42">
        <f t="shared" si="5"/>
        <v>23.231587879605893</v>
      </c>
      <c r="AA18" s="31" t="s">
        <v>28</v>
      </c>
      <c r="AB18" s="32"/>
    </row>
    <row r="19" spans="1:28" ht="21">
      <c r="A19" s="33">
        <v>14</v>
      </c>
      <c r="B19" s="34" t="str">
        <f>VLOOKUP($AA19,[1]Name!$A:$B,2,0)</f>
        <v>กระทรวงพาณิชย์</v>
      </c>
      <c r="C19" s="35">
        <f>IF(ISERROR(VLOOKUP($AA19,[1]BN1!$A:$N,3,0)),0,VLOOKUP($AA19,[1]BN1!$A:$N,3,0))</f>
        <v>5278.9518417999998</v>
      </c>
      <c r="D19" s="36">
        <f>IF(ISERROR(VLOOKUP($AA19,[1]BN1!$A:$N,4,0)),0,VLOOKUP($AA19,[1]BN1!$A:$N,4,0))</f>
        <v>3257.2058418000001</v>
      </c>
      <c r="E19" s="36">
        <f>IF(ISERROR(VLOOKUP($AA19,[1]BN1!$A:$N,5,0)),0,VLOOKUP($AA19,[1]BN1!$A:$N,5,0))</f>
        <v>0</v>
      </c>
      <c r="F19" s="37">
        <f>IF(ISERROR(VLOOKUP($AA19,[1]BN1!$A:$Z,6,0)),0,VLOOKUP($AA19,[1]BN1!$A:$Z,6,0))</f>
        <v>0</v>
      </c>
      <c r="G19" s="37">
        <f>IF(ISERROR(VLOOKUP($AA19,[1]BN1!$A:$Z,7,0)),0,VLOOKUP($AA19,[1]BN1!$A:$Z,7,0))</f>
        <v>279.35471497999998</v>
      </c>
      <c r="H19" s="36">
        <f t="shared" si="0"/>
        <v>279.35471497999998</v>
      </c>
      <c r="I19" s="36">
        <f>IF(ISERROR(VLOOKUP($AA19,[1]BN1!$A:$Z,8,0)),0,VLOOKUP($AA19,[1]BN1!$A:$Z,8,0))</f>
        <v>1352.7043787699999</v>
      </c>
      <c r="J19" s="38">
        <f t="shared" si="1"/>
        <v>25.62448795344114</v>
      </c>
      <c r="K19" s="35">
        <f>IF(ISERROR(VLOOKUP($AA19,[1]BN1!$A:$N,10,0)),0,VLOOKUP($AA19,[1]BN1!$A:$N,10,0))</f>
        <v>1066.1226581999999</v>
      </c>
      <c r="L19" s="39">
        <f>IF(ISERROR(VLOOKUP($AA19,[1]BN1!$A:$N,11,0)),0,VLOOKUP($AA19,[1]BN1!$A:$N,11,0))</f>
        <v>1066.1226581999999</v>
      </c>
      <c r="M19" s="39">
        <f>IF(ISERROR(VLOOKUP($AA19,[1]BN1!$A:$N,12,0)),0,VLOOKUP($AA19,[1]BN1!$A:$N,12,0))</f>
        <v>0</v>
      </c>
      <c r="N19" s="40">
        <f>IF(ISERROR(VLOOKUP($AA19,[1]BN1!$A:$Z,13,0)),0,VLOOKUP($AA19,[1]BN1!$A:$Z,13,0))</f>
        <v>0</v>
      </c>
      <c r="O19" s="40">
        <f>IF(ISERROR(VLOOKUP($AA19,[1]BN1!$A:$Z,14,0)),0,VLOOKUP($AA19,[1]BN1!$A:$Z,14,0))</f>
        <v>41.351998160000001</v>
      </c>
      <c r="P19" s="39">
        <f t="shared" si="2"/>
        <v>41.351998160000001</v>
      </c>
      <c r="Q19" s="39">
        <f>IF(ISERROR(VLOOKUP($AA19,[1]BN1!$A:$Z,15,0)),0,VLOOKUP($AA19,[1]BN1!$A:$Z,15,0))</f>
        <v>177.73573454000001</v>
      </c>
      <c r="R19" s="41">
        <f t="shared" si="3"/>
        <v>16.671227571514343</v>
      </c>
      <c r="S19" s="35">
        <f t="shared" si="4"/>
        <v>6345.0744999999997</v>
      </c>
      <c r="T19" s="39">
        <f t="shared" si="4"/>
        <v>4323.3284999999996</v>
      </c>
      <c r="U19" s="39">
        <f t="shared" si="4"/>
        <v>0</v>
      </c>
      <c r="V19" s="40">
        <f t="shared" si="4"/>
        <v>0</v>
      </c>
      <c r="W19" s="40">
        <f t="shared" si="4"/>
        <v>320.70671313999998</v>
      </c>
      <c r="X19" s="39">
        <f t="shared" si="4"/>
        <v>320.70671313999998</v>
      </c>
      <c r="Y19" s="39">
        <f t="shared" si="4"/>
        <v>1530.44011331</v>
      </c>
      <c r="Z19" s="42">
        <f t="shared" si="5"/>
        <v>24.12012835010842</v>
      </c>
      <c r="AA19" s="31" t="s">
        <v>29</v>
      </c>
      <c r="AB19" s="32"/>
    </row>
    <row r="20" spans="1:28" ht="21">
      <c r="A20" s="33">
        <v>15</v>
      </c>
      <c r="B20" s="34" t="str">
        <f>VLOOKUP($AA20,[1]Name!$A:$B,2,0)</f>
        <v>กระทรวงการพัฒนาสังคมและความมั่นคงของมนุษย์</v>
      </c>
      <c r="C20" s="35">
        <f>IF(ISERROR(VLOOKUP($AA20,[1]BN1!$A:$N,3,0)),0,VLOOKUP($AA20,[1]BN1!$A:$N,3,0))</f>
        <v>23181.749899999999</v>
      </c>
      <c r="D20" s="36">
        <f>IF(ISERROR(VLOOKUP($AA20,[1]BN1!$A:$N,4,0)),0,VLOOKUP($AA20,[1]BN1!$A:$N,4,0))</f>
        <v>11590.3328</v>
      </c>
      <c r="E20" s="36">
        <f>IF(ISERROR(VLOOKUP($AA20,[1]BN1!$A:$N,5,0)),0,VLOOKUP($AA20,[1]BN1!$A:$N,5,0))</f>
        <v>0</v>
      </c>
      <c r="F20" s="37">
        <f>IF(ISERROR(VLOOKUP($AA20,[1]BN1!$A:$Z,6,0)),0,VLOOKUP($AA20,[1]BN1!$A:$Z,6,0))</f>
        <v>0</v>
      </c>
      <c r="G20" s="37">
        <f>IF(ISERROR(VLOOKUP($AA20,[1]BN1!$A:$Z,7,0)),0,VLOOKUP($AA20,[1]BN1!$A:$Z,7,0))</f>
        <v>64.824571910000003</v>
      </c>
      <c r="H20" s="36">
        <f t="shared" si="0"/>
        <v>64.824571910000003</v>
      </c>
      <c r="I20" s="36">
        <f>IF(ISERROR(VLOOKUP($AA20,[1]BN1!$A:$Z,8,0)),0,VLOOKUP($AA20,[1]BN1!$A:$Z,8,0))</f>
        <v>5556.45455683</v>
      </c>
      <c r="J20" s="38">
        <f t="shared" si="1"/>
        <v>23.96909025763409</v>
      </c>
      <c r="K20" s="35">
        <f>IF(ISERROR(VLOOKUP($AA20,[1]BN1!$A:$N,10,0)),0,VLOOKUP($AA20,[1]BN1!$A:$N,10,0))</f>
        <v>1443.1904999999999</v>
      </c>
      <c r="L20" s="39">
        <f>IF(ISERROR(VLOOKUP($AA20,[1]BN1!$A:$N,11,0)),0,VLOOKUP($AA20,[1]BN1!$A:$N,11,0))</f>
        <v>1443.1904999999999</v>
      </c>
      <c r="M20" s="39">
        <f>IF(ISERROR(VLOOKUP($AA20,[1]BN1!$A:$N,12,0)),0,VLOOKUP($AA20,[1]BN1!$A:$N,12,0))</f>
        <v>0</v>
      </c>
      <c r="N20" s="40">
        <f>IF(ISERROR(VLOOKUP($AA20,[1]BN1!$A:$Z,13,0)),0,VLOOKUP($AA20,[1]BN1!$A:$Z,13,0))</f>
        <v>0</v>
      </c>
      <c r="O20" s="40">
        <f>IF(ISERROR(VLOOKUP($AA20,[1]BN1!$A:$Z,14,0)),0,VLOOKUP($AA20,[1]BN1!$A:$Z,14,0))</f>
        <v>17.888453999999999</v>
      </c>
      <c r="P20" s="39">
        <f t="shared" si="2"/>
        <v>17.888453999999999</v>
      </c>
      <c r="Q20" s="39">
        <f>IF(ISERROR(VLOOKUP($AA20,[1]BN1!$A:$Z,15,0)),0,VLOOKUP($AA20,[1]BN1!$A:$Z,15,0))</f>
        <v>432.70787515000001</v>
      </c>
      <c r="R20" s="41">
        <f t="shared" si="3"/>
        <v>29.982727515875418</v>
      </c>
      <c r="S20" s="35">
        <f t="shared" si="4"/>
        <v>24624.940399999999</v>
      </c>
      <c r="T20" s="39">
        <f t="shared" si="4"/>
        <v>13033.523300000001</v>
      </c>
      <c r="U20" s="39">
        <f t="shared" si="4"/>
        <v>0</v>
      </c>
      <c r="V20" s="40">
        <f t="shared" si="4"/>
        <v>0</v>
      </c>
      <c r="W20" s="40">
        <f t="shared" si="4"/>
        <v>82.713025909999999</v>
      </c>
      <c r="X20" s="39">
        <f t="shared" si="4"/>
        <v>82.713025909999999</v>
      </c>
      <c r="Y20" s="39">
        <f t="shared" si="4"/>
        <v>5989.1624319800003</v>
      </c>
      <c r="Z20" s="42">
        <f t="shared" si="5"/>
        <v>24.321530670506721</v>
      </c>
      <c r="AA20" s="31" t="s">
        <v>30</v>
      </c>
      <c r="AB20" s="32"/>
    </row>
    <row r="21" spans="1:28" ht="21">
      <c r="A21" s="33">
        <v>16</v>
      </c>
      <c r="B21" s="34" t="str">
        <f>VLOOKUP($AA21,[1]Name!$A:$B,2,0)</f>
        <v>กระทรวงการต่างประเทศ</v>
      </c>
      <c r="C21" s="35">
        <f>IF(ISERROR(VLOOKUP($AA21,[1]BN1!$A:$N,3,0)),0,VLOOKUP($AA21,[1]BN1!$A:$N,3,0))</f>
        <v>7102.3089</v>
      </c>
      <c r="D21" s="36">
        <f>IF(ISERROR(VLOOKUP($AA21,[1]BN1!$A:$N,4,0)),0,VLOOKUP($AA21,[1]BN1!$A:$N,4,0))</f>
        <v>4199.0861999999997</v>
      </c>
      <c r="E21" s="36">
        <f>IF(ISERROR(VLOOKUP($AA21,[1]BN1!$A:$N,5,0)),0,VLOOKUP($AA21,[1]BN1!$A:$N,5,0))</f>
        <v>0</v>
      </c>
      <c r="F21" s="37">
        <f>IF(ISERROR(VLOOKUP($AA21,[1]BN1!$A:$Z,6,0)),0,VLOOKUP($AA21,[1]BN1!$A:$Z,6,0))</f>
        <v>0</v>
      </c>
      <c r="G21" s="37">
        <f>IF(ISERROR(VLOOKUP($AA21,[1]BN1!$A:$Z,7,0)),0,VLOOKUP($AA21,[1]BN1!$A:$Z,7,0))</f>
        <v>66.922018710000003</v>
      </c>
      <c r="H21" s="36">
        <f t="shared" si="0"/>
        <v>66.922018710000003</v>
      </c>
      <c r="I21" s="36">
        <f>IF(ISERROR(VLOOKUP($AA21,[1]BN1!$A:$Z,8,0)),0,VLOOKUP($AA21,[1]BN1!$A:$Z,8,0))</f>
        <v>1874.96759974</v>
      </c>
      <c r="J21" s="38">
        <f t="shared" si="1"/>
        <v>26.399409348979457</v>
      </c>
      <c r="K21" s="35">
        <f>IF(ISERROR(VLOOKUP($AA21,[1]BN1!$A:$N,10,0)),0,VLOOKUP($AA21,[1]BN1!$A:$N,10,0))</f>
        <v>304.1891</v>
      </c>
      <c r="L21" s="39">
        <f>IF(ISERROR(VLOOKUP($AA21,[1]BN1!$A:$N,11,0)),0,VLOOKUP($AA21,[1]BN1!$A:$N,11,0))</f>
        <v>304.1891</v>
      </c>
      <c r="M21" s="39">
        <f>IF(ISERROR(VLOOKUP($AA21,[1]BN1!$A:$N,12,0)),0,VLOOKUP($AA21,[1]BN1!$A:$N,12,0))</f>
        <v>0</v>
      </c>
      <c r="N21" s="40">
        <f>IF(ISERROR(VLOOKUP($AA21,[1]BN1!$A:$Z,13,0)),0,VLOOKUP($AA21,[1]BN1!$A:$Z,13,0))</f>
        <v>0</v>
      </c>
      <c r="O21" s="40">
        <f>IF(ISERROR(VLOOKUP($AA21,[1]BN1!$A:$Z,14,0)),0,VLOOKUP($AA21,[1]BN1!$A:$Z,14,0))</f>
        <v>0</v>
      </c>
      <c r="P21" s="39">
        <f t="shared" si="2"/>
        <v>0</v>
      </c>
      <c r="Q21" s="39">
        <f>IF(ISERROR(VLOOKUP($AA21,[1]BN1!$A:$Z,15,0)),0,VLOOKUP($AA21,[1]BN1!$A:$Z,15,0))</f>
        <v>43.454276890000003</v>
      </c>
      <c r="R21" s="41">
        <f t="shared" si="3"/>
        <v>14.285284019052625</v>
      </c>
      <c r="S21" s="35">
        <f t="shared" si="4"/>
        <v>7406.4979999999996</v>
      </c>
      <c r="T21" s="39">
        <f t="shared" si="4"/>
        <v>4503.2752999999993</v>
      </c>
      <c r="U21" s="39">
        <f t="shared" si="4"/>
        <v>0</v>
      </c>
      <c r="V21" s="40">
        <f t="shared" si="4"/>
        <v>0</v>
      </c>
      <c r="W21" s="40">
        <f t="shared" si="4"/>
        <v>66.922018710000003</v>
      </c>
      <c r="X21" s="39">
        <f t="shared" si="4"/>
        <v>66.922018710000003</v>
      </c>
      <c r="Y21" s="39">
        <f t="shared" si="4"/>
        <v>1918.42187663</v>
      </c>
      <c r="Z21" s="42">
        <f t="shared" si="5"/>
        <v>25.901875307736532</v>
      </c>
      <c r="AA21" s="31" t="s">
        <v>31</v>
      </c>
      <c r="AB21" s="32"/>
    </row>
    <row r="22" spans="1:28" ht="21">
      <c r="A22" s="33">
        <v>17</v>
      </c>
      <c r="B22" s="34" t="str">
        <f>VLOOKUP($AA22,[1]Name!$A:$B,2,0)</f>
        <v>หน่วยงานของรัฐสภา</v>
      </c>
      <c r="C22" s="35">
        <f>IF(ISERROR(VLOOKUP($AA22,[1]BN1!$A:$N,3,0)),0,VLOOKUP($AA22,[1]BN1!$A:$N,3,0))</f>
        <v>5978.0648000000001</v>
      </c>
      <c r="D22" s="36">
        <f>IF(ISERROR(VLOOKUP($AA22,[1]BN1!$A:$N,4,0)),0,VLOOKUP($AA22,[1]BN1!$A:$N,4,0))</f>
        <v>2960.2039</v>
      </c>
      <c r="E22" s="36">
        <f>IF(ISERROR(VLOOKUP($AA22,[1]BN1!$A:$N,5,0)),0,VLOOKUP($AA22,[1]BN1!$A:$N,5,0))</f>
        <v>0</v>
      </c>
      <c r="F22" s="37">
        <f>IF(ISERROR(VLOOKUP($AA22,[1]BN1!$A:$Z,6,0)),0,VLOOKUP($AA22,[1]BN1!$A:$Z,6,0))</f>
        <v>0</v>
      </c>
      <c r="G22" s="37">
        <f>IF(ISERROR(VLOOKUP($AA22,[1]BN1!$A:$Z,7,0)),0,VLOOKUP($AA22,[1]BN1!$A:$Z,7,0))</f>
        <v>51.56610027</v>
      </c>
      <c r="H22" s="36">
        <f t="shared" si="0"/>
        <v>51.56610027</v>
      </c>
      <c r="I22" s="36">
        <f>IF(ISERROR(VLOOKUP($AA22,[1]BN1!$A:$Z,8,0)),0,VLOOKUP($AA22,[1]BN1!$A:$Z,8,0))</f>
        <v>1099.24784505</v>
      </c>
      <c r="J22" s="38">
        <f t="shared" si="1"/>
        <v>18.388021572633338</v>
      </c>
      <c r="K22" s="35">
        <f>IF(ISERROR(VLOOKUP($AA22,[1]BN1!$A:$N,10,0)),0,VLOOKUP($AA22,[1]BN1!$A:$N,10,0))</f>
        <v>2110.2779999999998</v>
      </c>
      <c r="L22" s="39">
        <f>IF(ISERROR(VLOOKUP($AA22,[1]BN1!$A:$N,11,0)),0,VLOOKUP($AA22,[1]BN1!$A:$N,11,0))</f>
        <v>2110.2779999999998</v>
      </c>
      <c r="M22" s="39">
        <f>IF(ISERROR(VLOOKUP($AA22,[1]BN1!$A:$N,12,0)),0,VLOOKUP($AA22,[1]BN1!$A:$N,12,0))</f>
        <v>0</v>
      </c>
      <c r="N22" s="40">
        <f>IF(ISERROR(VLOOKUP($AA22,[1]BN1!$A:$Z,13,0)),0,VLOOKUP($AA22,[1]BN1!$A:$Z,13,0))</f>
        <v>0</v>
      </c>
      <c r="O22" s="40">
        <f>IF(ISERROR(VLOOKUP($AA22,[1]BN1!$A:$Z,14,0)),0,VLOOKUP($AA22,[1]BN1!$A:$Z,14,0))</f>
        <v>326.06542300000001</v>
      </c>
      <c r="P22" s="39">
        <f t="shared" si="2"/>
        <v>326.06542300000001</v>
      </c>
      <c r="Q22" s="39">
        <f>IF(ISERROR(VLOOKUP($AA22,[1]BN1!$A:$Z,15,0)),0,VLOOKUP($AA22,[1]BN1!$A:$Z,15,0))</f>
        <v>1063.3694832900001</v>
      </c>
      <c r="R22" s="41">
        <f t="shared" si="3"/>
        <v>50.39001891172633</v>
      </c>
      <c r="S22" s="35">
        <f t="shared" si="4"/>
        <v>8088.3428000000004</v>
      </c>
      <c r="T22" s="39">
        <f t="shared" si="4"/>
        <v>5070.4818999999998</v>
      </c>
      <c r="U22" s="39">
        <f t="shared" si="4"/>
        <v>0</v>
      </c>
      <c r="V22" s="40">
        <f t="shared" si="4"/>
        <v>0</v>
      </c>
      <c r="W22" s="40">
        <f t="shared" si="4"/>
        <v>377.63152327</v>
      </c>
      <c r="X22" s="39">
        <f t="shared" si="4"/>
        <v>377.63152327</v>
      </c>
      <c r="Y22" s="39">
        <f t="shared" si="4"/>
        <v>2162.6173283400003</v>
      </c>
      <c r="Z22" s="42">
        <f t="shared" si="5"/>
        <v>26.737458856714134</v>
      </c>
      <c r="AA22" s="31" t="s">
        <v>32</v>
      </c>
      <c r="AB22" s="32"/>
    </row>
    <row r="23" spans="1:28" ht="21">
      <c r="A23" s="33">
        <v>18</v>
      </c>
      <c r="B23" s="34" t="str">
        <f>VLOOKUP($AA23,[1]Name!$A:$B,2,0)</f>
        <v>กระทรวงมหาดไทย</v>
      </c>
      <c r="C23" s="35">
        <f>IF(ISERROR(VLOOKUP($AA23,[1]BN1!$A:$N,3,0)),0,VLOOKUP($AA23,[1]BN1!$A:$N,3,0))</f>
        <v>239579.25464373</v>
      </c>
      <c r="D23" s="36">
        <f>IF(ISERROR(VLOOKUP($AA23,[1]BN1!$A:$N,4,0)),0,VLOOKUP($AA23,[1]BN1!$A:$N,4,0))</f>
        <v>119930.70494373</v>
      </c>
      <c r="E23" s="36">
        <f>IF(ISERROR(VLOOKUP($AA23,[1]BN1!$A:$N,5,0)),0,VLOOKUP($AA23,[1]BN1!$A:$N,5,0))</f>
        <v>0</v>
      </c>
      <c r="F23" s="37">
        <f>IF(ISERROR(VLOOKUP($AA23,[1]BN1!$A:$Z,6,0)),0,VLOOKUP($AA23,[1]BN1!$A:$Z,6,0))</f>
        <v>0</v>
      </c>
      <c r="G23" s="37">
        <f>IF(ISERROR(VLOOKUP($AA23,[1]BN1!$A:$Z,7,0)),0,VLOOKUP($AA23,[1]BN1!$A:$Z,7,0))</f>
        <v>510.83381236999998</v>
      </c>
      <c r="H23" s="36">
        <f t="shared" si="0"/>
        <v>510.83381236999998</v>
      </c>
      <c r="I23" s="36">
        <f>IF(ISERROR(VLOOKUP($AA23,[1]BN1!$A:$Z,8,0)),0,VLOOKUP($AA23,[1]BN1!$A:$Z,8,0))</f>
        <v>84564.720947099995</v>
      </c>
      <c r="J23" s="38">
        <f t="shared" si="1"/>
        <v>35.297180080492886</v>
      </c>
      <c r="K23" s="35">
        <f>IF(ISERROR(VLOOKUP($AA23,[1]BN1!$A:$N,10,0)),0,VLOOKUP($AA23,[1]BN1!$A:$N,10,0))</f>
        <v>75933.838056270004</v>
      </c>
      <c r="L23" s="39">
        <f>IF(ISERROR(VLOOKUP($AA23,[1]BN1!$A:$N,11,0)),0,VLOOKUP($AA23,[1]BN1!$A:$N,11,0))</f>
        <v>75733.838056270004</v>
      </c>
      <c r="M23" s="39">
        <f>IF(ISERROR(VLOOKUP($AA23,[1]BN1!$A:$N,12,0)),0,VLOOKUP($AA23,[1]BN1!$A:$N,12,0))</f>
        <v>0</v>
      </c>
      <c r="N23" s="40">
        <f>IF(ISERROR(VLOOKUP($AA23,[1]BN1!$A:$Z,13,0)),0,VLOOKUP($AA23,[1]BN1!$A:$Z,13,0))</f>
        <v>0</v>
      </c>
      <c r="O23" s="40">
        <f>IF(ISERROR(VLOOKUP($AA23,[1]BN1!$A:$Z,14,0)),0,VLOOKUP($AA23,[1]BN1!$A:$Z,14,0))</f>
        <v>15502.291594550001</v>
      </c>
      <c r="P23" s="39">
        <f t="shared" si="2"/>
        <v>15502.291594550001</v>
      </c>
      <c r="Q23" s="39">
        <f>IF(ISERROR(VLOOKUP($AA23,[1]BN1!$A:$Z,15,0)),0,VLOOKUP($AA23,[1]BN1!$A:$Z,15,0))</f>
        <v>5925.1742785699998</v>
      </c>
      <c r="R23" s="41">
        <f t="shared" si="3"/>
        <v>7.803074927121699</v>
      </c>
      <c r="S23" s="35">
        <f t="shared" si="4"/>
        <v>315513.09270000004</v>
      </c>
      <c r="T23" s="39">
        <f t="shared" si="4"/>
        <v>195664.54300000001</v>
      </c>
      <c r="U23" s="39">
        <f t="shared" si="4"/>
        <v>0</v>
      </c>
      <c r="V23" s="40">
        <f t="shared" si="4"/>
        <v>0</v>
      </c>
      <c r="W23" s="40">
        <f t="shared" si="4"/>
        <v>16013.12540692</v>
      </c>
      <c r="X23" s="39">
        <f t="shared" si="4"/>
        <v>16013.12540692</v>
      </c>
      <c r="Y23" s="39">
        <f t="shared" si="4"/>
        <v>90489.895225669999</v>
      </c>
      <c r="Z23" s="42">
        <f t="shared" si="5"/>
        <v>28.68023461445091</v>
      </c>
      <c r="AA23" s="31" t="s">
        <v>33</v>
      </c>
      <c r="AB23" s="32"/>
    </row>
    <row r="24" spans="1:28" ht="21">
      <c r="A24" s="33">
        <v>19</v>
      </c>
      <c r="B24" s="34" t="str">
        <f>VLOOKUP($AA24,[1]Name!$A:$B,2,0)</f>
        <v>สำนักนายกรัฐมนตรี</v>
      </c>
      <c r="C24" s="35">
        <f>IF(ISERROR(VLOOKUP($AA24,[1]BN1!$A:$N,3,0)),0,VLOOKUP($AA24,[1]BN1!$A:$N,3,0))</f>
        <v>23143.645124999999</v>
      </c>
      <c r="D24" s="36">
        <f>IF(ISERROR(VLOOKUP($AA24,[1]BN1!$A:$N,4,0)),0,VLOOKUP($AA24,[1]BN1!$A:$N,4,0))</f>
        <v>11981.658625</v>
      </c>
      <c r="E24" s="36">
        <f>IF(ISERROR(VLOOKUP($AA24,[1]BN1!$A:$N,5,0)),0,VLOOKUP($AA24,[1]BN1!$A:$N,5,0))</f>
        <v>0</v>
      </c>
      <c r="F24" s="37">
        <f>IF(ISERROR(VLOOKUP($AA24,[1]BN1!$A:$Z,6,0)),0,VLOOKUP($AA24,[1]BN1!$A:$Z,6,0))</f>
        <v>0</v>
      </c>
      <c r="G24" s="37">
        <f>IF(ISERROR(VLOOKUP($AA24,[1]BN1!$A:$Z,7,0)),0,VLOOKUP($AA24,[1]BN1!$A:$Z,7,0))</f>
        <v>512.83104589000004</v>
      </c>
      <c r="H24" s="36">
        <f t="shared" si="0"/>
        <v>512.83104589000004</v>
      </c>
      <c r="I24" s="36">
        <f>IF(ISERROR(VLOOKUP($AA24,[1]BN1!$A:$Z,8,0)),0,VLOOKUP($AA24,[1]BN1!$A:$Z,8,0))</f>
        <v>6330.58473693</v>
      </c>
      <c r="J24" s="38">
        <f t="shared" si="1"/>
        <v>27.353447146022987</v>
      </c>
      <c r="K24" s="35">
        <f>IF(ISERROR(VLOOKUP($AA24,[1]BN1!$A:$N,10,0)),0,VLOOKUP($AA24,[1]BN1!$A:$N,10,0))</f>
        <v>10598.418175000001</v>
      </c>
      <c r="L24" s="39">
        <f>IF(ISERROR(VLOOKUP($AA24,[1]BN1!$A:$N,11,0)),0,VLOOKUP($AA24,[1]BN1!$A:$N,11,0))</f>
        <v>10383.237775</v>
      </c>
      <c r="M24" s="39">
        <f>IF(ISERROR(VLOOKUP($AA24,[1]BN1!$A:$N,12,0)),0,VLOOKUP($AA24,[1]BN1!$A:$N,12,0))</f>
        <v>0</v>
      </c>
      <c r="N24" s="40">
        <f>IF(ISERROR(VLOOKUP($AA24,[1]BN1!$A:$Z,13,0)),0,VLOOKUP($AA24,[1]BN1!$A:$Z,13,0))</f>
        <v>0</v>
      </c>
      <c r="O24" s="40">
        <f>IF(ISERROR(VLOOKUP($AA24,[1]BN1!$A:$Z,14,0)),0,VLOOKUP($AA24,[1]BN1!$A:$Z,14,0))</f>
        <v>485.06694405000002</v>
      </c>
      <c r="P24" s="39">
        <f t="shared" si="2"/>
        <v>485.06694405000002</v>
      </c>
      <c r="Q24" s="39">
        <f>IF(ISERROR(VLOOKUP($AA24,[1]BN1!$A:$Z,15,0)),0,VLOOKUP($AA24,[1]BN1!$A:$Z,15,0))</f>
        <v>3817.4626831199998</v>
      </c>
      <c r="R24" s="41">
        <f t="shared" si="3"/>
        <v>36.019173994519235</v>
      </c>
      <c r="S24" s="35">
        <f t="shared" si="4"/>
        <v>33742.063300000002</v>
      </c>
      <c r="T24" s="39">
        <f t="shared" si="4"/>
        <v>22364.896399999998</v>
      </c>
      <c r="U24" s="39">
        <f t="shared" si="4"/>
        <v>0</v>
      </c>
      <c r="V24" s="40">
        <f t="shared" si="4"/>
        <v>0</v>
      </c>
      <c r="W24" s="40">
        <f t="shared" si="4"/>
        <v>997.89798994000012</v>
      </c>
      <c r="X24" s="39">
        <f t="shared" si="4"/>
        <v>997.89798994000012</v>
      </c>
      <c r="Y24" s="39">
        <f t="shared" si="4"/>
        <v>10148.047420049999</v>
      </c>
      <c r="Z24" s="42">
        <f t="shared" si="5"/>
        <v>30.07536121850023</v>
      </c>
      <c r="AA24" s="31" t="s">
        <v>34</v>
      </c>
      <c r="AB24" s="32"/>
    </row>
    <row r="25" spans="1:28" ht="21">
      <c r="A25" s="33">
        <v>20</v>
      </c>
      <c r="B25" s="34" t="str">
        <f>VLOOKUP($AA25,[1]Name!$A:$B,2,0)</f>
        <v>หน่วยงานอิสระของรัฐ</v>
      </c>
      <c r="C25" s="35">
        <f>IF(ISERROR(VLOOKUP($AA25,[1]BN1!$A:$N,3,0)),0,VLOOKUP($AA25,[1]BN1!$A:$N,3,0))</f>
        <v>16015.8356</v>
      </c>
      <c r="D25" s="36">
        <f>IF(ISERROR(VLOOKUP($AA25,[1]BN1!$A:$N,4,0)),0,VLOOKUP($AA25,[1]BN1!$A:$N,4,0))</f>
        <v>7975.5712000000003</v>
      </c>
      <c r="E25" s="36">
        <f>IF(ISERROR(VLOOKUP($AA25,[1]BN1!$A:$N,5,0)),0,VLOOKUP($AA25,[1]BN1!$A:$N,5,0))</f>
        <v>0</v>
      </c>
      <c r="F25" s="37">
        <f>IF(ISERROR(VLOOKUP($AA25,[1]BN1!$A:$Z,6,0)),0,VLOOKUP($AA25,[1]BN1!$A:$Z,6,0))</f>
        <v>0</v>
      </c>
      <c r="G25" s="37">
        <f>IF(ISERROR(VLOOKUP($AA25,[1]BN1!$A:$Z,7,0)),0,VLOOKUP($AA25,[1]BN1!$A:$Z,7,0))</f>
        <v>0</v>
      </c>
      <c r="H25" s="36">
        <f t="shared" si="0"/>
        <v>0</v>
      </c>
      <c r="I25" s="36">
        <f>IF(ISERROR(VLOOKUP($AA25,[1]BN1!$A:$Z,8,0)),0,VLOOKUP($AA25,[1]BN1!$A:$Z,8,0))</f>
        <v>4567.7429000000002</v>
      </c>
      <c r="J25" s="38">
        <f t="shared" si="1"/>
        <v>28.520166003701984</v>
      </c>
      <c r="K25" s="35">
        <f>IF(ISERROR(VLOOKUP($AA25,[1]BN1!$A:$N,10,0)),0,VLOOKUP($AA25,[1]BN1!$A:$N,10,0))</f>
        <v>2443.1351</v>
      </c>
      <c r="L25" s="39">
        <f>IF(ISERROR(VLOOKUP($AA25,[1]BN1!$A:$N,11,0)),0,VLOOKUP($AA25,[1]BN1!$A:$N,11,0))</f>
        <v>1859.8710000000001</v>
      </c>
      <c r="M25" s="39">
        <f>IF(ISERROR(VLOOKUP($AA25,[1]BN1!$A:$N,12,0)),0,VLOOKUP($AA25,[1]BN1!$A:$N,12,0))</f>
        <v>0</v>
      </c>
      <c r="N25" s="40">
        <f>IF(ISERROR(VLOOKUP($AA25,[1]BN1!$A:$Z,13,0)),0,VLOOKUP($AA25,[1]BN1!$A:$Z,13,0))</f>
        <v>0</v>
      </c>
      <c r="O25" s="40">
        <f>IF(ISERROR(VLOOKUP($AA25,[1]BN1!$A:$Z,14,0)),0,VLOOKUP($AA25,[1]BN1!$A:$Z,14,0))</f>
        <v>0</v>
      </c>
      <c r="P25" s="39">
        <f t="shared" si="2"/>
        <v>0</v>
      </c>
      <c r="Q25" s="39">
        <f>IF(ISERROR(VLOOKUP($AA25,[1]BN1!$A:$Z,15,0)),0,VLOOKUP($AA25,[1]BN1!$A:$Z,15,0))</f>
        <v>1060.3583000000001</v>
      </c>
      <c r="R25" s="41">
        <f t="shared" si="3"/>
        <v>43.401541732178465</v>
      </c>
      <c r="S25" s="35">
        <f t="shared" si="4"/>
        <v>18458.970700000002</v>
      </c>
      <c r="T25" s="39">
        <f t="shared" si="4"/>
        <v>9835.4422000000013</v>
      </c>
      <c r="U25" s="39">
        <f t="shared" si="4"/>
        <v>0</v>
      </c>
      <c r="V25" s="40">
        <f t="shared" si="4"/>
        <v>0</v>
      </c>
      <c r="W25" s="40">
        <f t="shared" si="4"/>
        <v>0</v>
      </c>
      <c r="X25" s="39">
        <f t="shared" si="4"/>
        <v>0</v>
      </c>
      <c r="Y25" s="39">
        <f t="shared" si="4"/>
        <v>5628.1012000000001</v>
      </c>
      <c r="Z25" s="42">
        <f t="shared" si="5"/>
        <v>30.489788902476562</v>
      </c>
      <c r="AA25" s="44" t="s">
        <v>35</v>
      </c>
      <c r="AB25" s="32"/>
    </row>
    <row r="26" spans="1:28" ht="21">
      <c r="A26" s="33">
        <v>21</v>
      </c>
      <c r="B26" s="34" t="str">
        <f>VLOOKUP($AA26,[1]Name!$A:$B,2,0)</f>
        <v>หน่วยงานของศาล</v>
      </c>
      <c r="C26" s="35">
        <f>IF(ISERROR(VLOOKUP($AA26,[1]BN1!$A:$N,3,0)),0,VLOOKUP($AA26,[1]BN1!$A:$N,3,0))</f>
        <v>21634.832299999998</v>
      </c>
      <c r="D26" s="36">
        <f>IF(ISERROR(VLOOKUP($AA26,[1]BN1!$A:$N,4,0)),0,VLOOKUP($AA26,[1]BN1!$A:$N,4,0))</f>
        <v>11891.120199999999</v>
      </c>
      <c r="E26" s="36">
        <f>IF(ISERROR(VLOOKUP($AA26,[1]BN1!$A:$N,5,0)),0,VLOOKUP($AA26,[1]BN1!$A:$N,5,0))</f>
        <v>0</v>
      </c>
      <c r="F26" s="37">
        <f>IF(ISERROR(VLOOKUP($AA26,[1]BN1!$A:$Z,6,0)),0,VLOOKUP($AA26,[1]BN1!$A:$Z,6,0))</f>
        <v>0</v>
      </c>
      <c r="G26" s="37">
        <f>IF(ISERROR(VLOOKUP($AA26,[1]BN1!$A:$Z,7,0)),0,VLOOKUP($AA26,[1]BN1!$A:$Z,7,0))</f>
        <v>0</v>
      </c>
      <c r="H26" s="36">
        <f t="shared" si="0"/>
        <v>0</v>
      </c>
      <c r="I26" s="36">
        <f>IF(ISERROR(VLOOKUP($AA26,[1]BN1!$A:$Z,8,0)),0,VLOOKUP($AA26,[1]BN1!$A:$Z,8,0))</f>
        <v>7573.4529000000002</v>
      </c>
      <c r="J26" s="38">
        <f t="shared" si="1"/>
        <v>35.005831313977879</v>
      </c>
      <c r="K26" s="35">
        <f>IF(ISERROR(VLOOKUP($AA26,[1]BN1!$A:$N,10,0)),0,VLOOKUP($AA26,[1]BN1!$A:$N,10,0))</f>
        <v>1305.9771000000001</v>
      </c>
      <c r="L26" s="39">
        <f>IF(ISERROR(VLOOKUP($AA26,[1]BN1!$A:$N,11,0)),0,VLOOKUP($AA26,[1]BN1!$A:$N,11,0))</f>
        <v>1288.1771000000001</v>
      </c>
      <c r="M26" s="39">
        <f>IF(ISERROR(VLOOKUP($AA26,[1]BN1!$A:$N,12,0)),0,VLOOKUP($AA26,[1]BN1!$A:$N,12,0))</f>
        <v>0</v>
      </c>
      <c r="N26" s="40">
        <f>IF(ISERROR(VLOOKUP($AA26,[1]BN1!$A:$Z,13,0)),0,VLOOKUP($AA26,[1]BN1!$A:$Z,13,0))</f>
        <v>0</v>
      </c>
      <c r="O26" s="40">
        <f>IF(ISERROR(VLOOKUP($AA26,[1]BN1!$A:$Z,14,0)),0,VLOOKUP($AA26,[1]BN1!$A:$Z,14,0))</f>
        <v>0</v>
      </c>
      <c r="P26" s="39">
        <f t="shared" si="2"/>
        <v>0</v>
      </c>
      <c r="Q26" s="39">
        <f>IF(ISERROR(VLOOKUP($AA26,[1]BN1!$A:$Z,15,0)),0,VLOOKUP($AA26,[1]BN1!$A:$Z,15,0))</f>
        <v>374.245</v>
      </c>
      <c r="R26" s="41">
        <f t="shared" si="3"/>
        <v>28.656321768582309</v>
      </c>
      <c r="S26" s="35">
        <f t="shared" si="4"/>
        <v>22940.809399999998</v>
      </c>
      <c r="T26" s="39">
        <f t="shared" si="4"/>
        <v>13179.2973</v>
      </c>
      <c r="U26" s="39">
        <f t="shared" si="4"/>
        <v>0</v>
      </c>
      <c r="V26" s="40">
        <f t="shared" si="4"/>
        <v>0</v>
      </c>
      <c r="W26" s="40">
        <f t="shared" si="4"/>
        <v>0</v>
      </c>
      <c r="X26" s="39">
        <f t="shared" si="4"/>
        <v>0</v>
      </c>
      <c r="Y26" s="39">
        <f t="shared" si="4"/>
        <v>7947.6979000000001</v>
      </c>
      <c r="Z26" s="42">
        <f t="shared" si="5"/>
        <v>34.644365686591691</v>
      </c>
      <c r="AA26" s="31" t="s">
        <v>36</v>
      </c>
      <c r="AB26" s="32"/>
    </row>
    <row r="27" spans="1:28" ht="21">
      <c r="A27" s="33">
        <v>22</v>
      </c>
      <c r="B27" s="34" t="str">
        <f>VLOOKUP($AA27,[1]Name!$A:$B,2,0)</f>
        <v>กระทรวงการอุดมศึกษา วิทยาศาสตร์ วิจัย และนวัตกรรม</v>
      </c>
      <c r="C27" s="35">
        <f>IF(ISERROR(VLOOKUP($AA27,[1]BN1!$A:$N,3,0)),0,VLOOKUP($AA27,[1]BN1!$A:$N,3,0))</f>
        <v>93096.984352240004</v>
      </c>
      <c r="D27" s="36">
        <f>IF(ISERROR(VLOOKUP($AA27,[1]BN1!$A:$N,4,0)),0,VLOOKUP($AA27,[1]BN1!$A:$N,4,0))</f>
        <v>46268.574152239999</v>
      </c>
      <c r="E27" s="36">
        <f>IF(ISERROR(VLOOKUP($AA27,[1]BN1!$A:$N,5,0)),0,VLOOKUP($AA27,[1]BN1!$A:$N,5,0))</f>
        <v>0</v>
      </c>
      <c r="F27" s="37">
        <f>IF(ISERROR(VLOOKUP($AA27,[1]BN1!$A:$Z,6,0)),0,VLOOKUP($AA27,[1]BN1!$A:$Z,6,0))</f>
        <v>0</v>
      </c>
      <c r="G27" s="37">
        <f>IF(ISERROR(VLOOKUP($AA27,[1]BN1!$A:$Z,7,0)),0,VLOOKUP($AA27,[1]BN1!$A:$Z,7,0))</f>
        <v>82.934946969999999</v>
      </c>
      <c r="H27" s="36">
        <f t="shared" si="0"/>
        <v>82.934946969999999</v>
      </c>
      <c r="I27" s="36">
        <f>IF(ISERROR(VLOOKUP($AA27,[1]BN1!$A:$Z,8,0)),0,VLOOKUP($AA27,[1]BN1!$A:$Z,8,0))</f>
        <v>31564.299348500001</v>
      </c>
      <c r="J27" s="38">
        <f t="shared" si="1"/>
        <v>33.904749512695183</v>
      </c>
      <c r="K27" s="45">
        <f>IF(ISERROR(VLOOKUP($AA27,[1]BN1!$A:$N,10,0)),0,VLOOKUP($AA27,[1]BN1!$A:$N,10,0))</f>
        <v>30349.61094776</v>
      </c>
      <c r="L27" s="46">
        <f>IF(ISERROR(VLOOKUP($AA27,[1]BN1!$A:$N,11,0)),0,VLOOKUP($AA27,[1]BN1!$A:$N,11,0))</f>
        <v>29112.482447760001</v>
      </c>
      <c r="M27" s="46">
        <f>IF(ISERROR(VLOOKUP($AA27,[1]BN1!$A:$N,12,0)),0,VLOOKUP($AA27,[1]BN1!$A:$N,12,0))</f>
        <v>0</v>
      </c>
      <c r="N27" s="47">
        <f>IF(ISERROR(VLOOKUP($AA27,[1]BN1!$A:$Z,13,0)),0,VLOOKUP($AA27,[1]BN1!$A:$Z,13,0))</f>
        <v>0</v>
      </c>
      <c r="O27" s="47">
        <f>IF(ISERROR(VLOOKUP($AA27,[1]BN1!$A:$Z,14,0)),0,VLOOKUP($AA27,[1]BN1!$A:$Z,14,0))</f>
        <v>1599.73722103</v>
      </c>
      <c r="P27" s="46">
        <f t="shared" si="2"/>
        <v>1599.73722103</v>
      </c>
      <c r="Q27" s="46">
        <f>IF(ISERROR(VLOOKUP($AA27,[1]BN1!$A:$Z,15,0)),0,VLOOKUP($AA27,[1]BN1!$A:$Z,15,0))</f>
        <v>18933.24854737</v>
      </c>
      <c r="R27" s="48">
        <f t="shared" si="3"/>
        <v>62.383826204425851</v>
      </c>
      <c r="S27" s="35">
        <f t="shared" si="4"/>
        <v>123446.5953</v>
      </c>
      <c r="T27" s="39">
        <f t="shared" si="4"/>
        <v>75381.056599999996</v>
      </c>
      <c r="U27" s="39">
        <f t="shared" si="4"/>
        <v>0</v>
      </c>
      <c r="V27" s="40">
        <f t="shared" si="4"/>
        <v>0</v>
      </c>
      <c r="W27" s="40">
        <f t="shared" si="4"/>
        <v>1682.6721680000001</v>
      </c>
      <c r="X27" s="39">
        <f t="shared" si="4"/>
        <v>1682.6721680000001</v>
      </c>
      <c r="Y27" s="39">
        <f t="shared" si="4"/>
        <v>50497.547895869997</v>
      </c>
      <c r="Z27" s="42">
        <f t="shared" si="5"/>
        <v>40.906391766537439</v>
      </c>
      <c r="AA27" s="31" t="s">
        <v>37</v>
      </c>
      <c r="AB27" s="32"/>
    </row>
    <row r="28" spans="1:28" ht="21">
      <c r="A28" s="33">
        <v>23</v>
      </c>
      <c r="B28" s="34" t="str">
        <f>VLOOKUP($AA28,[1]Name!$A:$B,2,0)</f>
        <v>กระทรวงแรงงาน</v>
      </c>
      <c r="C28" s="35">
        <f>IF(ISERROR(VLOOKUP($AA28,[1]BN1!$A:$N,3,0)),0,VLOOKUP($AA28,[1]BN1!$A:$N,3,0))</f>
        <v>49353.9064</v>
      </c>
      <c r="D28" s="36">
        <f>IF(ISERROR(VLOOKUP($AA28,[1]BN1!$A:$N,4,0)),0,VLOOKUP($AA28,[1]BN1!$A:$N,4,0))</f>
        <v>24701.503199999999</v>
      </c>
      <c r="E28" s="36">
        <f>IF(ISERROR(VLOOKUP($AA28,[1]BN1!$A:$N,5,0)),0,VLOOKUP($AA28,[1]BN1!$A:$N,5,0))</f>
        <v>0</v>
      </c>
      <c r="F28" s="37">
        <f>IF(ISERROR(VLOOKUP($AA28,[1]BN1!$A:$Z,6,0)),0,VLOOKUP($AA28,[1]BN1!$A:$Z,6,0))</f>
        <v>0</v>
      </c>
      <c r="G28" s="37">
        <f>IF(ISERROR(VLOOKUP($AA28,[1]BN1!$A:$Z,7,0)),0,VLOOKUP($AA28,[1]BN1!$A:$Z,7,0))</f>
        <v>78.656474520000003</v>
      </c>
      <c r="H28" s="36">
        <f t="shared" si="0"/>
        <v>78.656474520000003</v>
      </c>
      <c r="I28" s="36">
        <f>IF(ISERROR(VLOOKUP($AA28,[1]BN1!$A:$Z,8,0)),0,VLOOKUP($AA28,[1]BN1!$A:$Z,8,0))</f>
        <v>23239.503293869999</v>
      </c>
      <c r="J28" s="38">
        <f t="shared" si="1"/>
        <v>47.087464780437315</v>
      </c>
      <c r="K28" s="45">
        <f>IF(ISERROR(VLOOKUP($AA28,[1]BN1!$A:$N,10,0)),0,VLOOKUP($AA28,[1]BN1!$A:$N,10,0))</f>
        <v>347.98520000000002</v>
      </c>
      <c r="L28" s="46">
        <f>IF(ISERROR(VLOOKUP($AA28,[1]BN1!$A:$N,11,0)),0,VLOOKUP($AA28,[1]BN1!$A:$N,11,0))</f>
        <v>347.98520000000002</v>
      </c>
      <c r="M28" s="46">
        <f>IF(ISERROR(VLOOKUP($AA28,[1]BN1!$A:$N,12,0)),0,VLOOKUP($AA28,[1]BN1!$A:$N,12,0))</f>
        <v>0</v>
      </c>
      <c r="N28" s="47">
        <f>IF(ISERROR(VLOOKUP($AA28,[1]BN1!$A:$Z,13,0)),0,VLOOKUP($AA28,[1]BN1!$A:$Z,13,0))</f>
        <v>0</v>
      </c>
      <c r="O28" s="47">
        <f>IF(ISERROR(VLOOKUP($AA28,[1]BN1!$A:$Z,14,0)),0,VLOOKUP($AA28,[1]BN1!$A:$Z,14,0))</f>
        <v>20.940812999999999</v>
      </c>
      <c r="P28" s="46">
        <f t="shared" si="2"/>
        <v>20.940812999999999</v>
      </c>
      <c r="Q28" s="46">
        <f>IF(ISERROR(VLOOKUP($AA28,[1]BN1!$A:$Z,15,0)),0,VLOOKUP($AA28,[1]BN1!$A:$Z,15,0))</f>
        <v>12.6189</v>
      </c>
      <c r="R28" s="48">
        <f t="shared" si="3"/>
        <v>3.6262749105421723</v>
      </c>
      <c r="S28" s="35">
        <f t="shared" si="4"/>
        <v>49701.891600000003</v>
      </c>
      <c r="T28" s="39">
        <f t="shared" si="4"/>
        <v>25049.488399999998</v>
      </c>
      <c r="U28" s="39">
        <f t="shared" si="4"/>
        <v>0</v>
      </c>
      <c r="V28" s="40">
        <f t="shared" si="4"/>
        <v>0</v>
      </c>
      <c r="W28" s="40">
        <f t="shared" si="4"/>
        <v>99.597287520000009</v>
      </c>
      <c r="X28" s="39">
        <f t="shared" si="4"/>
        <v>99.597287520000009</v>
      </c>
      <c r="Y28" s="39">
        <f t="shared" si="4"/>
        <v>23252.12219387</v>
      </c>
      <c r="Z28" s="42">
        <f t="shared" si="5"/>
        <v>46.783173527886404</v>
      </c>
      <c r="AA28" s="31" t="s">
        <v>38</v>
      </c>
      <c r="AB28" s="32"/>
    </row>
    <row r="29" spans="1:28" ht="21">
      <c r="A29" s="33">
        <v>24</v>
      </c>
      <c r="B29" s="34" t="str">
        <f>VLOOKUP($AA29,[1]Name!$A:$B,2,0)</f>
        <v>กระทรวงการคลัง</v>
      </c>
      <c r="C29" s="35">
        <f>IF(ISERROR(VLOOKUP($AA29,[1]BN1!$A:$N,3,0)),0,VLOOKUP($AA29,[1]BN1!$A:$N,3,0))</f>
        <v>265865.24540000001</v>
      </c>
      <c r="D29" s="36">
        <f>IF(ISERROR(VLOOKUP($AA29,[1]BN1!$A:$N,4,0)),0,VLOOKUP($AA29,[1]BN1!$A:$N,4,0))</f>
        <v>164529.49739999999</v>
      </c>
      <c r="E29" s="36">
        <f>IF(ISERROR(VLOOKUP($AA29,[1]BN1!$A:$N,5,0)),0,VLOOKUP($AA29,[1]BN1!$A:$N,5,0))</f>
        <v>0</v>
      </c>
      <c r="F29" s="37">
        <f>IF(ISERROR(VLOOKUP($AA29,[1]BN1!$A:$Z,6,0)),0,VLOOKUP($AA29,[1]BN1!$A:$Z,6,0))</f>
        <v>0</v>
      </c>
      <c r="G29" s="37">
        <f>IF(ISERROR(VLOOKUP($AA29,[1]BN1!$A:$Z,7,0)),0,VLOOKUP($AA29,[1]BN1!$A:$Z,7,0))</f>
        <v>462.87176242999999</v>
      </c>
      <c r="H29" s="36">
        <f t="shared" si="0"/>
        <v>462.87176242999999</v>
      </c>
      <c r="I29" s="36">
        <f>IF(ISERROR(VLOOKUP($AA29,[1]BN1!$A:$Z,8,0)),0,VLOOKUP($AA29,[1]BN1!$A:$Z,8,0))</f>
        <v>139426.52812100999</v>
      </c>
      <c r="J29" s="38">
        <f t="shared" si="1"/>
        <v>52.442555216737617</v>
      </c>
      <c r="K29" s="45">
        <f>IF(ISERROR(VLOOKUP($AA29,[1]BN1!$A:$N,10,0)),0,VLOOKUP($AA29,[1]BN1!$A:$N,10,0))</f>
        <v>7737.5770000000002</v>
      </c>
      <c r="L29" s="46">
        <f>IF(ISERROR(VLOOKUP($AA29,[1]BN1!$A:$N,11,0)),0,VLOOKUP($AA29,[1]BN1!$A:$N,11,0))</f>
        <v>7608.1008000000002</v>
      </c>
      <c r="M29" s="46">
        <f>IF(ISERROR(VLOOKUP($AA29,[1]BN1!$A:$N,12,0)),0,VLOOKUP($AA29,[1]BN1!$A:$N,12,0))</f>
        <v>0</v>
      </c>
      <c r="N29" s="47">
        <f>IF(ISERROR(VLOOKUP($AA29,[1]BN1!$A:$Z,13,0)),0,VLOOKUP($AA29,[1]BN1!$A:$Z,13,0))</f>
        <v>0</v>
      </c>
      <c r="O29" s="47">
        <f>IF(ISERROR(VLOOKUP($AA29,[1]BN1!$A:$Z,14,0)),0,VLOOKUP($AA29,[1]BN1!$A:$Z,14,0))</f>
        <v>803.27623000000006</v>
      </c>
      <c r="P29" s="46">
        <f t="shared" si="2"/>
        <v>803.27623000000006</v>
      </c>
      <c r="Q29" s="46">
        <f>IF(ISERROR(VLOOKUP($AA29,[1]BN1!$A:$Z,15,0)),0,VLOOKUP($AA29,[1]BN1!$A:$Z,15,0))</f>
        <v>3780.8991798299999</v>
      </c>
      <c r="R29" s="48">
        <f t="shared" si="3"/>
        <v>48.864123482454517</v>
      </c>
      <c r="S29" s="35">
        <f t="shared" si="4"/>
        <v>273602.8224</v>
      </c>
      <c r="T29" s="39">
        <f t="shared" si="4"/>
        <v>172137.59820000001</v>
      </c>
      <c r="U29" s="39">
        <f t="shared" si="4"/>
        <v>0</v>
      </c>
      <c r="V29" s="40">
        <f t="shared" si="4"/>
        <v>0</v>
      </c>
      <c r="W29" s="40">
        <f t="shared" si="4"/>
        <v>1266.1479924300002</v>
      </c>
      <c r="X29" s="39">
        <f t="shared" si="4"/>
        <v>1266.1479924300002</v>
      </c>
      <c r="Y29" s="39">
        <f t="shared" si="4"/>
        <v>143207.42730084001</v>
      </c>
      <c r="Z29" s="42">
        <f t="shared" si="5"/>
        <v>52.341356000880204</v>
      </c>
      <c r="AA29" s="31" t="s">
        <v>39</v>
      </c>
      <c r="AB29" s="32"/>
    </row>
    <row r="30" spans="1:28" ht="21.75" thickBot="1">
      <c r="A30" s="49" t="s">
        <v>6</v>
      </c>
      <c r="B30" s="50"/>
      <c r="C30" s="51">
        <f t="shared" ref="C30:I30" si="6">SUM(C6:C29)</f>
        <v>1559615.3772006803</v>
      </c>
      <c r="D30" s="52">
        <f t="shared" si="6"/>
        <v>812800.65860068006</v>
      </c>
      <c r="E30" s="52">
        <f t="shared" si="6"/>
        <v>0</v>
      </c>
      <c r="F30" s="53">
        <f t="shared" si="6"/>
        <v>0</v>
      </c>
      <c r="G30" s="53">
        <f t="shared" si="6"/>
        <v>9511.3048975799993</v>
      </c>
      <c r="H30" s="52">
        <f t="shared" si="6"/>
        <v>9511.3048975799993</v>
      </c>
      <c r="I30" s="52">
        <f t="shared" si="6"/>
        <v>483783.50979910995</v>
      </c>
      <c r="J30" s="54">
        <f t="shared" si="1"/>
        <v>31.019411379967437</v>
      </c>
      <c r="K30" s="51">
        <f>SUM(K6:K29)</f>
        <v>492365.64569932007</v>
      </c>
      <c r="L30" s="55">
        <f>SUM(L6:L29)</f>
        <v>485275.41859932005</v>
      </c>
      <c r="M30" s="55">
        <f>SUM(M6:M29)</f>
        <v>0</v>
      </c>
      <c r="N30" s="53">
        <f>SUM(N6:N29)</f>
        <v>0</v>
      </c>
      <c r="O30" s="53">
        <f>SUM(O6:O29)</f>
        <v>104374.33174409</v>
      </c>
      <c r="P30" s="55">
        <f t="shared" si="2"/>
        <v>104374.33174409</v>
      </c>
      <c r="Q30" s="55">
        <f>SUM(Q6:Q29)</f>
        <v>69240.828521830001</v>
      </c>
      <c r="R30" s="54">
        <f t="shared" si="3"/>
        <v>14.062887840902343</v>
      </c>
      <c r="S30" s="56">
        <f t="shared" ref="S30:Y30" si="7">SUM(S6:S29)</f>
        <v>2051981.0229</v>
      </c>
      <c r="T30" s="57">
        <f t="shared" si="7"/>
        <v>1298076.0771999997</v>
      </c>
      <c r="U30" s="57">
        <f t="shared" si="7"/>
        <v>0</v>
      </c>
      <c r="V30" s="58">
        <f t="shared" si="7"/>
        <v>0</v>
      </c>
      <c r="W30" s="58">
        <f t="shared" si="7"/>
        <v>113885.63664166999</v>
      </c>
      <c r="X30" s="57">
        <f t="shared" si="7"/>
        <v>113885.63664166999</v>
      </c>
      <c r="Y30" s="57">
        <f t="shared" si="7"/>
        <v>553024.33832094003</v>
      </c>
      <c r="Z30" s="54">
        <f t="shared" si="5"/>
        <v>26.950753060053557</v>
      </c>
      <c r="AA30" s="59"/>
    </row>
    <row r="31" spans="1:28" ht="21">
      <c r="A31" s="60"/>
      <c r="B31" s="61" t="s">
        <v>40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3"/>
      <c r="R31" s="62"/>
      <c r="S31" s="62"/>
      <c r="T31" s="62"/>
      <c r="U31" s="62"/>
      <c r="V31" s="62"/>
      <c r="W31" s="62"/>
      <c r="X31" s="62"/>
      <c r="Y31" s="62"/>
      <c r="Z31" s="62"/>
      <c r="AA31" s="59"/>
    </row>
    <row r="32" spans="1:28" ht="21">
      <c r="A32" s="60"/>
      <c r="B32" s="61" t="str">
        <f>"                 2. แผนการใช้จ่ายเป็นแผนสะสมตั้งแต่ต้นปีงบประมาณจนถึง วันที่ "&amp;[1]HeaderFooter!B3&amp;"  "&amp;[1]HeaderFooter!C3&amp;"  "&amp;[1]HeaderFooter!D3</f>
        <v xml:space="preserve">                 2. แผนการใช้จ่ายเป็นแผนสะสมตั้งแต่ต้นปีงบประมาณจนถึง วันที่ 17  ธันวาคม  2564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3"/>
      <c r="R32" s="62"/>
      <c r="S32" s="64"/>
      <c r="T32" s="65"/>
      <c r="U32" s="62"/>
      <c r="V32" s="62"/>
      <c r="W32" s="62"/>
      <c r="X32" s="62"/>
      <c r="Y32" s="62"/>
      <c r="Z32" s="62"/>
      <c r="AA32" s="59"/>
    </row>
    <row r="33" spans="1:27" ht="21">
      <c r="A33" s="66"/>
      <c r="B33" s="61" t="s">
        <v>41</v>
      </c>
      <c r="C33" s="67"/>
      <c r="D33" s="68"/>
      <c r="E33" s="68"/>
      <c r="F33" s="68"/>
      <c r="G33" s="68"/>
      <c r="H33" s="68"/>
      <c r="I33" s="68"/>
      <c r="J33" s="67"/>
      <c r="K33" s="68"/>
      <c r="L33" s="68"/>
      <c r="M33" s="68"/>
      <c r="N33" s="68"/>
      <c r="O33" s="68"/>
      <c r="P33" s="68"/>
      <c r="Q33" s="68"/>
      <c r="R33" s="68"/>
      <c r="S33" s="69"/>
      <c r="T33" s="70"/>
      <c r="U33" s="71"/>
      <c r="V33" s="71"/>
      <c r="W33" s="71"/>
      <c r="X33" s="71"/>
      <c r="Y33" s="70"/>
      <c r="Z33" s="72"/>
      <c r="AA33" s="59"/>
    </row>
    <row r="34" spans="1:27" ht="21">
      <c r="A34" s="66"/>
      <c r="B34" s="61" t="s">
        <v>42</v>
      </c>
      <c r="C34" s="67"/>
      <c r="D34" s="68"/>
      <c r="E34" s="68"/>
      <c r="F34" s="68"/>
      <c r="G34" s="68"/>
      <c r="H34" s="68"/>
      <c r="I34" s="68"/>
      <c r="J34" s="67"/>
      <c r="K34" s="68"/>
      <c r="L34" s="68"/>
      <c r="M34" s="68"/>
      <c r="N34" s="68"/>
      <c r="O34" s="68"/>
      <c r="P34" s="68"/>
      <c r="Q34" s="68"/>
      <c r="R34" s="68"/>
      <c r="S34" s="68"/>
      <c r="T34" s="72"/>
      <c r="U34" s="68"/>
      <c r="V34" s="68"/>
      <c r="W34" s="68"/>
      <c r="X34" s="68"/>
      <c r="Y34" s="72"/>
      <c r="Z34" s="72"/>
      <c r="AA34" s="59"/>
    </row>
    <row r="35" spans="1:27" ht="21">
      <c r="A35" s="66"/>
      <c r="B35" s="61" t="str">
        <f>"ข้อมูล ณ วันที่ "&amp;[1]HeaderFooter!B5</f>
        <v>ข้อมูล ณ วันที่ 17 ธันวาคม 2564</v>
      </c>
      <c r="C35" s="67"/>
      <c r="D35" s="68"/>
      <c r="E35" s="68"/>
      <c r="F35" s="68"/>
      <c r="G35" s="68"/>
      <c r="H35" s="68"/>
      <c r="I35" s="68"/>
      <c r="J35" s="67"/>
      <c r="K35" s="68"/>
      <c r="L35" s="68"/>
      <c r="M35" s="68"/>
      <c r="N35" s="68"/>
      <c r="O35" s="68"/>
      <c r="P35" s="68"/>
      <c r="Q35" s="68"/>
      <c r="R35" s="68"/>
      <c r="S35" s="68"/>
      <c r="T35" s="72"/>
      <c r="U35" s="68"/>
      <c r="V35" s="68"/>
      <c r="W35" s="68"/>
      <c r="X35" s="68"/>
      <c r="Y35" s="72"/>
      <c r="Z35" s="72"/>
      <c r="AA35" s="59"/>
    </row>
    <row r="36" spans="1:27" ht="21">
      <c r="A36" s="66"/>
      <c r="B36" s="61"/>
      <c r="C36" s="72"/>
      <c r="D36" s="73"/>
      <c r="E36" s="73"/>
      <c r="F36" s="73"/>
      <c r="G36" s="73"/>
      <c r="H36" s="73"/>
      <c r="I36" s="73"/>
      <c r="J36" s="72"/>
      <c r="K36" s="72"/>
      <c r="L36" s="72"/>
      <c r="M36" s="73"/>
      <c r="N36" s="73"/>
      <c r="O36" s="73"/>
      <c r="P36" s="73"/>
      <c r="Q36" s="72"/>
      <c r="R36" s="72"/>
      <c r="S36" s="72"/>
      <c r="T36" s="72"/>
      <c r="U36" s="73"/>
      <c r="V36" s="73"/>
      <c r="W36" s="73"/>
      <c r="X36" s="73"/>
      <c r="Y36" s="72"/>
      <c r="Z36" s="72"/>
      <c r="AA36" s="59"/>
    </row>
    <row r="37" spans="1:27" ht="21">
      <c r="B37" s="61"/>
      <c r="C37" s="3"/>
      <c r="D37" s="75"/>
      <c r="E37" s="75"/>
      <c r="F37" s="75"/>
      <c r="G37" s="75"/>
      <c r="H37" s="75"/>
      <c r="I37" s="75"/>
      <c r="J37" s="3"/>
      <c r="K37" s="3"/>
      <c r="L37" s="3"/>
      <c r="M37" s="75"/>
      <c r="N37" s="75"/>
      <c r="O37" s="75"/>
      <c r="P37" s="75"/>
      <c r="Q37" s="3"/>
      <c r="R37" s="76" t="s">
        <v>43</v>
      </c>
      <c r="S37" s="77"/>
      <c r="T37" s="77"/>
      <c r="U37" s="77"/>
      <c r="V37" s="77"/>
      <c r="W37" s="77"/>
      <c r="X37" s="77"/>
      <c r="Y37" s="77"/>
      <c r="Z37" s="77"/>
      <c r="AA37" s="59"/>
    </row>
    <row r="38" spans="1:27" ht="21">
      <c r="B38" s="3"/>
      <c r="C38" s="3"/>
      <c r="D38" s="75"/>
      <c r="E38" s="75"/>
      <c r="F38" s="75"/>
      <c r="G38" s="75"/>
      <c r="H38" s="75"/>
      <c r="I38" s="75"/>
      <c r="J38" s="3"/>
      <c r="K38" s="3"/>
      <c r="L38" s="3"/>
      <c r="M38" s="75"/>
      <c r="N38" s="75"/>
      <c r="O38" s="75"/>
      <c r="P38" s="75"/>
      <c r="Q38" s="3"/>
      <c r="R38" s="3"/>
      <c r="S38" s="78"/>
      <c r="T38" s="78"/>
      <c r="U38" s="78"/>
      <c r="V38" s="78"/>
      <c r="W38" s="78"/>
      <c r="X38" s="78"/>
      <c r="Y38" s="78"/>
      <c r="AA38" s="59"/>
    </row>
    <row r="39" spans="1:27" ht="21">
      <c r="B39" s="3"/>
      <c r="C39" s="3"/>
      <c r="D39" s="75"/>
      <c r="E39" s="75"/>
      <c r="F39" s="75"/>
      <c r="G39" s="75"/>
      <c r="H39" s="75"/>
      <c r="I39" s="75"/>
      <c r="J39" s="3"/>
      <c r="K39" s="79" t="s">
        <v>44</v>
      </c>
      <c r="L39" s="3"/>
      <c r="M39" s="75"/>
      <c r="N39" s="75"/>
      <c r="O39" s="75"/>
      <c r="P39" s="75"/>
      <c r="Q39" s="3"/>
      <c r="R39" s="3"/>
      <c r="S39" s="80"/>
      <c r="T39" s="80"/>
      <c r="U39" s="80"/>
      <c r="V39" s="80"/>
      <c r="W39" s="80"/>
      <c r="X39" s="80"/>
      <c r="Y39" s="80"/>
    </row>
    <row r="40" spans="1:27" ht="21">
      <c r="B40" s="3"/>
      <c r="C40" s="3"/>
      <c r="D40" s="75"/>
      <c r="E40" s="75"/>
      <c r="F40" s="75"/>
      <c r="G40" s="75"/>
      <c r="H40" s="75"/>
      <c r="I40" s="75"/>
      <c r="J40" s="3"/>
      <c r="K40" s="3"/>
      <c r="L40" s="3"/>
      <c r="M40" s="75"/>
      <c r="N40" s="75"/>
      <c r="O40" s="75"/>
      <c r="P40" s="75"/>
      <c r="Q40" s="3"/>
      <c r="R40" s="3"/>
      <c r="S40" s="3"/>
      <c r="T40" s="3"/>
      <c r="U40" s="75"/>
      <c r="V40" s="75"/>
      <c r="W40" s="75"/>
      <c r="X40" s="75"/>
    </row>
    <row r="41" spans="1:27" ht="21">
      <c r="B41" s="3"/>
      <c r="C41" s="3"/>
      <c r="D41" s="75"/>
      <c r="E41" s="75"/>
      <c r="F41" s="75"/>
      <c r="G41" s="75"/>
      <c r="H41" s="75"/>
      <c r="I41" s="75"/>
      <c r="J41" s="3"/>
      <c r="K41" s="3"/>
      <c r="L41" s="3"/>
      <c r="M41" s="75"/>
      <c r="N41" s="75"/>
      <c r="O41" s="75"/>
      <c r="P41" s="75"/>
      <c r="Q41" s="3"/>
      <c r="R41" s="3"/>
      <c r="S41" s="78"/>
      <c r="T41" s="78"/>
      <c r="U41" s="78"/>
      <c r="V41" s="78"/>
      <c r="W41" s="78"/>
      <c r="X41" s="78"/>
      <c r="Y41" s="78"/>
    </row>
    <row r="42" spans="1:27" ht="21">
      <c r="B42" s="3"/>
      <c r="C42" s="3"/>
      <c r="D42" s="75"/>
      <c r="E42" s="75"/>
      <c r="F42" s="75"/>
      <c r="G42" s="75"/>
      <c r="H42" s="75"/>
      <c r="I42" s="75"/>
      <c r="J42" s="3"/>
      <c r="K42" s="3"/>
      <c r="L42" s="3"/>
      <c r="M42" s="75"/>
      <c r="N42" s="75"/>
      <c r="O42" s="75"/>
      <c r="P42" s="75"/>
      <c r="Q42" s="3"/>
      <c r="R42" s="3"/>
      <c r="S42" s="3"/>
      <c r="T42" s="3"/>
      <c r="U42" s="75"/>
      <c r="V42" s="75"/>
      <c r="W42" s="75"/>
      <c r="X42" s="75"/>
    </row>
    <row r="43" spans="1:27" ht="21">
      <c r="B43" s="3"/>
      <c r="C43" s="3"/>
      <c r="D43" s="75"/>
      <c r="E43" s="75"/>
      <c r="F43" s="75"/>
      <c r="G43" s="75"/>
      <c r="H43" s="75"/>
      <c r="I43" s="75"/>
      <c r="J43" s="3"/>
      <c r="K43" s="3"/>
      <c r="L43" s="3"/>
      <c r="M43" s="75"/>
      <c r="N43" s="75"/>
      <c r="O43" s="75"/>
      <c r="P43" s="75"/>
      <c r="Q43" s="3"/>
      <c r="R43" s="3"/>
      <c r="S43" s="3"/>
      <c r="T43" s="3"/>
      <c r="U43" s="75"/>
      <c r="V43" s="75"/>
      <c r="W43" s="75"/>
      <c r="X43" s="75"/>
    </row>
    <row r="44" spans="1:27" ht="21">
      <c r="B44" s="3"/>
      <c r="C44" s="3"/>
      <c r="D44" s="75"/>
      <c r="E44" s="75"/>
      <c r="F44" s="75"/>
      <c r="G44" s="75"/>
      <c r="H44" s="75"/>
      <c r="I44" s="75"/>
      <c r="J44" s="3"/>
      <c r="K44" s="3"/>
      <c r="L44" s="3"/>
      <c r="M44" s="75"/>
      <c r="N44" s="75"/>
      <c r="O44" s="75"/>
      <c r="P44" s="75"/>
      <c r="Q44" s="3"/>
      <c r="R44" s="3"/>
      <c r="S44" s="3"/>
      <c r="T44" s="3"/>
      <c r="U44" s="75"/>
      <c r="V44" s="75"/>
      <c r="W44" s="75"/>
      <c r="X44" s="75"/>
    </row>
    <row r="45" spans="1:27" ht="21">
      <c r="B45" s="3"/>
      <c r="C45" s="3"/>
      <c r="D45" s="75"/>
      <c r="E45" s="75"/>
      <c r="F45" s="75"/>
      <c r="G45" s="75"/>
      <c r="H45" s="75"/>
      <c r="I45" s="75"/>
      <c r="J45" s="3"/>
      <c r="K45" s="3"/>
      <c r="L45" s="3"/>
      <c r="M45" s="75"/>
      <c r="N45" s="75"/>
      <c r="O45" s="75"/>
      <c r="P45" s="75"/>
      <c r="Q45" s="3"/>
      <c r="R45" s="3"/>
      <c r="S45" s="3"/>
      <c r="T45" s="3"/>
      <c r="U45" s="75"/>
      <c r="V45" s="75"/>
      <c r="W45" s="75"/>
      <c r="X45" s="75"/>
    </row>
    <row r="46" spans="1:27" ht="21">
      <c r="B46" s="3"/>
      <c r="C46" s="3"/>
      <c r="D46" s="75"/>
      <c r="E46" s="75"/>
      <c r="F46" s="75"/>
      <c r="G46" s="75"/>
      <c r="H46" s="75"/>
      <c r="I46" s="75"/>
      <c r="J46" s="3"/>
      <c r="K46" s="3"/>
      <c r="L46" s="3"/>
      <c r="M46" s="75"/>
      <c r="N46" s="75"/>
      <c r="O46" s="75"/>
      <c r="P46" s="75"/>
      <c r="Q46" s="3"/>
      <c r="R46" s="3"/>
      <c r="S46" s="3"/>
      <c r="T46" s="3"/>
      <c r="U46" s="75"/>
      <c r="V46" s="75"/>
      <c r="W46" s="75"/>
      <c r="X46" s="75"/>
    </row>
    <row r="47" spans="1:27" ht="21">
      <c r="B47" s="3"/>
      <c r="C47" s="3"/>
      <c r="D47" s="75"/>
      <c r="E47" s="75"/>
      <c r="F47" s="75"/>
      <c r="G47" s="75"/>
      <c r="H47" s="75"/>
      <c r="I47" s="75"/>
      <c r="J47" s="3"/>
      <c r="K47" s="3"/>
      <c r="L47" s="3"/>
      <c r="M47" s="75"/>
      <c r="N47" s="75"/>
      <c r="O47" s="75"/>
      <c r="P47" s="75"/>
      <c r="Q47" s="3"/>
      <c r="R47" s="3"/>
      <c r="S47" s="3"/>
      <c r="T47" s="3"/>
      <c r="U47" s="75"/>
      <c r="V47" s="75"/>
      <c r="W47" s="75"/>
      <c r="X47" s="75"/>
    </row>
    <row r="48" spans="1:27" ht="21">
      <c r="B48" s="3"/>
      <c r="C48" s="3"/>
      <c r="D48" s="75"/>
      <c r="E48" s="75"/>
      <c r="F48" s="75"/>
      <c r="G48" s="75"/>
      <c r="H48" s="75"/>
      <c r="I48" s="75"/>
      <c r="J48" s="3"/>
      <c r="K48" s="3"/>
      <c r="L48" s="3"/>
      <c r="M48" s="75"/>
      <c r="N48" s="75"/>
      <c r="O48" s="75"/>
      <c r="P48" s="75"/>
      <c r="Q48" s="3"/>
      <c r="R48" s="3"/>
      <c r="S48" s="3"/>
      <c r="T48" s="3"/>
      <c r="U48" s="75"/>
      <c r="V48" s="75"/>
      <c r="W48" s="75"/>
      <c r="X48" s="75"/>
    </row>
    <row r="49" spans="2:24" ht="21">
      <c r="B49" s="3"/>
      <c r="C49" s="3"/>
      <c r="D49" s="75"/>
      <c r="E49" s="75"/>
      <c r="F49" s="75"/>
      <c r="G49" s="75"/>
      <c r="H49" s="75"/>
      <c r="I49" s="75"/>
      <c r="J49" s="3"/>
      <c r="K49" s="3"/>
      <c r="L49" s="3"/>
      <c r="M49" s="75"/>
      <c r="N49" s="75"/>
      <c r="O49" s="75"/>
      <c r="P49" s="75"/>
      <c r="Q49" s="3"/>
      <c r="R49" s="3"/>
      <c r="S49" s="3"/>
      <c r="T49" s="3"/>
      <c r="U49" s="75"/>
      <c r="V49" s="75"/>
      <c r="W49" s="75"/>
      <c r="X49" s="75"/>
    </row>
    <row r="50" spans="2:24" ht="21">
      <c r="B50" s="3"/>
      <c r="C50" s="3"/>
      <c r="D50" s="75"/>
      <c r="E50" s="75"/>
      <c r="F50" s="75"/>
      <c r="G50" s="75"/>
      <c r="H50" s="75"/>
      <c r="I50" s="75"/>
      <c r="J50" s="3"/>
      <c r="K50" s="3"/>
      <c r="L50" s="3"/>
      <c r="M50" s="75"/>
      <c r="N50" s="75"/>
      <c r="O50" s="75"/>
      <c r="P50" s="75"/>
      <c r="Q50" s="3"/>
      <c r="R50" s="3"/>
      <c r="S50" s="3"/>
      <c r="T50" s="3"/>
      <c r="U50" s="75"/>
      <c r="V50" s="75"/>
      <c r="W50" s="75"/>
      <c r="X50" s="75"/>
    </row>
    <row r="51" spans="2:24" ht="21">
      <c r="B51" s="3"/>
      <c r="C51" s="3"/>
      <c r="D51" s="75"/>
      <c r="E51" s="75"/>
      <c r="F51" s="75"/>
      <c r="G51" s="75"/>
      <c r="H51" s="75"/>
      <c r="I51" s="75"/>
      <c r="J51" s="3"/>
      <c r="K51" s="3"/>
      <c r="L51" s="3"/>
      <c r="M51" s="75"/>
      <c r="N51" s="75"/>
      <c r="O51" s="75"/>
      <c r="P51" s="75"/>
      <c r="Q51" s="3"/>
      <c r="R51" s="3"/>
      <c r="S51" s="3"/>
      <c r="T51" s="3"/>
      <c r="U51" s="75"/>
      <c r="V51" s="75"/>
      <c r="W51" s="75"/>
      <c r="X51" s="75"/>
    </row>
    <row r="52" spans="2:24" ht="21">
      <c r="B52" s="3"/>
      <c r="C52" s="3"/>
      <c r="D52" s="75"/>
      <c r="E52" s="75"/>
      <c r="F52" s="75"/>
      <c r="G52" s="75"/>
      <c r="H52" s="75"/>
      <c r="I52" s="75"/>
      <c r="J52" s="3"/>
      <c r="K52" s="3"/>
      <c r="L52" s="3"/>
      <c r="M52" s="75"/>
      <c r="N52" s="75"/>
      <c r="O52" s="75"/>
      <c r="P52" s="75"/>
      <c r="Q52" s="3"/>
      <c r="R52" s="3"/>
      <c r="S52" s="3"/>
      <c r="T52" s="3"/>
      <c r="U52" s="75"/>
      <c r="V52" s="75"/>
      <c r="W52" s="75"/>
      <c r="X52" s="75"/>
    </row>
    <row r="53" spans="2:24" ht="21">
      <c r="D53" s="75"/>
      <c r="E53" s="75"/>
      <c r="F53" s="75"/>
      <c r="G53" s="75"/>
      <c r="H53" s="75"/>
      <c r="I53" s="75"/>
      <c r="J53" s="3"/>
      <c r="K53" s="3"/>
      <c r="L53" s="3"/>
      <c r="M53" s="75"/>
      <c r="N53" s="75"/>
      <c r="O53" s="75"/>
      <c r="P53" s="75"/>
      <c r="Q53" s="3"/>
      <c r="R53" s="3"/>
      <c r="S53" s="3"/>
      <c r="T53" s="3"/>
      <c r="U53" s="75"/>
      <c r="V53" s="75"/>
      <c r="W53" s="75"/>
      <c r="X53" s="75"/>
    </row>
    <row r="54" spans="2:24" ht="21">
      <c r="D54" s="75"/>
      <c r="E54" s="75"/>
      <c r="F54" s="75"/>
      <c r="G54" s="75"/>
      <c r="H54" s="75"/>
      <c r="I54" s="75"/>
      <c r="J54" s="3"/>
      <c r="K54" s="3"/>
      <c r="L54" s="3"/>
      <c r="M54" s="75"/>
      <c r="N54" s="75"/>
      <c r="O54" s="75"/>
      <c r="P54" s="75"/>
      <c r="Q54" s="3"/>
      <c r="R54" s="3"/>
      <c r="S54" s="3"/>
      <c r="T54" s="3"/>
      <c r="U54" s="75"/>
      <c r="V54" s="75"/>
      <c r="W54" s="75"/>
      <c r="X54" s="75"/>
    </row>
    <row r="55" spans="2:24" ht="21">
      <c r="D55" s="75"/>
      <c r="E55" s="75"/>
      <c r="F55" s="75"/>
      <c r="G55" s="75"/>
      <c r="H55" s="75"/>
      <c r="I55" s="75"/>
      <c r="J55" s="3"/>
      <c r="K55" s="3"/>
      <c r="L55" s="3"/>
      <c r="M55" s="75"/>
      <c r="N55" s="75"/>
      <c r="O55" s="75"/>
      <c r="P55" s="75"/>
      <c r="Q55" s="3"/>
      <c r="R55" s="3"/>
      <c r="S55" s="3"/>
      <c r="T55" s="3"/>
      <c r="U55" s="75"/>
      <c r="V55" s="75"/>
      <c r="W55" s="75"/>
      <c r="X55" s="75"/>
    </row>
    <row r="56" spans="2:24" ht="21">
      <c r="D56" s="75"/>
      <c r="E56" s="75"/>
      <c r="F56" s="75"/>
      <c r="G56" s="75"/>
      <c r="H56" s="75"/>
      <c r="I56" s="75"/>
      <c r="J56" s="3"/>
      <c r="K56" s="3"/>
      <c r="L56" s="3"/>
      <c r="M56" s="75"/>
      <c r="N56" s="75"/>
      <c r="O56" s="75"/>
      <c r="P56" s="75"/>
      <c r="Q56" s="3"/>
      <c r="R56" s="3"/>
      <c r="S56" s="3"/>
      <c r="T56" s="3"/>
      <c r="U56" s="75"/>
      <c r="V56" s="75"/>
      <c r="W56" s="75"/>
      <c r="X56" s="75"/>
    </row>
    <row r="57" spans="2:24" ht="21">
      <c r="D57" s="75"/>
      <c r="E57" s="75"/>
      <c r="F57" s="75"/>
      <c r="G57" s="75"/>
      <c r="H57" s="75"/>
      <c r="I57" s="75"/>
      <c r="J57" s="3"/>
      <c r="K57" s="3"/>
      <c r="L57" s="3"/>
      <c r="M57" s="75"/>
      <c r="N57" s="75"/>
      <c r="O57" s="75"/>
      <c r="P57" s="75"/>
      <c r="Q57" s="3"/>
      <c r="R57" s="3"/>
      <c r="S57" s="3"/>
      <c r="T57" s="3"/>
      <c r="U57" s="75"/>
      <c r="V57" s="75"/>
      <c r="W57" s="75"/>
      <c r="X57" s="75"/>
    </row>
    <row r="58" spans="2:24" ht="21">
      <c r="D58" s="75"/>
      <c r="E58" s="75"/>
      <c r="F58" s="75"/>
      <c r="G58" s="75"/>
      <c r="H58" s="75"/>
      <c r="I58" s="75"/>
      <c r="J58" s="3"/>
      <c r="K58" s="3"/>
      <c r="L58" s="3"/>
      <c r="M58" s="75"/>
      <c r="N58" s="75"/>
      <c r="O58" s="75"/>
      <c r="P58" s="75"/>
      <c r="Q58" s="3"/>
      <c r="R58" s="3"/>
      <c r="S58" s="3"/>
      <c r="T58" s="3"/>
      <c r="U58" s="75"/>
      <c r="V58" s="75"/>
      <c r="W58" s="75"/>
      <c r="X58" s="75"/>
    </row>
    <row r="59" spans="2:24" ht="21">
      <c r="D59" s="75"/>
      <c r="E59" s="75"/>
      <c r="F59" s="75"/>
      <c r="G59" s="75"/>
      <c r="H59" s="75"/>
      <c r="I59" s="75"/>
      <c r="J59" s="3"/>
      <c r="K59" s="3"/>
      <c r="L59" s="3"/>
      <c r="M59" s="75"/>
      <c r="N59" s="75"/>
      <c r="O59" s="75"/>
      <c r="P59" s="75"/>
      <c r="Q59" s="3"/>
      <c r="R59" s="3"/>
      <c r="S59" s="3"/>
      <c r="T59" s="3"/>
      <c r="U59" s="75"/>
      <c r="V59" s="75"/>
      <c r="W59" s="75"/>
      <c r="X59" s="75"/>
    </row>
    <row r="60" spans="2:24" ht="21">
      <c r="D60" s="75"/>
      <c r="E60" s="75"/>
      <c r="F60" s="75"/>
      <c r="G60" s="75"/>
      <c r="H60" s="75"/>
      <c r="I60" s="75"/>
      <c r="J60" s="3"/>
      <c r="K60" s="3"/>
      <c r="L60" s="3"/>
      <c r="M60" s="75"/>
      <c r="N60" s="75"/>
      <c r="O60" s="75"/>
      <c r="P60" s="75"/>
      <c r="Q60" s="3"/>
      <c r="R60" s="3"/>
      <c r="S60" s="3"/>
      <c r="T60" s="3"/>
      <c r="U60" s="75"/>
      <c r="V60" s="75"/>
      <c r="W60" s="75"/>
      <c r="X60" s="75"/>
    </row>
    <row r="61" spans="2:24" ht="21">
      <c r="D61" s="75"/>
      <c r="E61" s="75"/>
      <c r="F61" s="75"/>
      <c r="G61" s="75"/>
      <c r="H61" s="75"/>
      <c r="I61" s="75"/>
      <c r="J61" s="3"/>
      <c r="K61" s="3"/>
      <c r="L61" s="3"/>
      <c r="M61" s="75"/>
      <c r="N61" s="75"/>
      <c r="O61" s="75"/>
      <c r="P61" s="75"/>
      <c r="Q61" s="3"/>
      <c r="R61" s="3"/>
      <c r="S61" s="3"/>
      <c r="T61" s="3"/>
      <c r="U61" s="75"/>
      <c r="V61" s="75"/>
      <c r="W61" s="75"/>
      <c r="X61" s="75"/>
    </row>
    <row r="62" spans="2:24" ht="21">
      <c r="D62" s="75"/>
      <c r="E62" s="75"/>
      <c r="F62" s="75"/>
      <c r="G62" s="75"/>
      <c r="H62" s="75"/>
      <c r="I62" s="75"/>
      <c r="J62" s="3"/>
      <c r="K62" s="3"/>
      <c r="L62" s="3"/>
      <c r="M62" s="75"/>
      <c r="N62" s="75"/>
      <c r="O62" s="75"/>
      <c r="P62" s="75"/>
      <c r="Q62" s="3"/>
      <c r="R62" s="3"/>
      <c r="S62" s="3"/>
      <c r="T62" s="3"/>
      <c r="U62" s="75"/>
      <c r="V62" s="75"/>
      <c r="W62" s="75"/>
      <c r="X62" s="75"/>
    </row>
    <row r="63" spans="2:24" ht="21">
      <c r="D63" s="75"/>
      <c r="E63" s="75"/>
      <c r="F63" s="75"/>
      <c r="G63" s="75"/>
      <c r="H63" s="75"/>
      <c r="I63" s="75"/>
      <c r="J63" s="3"/>
      <c r="K63" s="3"/>
      <c r="L63" s="3"/>
      <c r="M63" s="75"/>
      <c r="N63" s="75"/>
      <c r="O63" s="75"/>
      <c r="P63" s="75"/>
      <c r="Q63" s="3"/>
      <c r="R63" s="3"/>
      <c r="S63" s="3"/>
      <c r="T63" s="3"/>
      <c r="U63" s="75"/>
      <c r="V63" s="75"/>
      <c r="W63" s="75"/>
      <c r="X63" s="75"/>
    </row>
    <row r="64" spans="2:24" ht="21">
      <c r="D64" s="75"/>
      <c r="E64" s="75"/>
      <c r="F64" s="75"/>
      <c r="G64" s="75"/>
      <c r="H64" s="75"/>
      <c r="I64" s="75"/>
      <c r="J64" s="3"/>
      <c r="K64" s="3"/>
      <c r="L64" s="3"/>
      <c r="M64" s="75"/>
      <c r="N64" s="75"/>
      <c r="O64" s="75"/>
      <c r="P64" s="75"/>
      <c r="Q64" s="3"/>
      <c r="R64" s="3"/>
      <c r="S64" s="3"/>
      <c r="T64" s="3"/>
      <c r="U64" s="75"/>
      <c r="V64" s="75"/>
      <c r="W64" s="75"/>
      <c r="X64" s="75"/>
    </row>
    <row r="65" spans="4:24" ht="21">
      <c r="D65" s="75"/>
      <c r="E65" s="75"/>
      <c r="F65" s="75"/>
      <c r="G65" s="75"/>
      <c r="H65" s="75"/>
      <c r="I65" s="75"/>
      <c r="J65" s="3"/>
      <c r="K65" s="3"/>
      <c r="L65" s="3"/>
      <c r="M65" s="75"/>
      <c r="N65" s="75"/>
      <c r="O65" s="75"/>
      <c r="P65" s="75"/>
      <c r="Q65" s="3"/>
      <c r="R65" s="3"/>
      <c r="S65" s="3"/>
      <c r="T65" s="3"/>
      <c r="U65" s="75"/>
      <c r="V65" s="75"/>
      <c r="W65" s="75"/>
      <c r="X65" s="75"/>
    </row>
    <row r="66" spans="4:24" ht="21">
      <c r="D66" s="75"/>
      <c r="E66" s="75"/>
      <c r="F66" s="75"/>
      <c r="G66" s="75"/>
      <c r="H66" s="75"/>
      <c r="I66" s="75"/>
      <c r="J66" s="3"/>
      <c r="K66" s="3"/>
      <c r="L66" s="3"/>
      <c r="M66" s="75"/>
      <c r="N66" s="75"/>
      <c r="O66" s="75"/>
      <c r="P66" s="75"/>
      <c r="Q66" s="3"/>
      <c r="R66" s="3"/>
      <c r="S66" s="3"/>
      <c r="T66" s="3"/>
      <c r="U66" s="75"/>
      <c r="V66" s="75"/>
      <c r="W66" s="75"/>
      <c r="X66" s="75"/>
    </row>
    <row r="67" spans="4:24" ht="21">
      <c r="D67" s="75"/>
      <c r="E67" s="75"/>
      <c r="F67" s="75"/>
      <c r="G67" s="75"/>
      <c r="H67" s="75"/>
      <c r="I67" s="75"/>
      <c r="J67" s="3"/>
      <c r="K67" s="3"/>
      <c r="L67" s="3"/>
      <c r="M67" s="75"/>
      <c r="N67" s="75"/>
      <c r="O67" s="75"/>
      <c r="P67" s="75"/>
      <c r="Q67" s="3"/>
      <c r="R67" s="3"/>
      <c r="S67" s="3"/>
      <c r="T67" s="3"/>
      <c r="U67" s="75"/>
      <c r="V67" s="75"/>
      <c r="W67" s="75"/>
      <c r="X67" s="75"/>
    </row>
    <row r="68" spans="4:24" ht="21">
      <c r="D68" s="75"/>
      <c r="E68" s="75"/>
      <c r="F68" s="75"/>
      <c r="G68" s="75"/>
      <c r="H68" s="75"/>
      <c r="I68" s="75"/>
      <c r="J68" s="3"/>
      <c r="K68" s="3"/>
      <c r="L68" s="3"/>
      <c r="M68" s="75"/>
      <c r="N68" s="75"/>
      <c r="O68" s="75"/>
      <c r="P68" s="75"/>
      <c r="Q68" s="3"/>
      <c r="R68" s="3"/>
      <c r="S68" s="3"/>
      <c r="T68" s="3"/>
      <c r="U68" s="75"/>
      <c r="V68" s="75"/>
      <c r="W68" s="75"/>
      <c r="X68" s="75"/>
    </row>
    <row r="69" spans="4:24" ht="21">
      <c r="D69" s="75"/>
      <c r="E69" s="75"/>
      <c r="F69" s="75"/>
      <c r="G69" s="75"/>
      <c r="H69" s="75"/>
      <c r="I69" s="75"/>
      <c r="J69" s="3"/>
      <c r="K69" s="3"/>
      <c r="L69" s="3"/>
      <c r="M69" s="75"/>
      <c r="N69" s="75"/>
      <c r="O69" s="75"/>
      <c r="P69" s="75"/>
      <c r="Q69" s="3"/>
      <c r="R69" s="3"/>
      <c r="S69" s="3"/>
      <c r="T69" s="3"/>
      <c r="U69" s="75"/>
      <c r="V69" s="75"/>
      <c r="W69" s="75"/>
      <c r="X69" s="75"/>
    </row>
    <row r="70" spans="4:24" ht="21">
      <c r="D70" s="75"/>
      <c r="E70" s="75"/>
      <c r="F70" s="75"/>
      <c r="G70" s="75"/>
      <c r="H70" s="75"/>
      <c r="I70" s="75"/>
      <c r="J70" s="3"/>
      <c r="K70" s="3"/>
      <c r="L70" s="3"/>
      <c r="M70" s="75"/>
      <c r="N70" s="75"/>
      <c r="O70" s="75"/>
      <c r="P70" s="75"/>
      <c r="Q70" s="3"/>
      <c r="R70" s="3"/>
      <c r="S70" s="3"/>
      <c r="T70" s="3"/>
      <c r="U70" s="75"/>
      <c r="V70" s="75"/>
      <c r="W70" s="75"/>
      <c r="X70" s="75"/>
    </row>
    <row r="71" spans="4:24" ht="21">
      <c r="D71" s="75"/>
      <c r="E71" s="75"/>
      <c r="F71" s="75"/>
      <c r="G71" s="75"/>
      <c r="H71" s="75"/>
      <c r="I71" s="75"/>
      <c r="J71" s="3"/>
      <c r="K71" s="3"/>
      <c r="L71" s="3"/>
      <c r="M71" s="75"/>
      <c r="N71" s="75"/>
      <c r="O71" s="75"/>
      <c r="P71" s="75"/>
      <c r="Q71" s="3"/>
      <c r="R71" s="3"/>
      <c r="S71" s="3"/>
      <c r="T71" s="3"/>
      <c r="U71" s="75"/>
      <c r="V71" s="75"/>
      <c r="W71" s="75"/>
      <c r="X71" s="75"/>
    </row>
    <row r="72" spans="4:24" ht="21">
      <c r="D72" s="75"/>
      <c r="E72" s="75"/>
      <c r="F72" s="75"/>
      <c r="G72" s="75"/>
      <c r="H72" s="75"/>
      <c r="I72" s="75"/>
      <c r="J72" s="3"/>
      <c r="K72" s="3"/>
      <c r="L72" s="3"/>
      <c r="M72" s="75"/>
      <c r="N72" s="75"/>
      <c r="O72" s="75"/>
      <c r="P72" s="75"/>
      <c r="Q72" s="3"/>
      <c r="R72" s="3"/>
      <c r="S72" s="3"/>
      <c r="T72" s="3"/>
      <c r="U72" s="75"/>
      <c r="V72" s="75"/>
      <c r="W72" s="75"/>
      <c r="X72" s="75"/>
    </row>
    <row r="73" spans="4:24" ht="21">
      <c r="D73" s="75"/>
      <c r="E73" s="75"/>
      <c r="F73" s="75"/>
      <c r="G73" s="75"/>
      <c r="H73" s="75"/>
      <c r="I73" s="75"/>
      <c r="J73" s="3"/>
      <c r="K73" s="3"/>
      <c r="L73" s="3"/>
      <c r="M73" s="75"/>
      <c r="N73" s="75"/>
      <c r="O73" s="75"/>
      <c r="P73" s="75"/>
      <c r="Q73" s="3"/>
      <c r="R73" s="3"/>
      <c r="S73" s="3"/>
      <c r="T73" s="3"/>
      <c r="U73" s="75"/>
      <c r="V73" s="75"/>
      <c r="W73" s="75"/>
      <c r="X73" s="75"/>
    </row>
    <row r="74" spans="4:24" ht="21">
      <c r="D74" s="75"/>
      <c r="E74" s="75"/>
      <c r="F74" s="75"/>
      <c r="G74" s="75"/>
      <c r="H74" s="75"/>
      <c r="I74" s="75"/>
      <c r="J74" s="3"/>
      <c r="K74" s="3"/>
      <c r="L74" s="3"/>
      <c r="M74" s="75"/>
      <c r="N74" s="75"/>
      <c r="O74" s="75"/>
      <c r="P74" s="75"/>
      <c r="Q74" s="3"/>
      <c r="R74" s="3"/>
      <c r="S74" s="3"/>
      <c r="T74" s="3"/>
      <c r="U74" s="75"/>
      <c r="V74" s="75"/>
      <c r="W74" s="75"/>
      <c r="X74" s="75"/>
    </row>
    <row r="75" spans="4:24" ht="21">
      <c r="D75" s="75"/>
      <c r="E75" s="75"/>
      <c r="F75" s="75"/>
      <c r="G75" s="75"/>
      <c r="H75" s="75"/>
      <c r="I75" s="75"/>
      <c r="J75" s="3"/>
      <c r="K75" s="3"/>
      <c r="L75" s="3"/>
      <c r="M75" s="75"/>
      <c r="N75" s="75"/>
      <c r="O75" s="75"/>
      <c r="P75" s="75"/>
      <c r="Q75" s="3"/>
      <c r="R75" s="3"/>
      <c r="S75" s="3"/>
      <c r="T75" s="3"/>
      <c r="U75" s="75"/>
      <c r="V75" s="75"/>
      <c r="W75" s="75"/>
      <c r="X75" s="75"/>
    </row>
    <row r="76" spans="4:24" ht="21">
      <c r="D76" s="75"/>
      <c r="E76" s="75"/>
      <c r="F76" s="75"/>
      <c r="G76" s="75"/>
      <c r="H76" s="75"/>
      <c r="I76" s="75"/>
      <c r="J76" s="3"/>
      <c r="K76" s="3"/>
      <c r="L76" s="3"/>
      <c r="M76" s="75"/>
      <c r="N76" s="75"/>
      <c r="O76" s="75"/>
      <c r="P76" s="75"/>
      <c r="Q76" s="3"/>
      <c r="R76" s="3"/>
      <c r="S76" s="3"/>
      <c r="T76" s="3"/>
      <c r="U76" s="75"/>
      <c r="V76" s="75"/>
      <c r="W76" s="75"/>
      <c r="X76" s="75"/>
    </row>
    <row r="77" spans="4:24" ht="21">
      <c r="D77" s="75"/>
      <c r="E77" s="75"/>
      <c r="F77" s="75"/>
      <c r="G77" s="75"/>
      <c r="H77" s="75"/>
      <c r="I77" s="75"/>
      <c r="J77" s="3"/>
      <c r="K77" s="3"/>
      <c r="L77" s="3"/>
      <c r="M77" s="75"/>
      <c r="N77" s="75"/>
      <c r="O77" s="75"/>
      <c r="P77" s="75"/>
      <c r="Q77" s="3"/>
      <c r="R77" s="3"/>
      <c r="S77" s="3"/>
      <c r="T77" s="3"/>
      <c r="U77" s="75"/>
      <c r="V77" s="75"/>
      <c r="W77" s="75"/>
      <c r="X77" s="75"/>
    </row>
    <row r="78" spans="4:24" ht="21">
      <c r="D78" s="75"/>
      <c r="E78" s="75"/>
      <c r="F78" s="75"/>
      <c r="G78" s="75"/>
      <c r="H78" s="75"/>
      <c r="I78" s="75"/>
      <c r="J78" s="3"/>
      <c r="K78" s="3"/>
      <c r="L78" s="3"/>
      <c r="M78" s="75"/>
      <c r="N78" s="75"/>
      <c r="O78" s="75"/>
      <c r="P78" s="75"/>
      <c r="Q78" s="3"/>
      <c r="R78" s="3"/>
      <c r="S78" s="3"/>
      <c r="T78" s="3"/>
      <c r="U78" s="75"/>
      <c r="V78" s="75"/>
      <c r="W78" s="75"/>
      <c r="X78" s="75"/>
    </row>
    <row r="79" spans="4:24" ht="21">
      <c r="D79" s="75"/>
      <c r="E79" s="75"/>
      <c r="F79" s="75"/>
      <c r="G79" s="75"/>
      <c r="H79" s="75"/>
      <c r="I79" s="75"/>
      <c r="J79" s="3"/>
      <c r="K79" s="3"/>
      <c r="L79" s="3"/>
      <c r="M79" s="75"/>
      <c r="N79" s="75"/>
      <c r="O79" s="75"/>
      <c r="P79" s="75"/>
      <c r="Q79" s="3"/>
      <c r="R79" s="3"/>
      <c r="S79" s="3"/>
      <c r="T79" s="3"/>
      <c r="U79" s="75"/>
      <c r="V79" s="75"/>
      <c r="W79" s="75"/>
      <c r="X79" s="75"/>
    </row>
    <row r="80" spans="4:24" ht="21">
      <c r="D80" s="75"/>
      <c r="E80" s="75"/>
      <c r="F80" s="75"/>
      <c r="G80" s="75"/>
      <c r="H80" s="75"/>
      <c r="I80" s="75"/>
      <c r="J80" s="3"/>
      <c r="K80" s="3"/>
      <c r="L80" s="3"/>
      <c r="M80" s="75"/>
      <c r="N80" s="75"/>
      <c r="O80" s="75"/>
      <c r="P80" s="75"/>
      <c r="Q80" s="3"/>
      <c r="R80" s="3"/>
      <c r="S80" s="3"/>
      <c r="T80" s="3"/>
      <c r="U80" s="75"/>
      <c r="V80" s="75"/>
      <c r="W80" s="75"/>
      <c r="X80" s="75"/>
    </row>
    <row r="81" spans="4:24" ht="21">
      <c r="D81" s="75"/>
      <c r="E81" s="75"/>
      <c r="F81" s="75"/>
      <c r="G81" s="75"/>
      <c r="H81" s="75"/>
      <c r="I81" s="75"/>
      <c r="J81" s="3"/>
      <c r="K81" s="3"/>
      <c r="L81" s="3"/>
      <c r="M81" s="75"/>
      <c r="N81" s="75"/>
      <c r="O81" s="75"/>
      <c r="P81" s="75"/>
      <c r="Q81" s="3"/>
      <c r="R81" s="3"/>
      <c r="S81" s="3"/>
      <c r="T81" s="3"/>
      <c r="U81" s="75"/>
      <c r="V81" s="75"/>
      <c r="W81" s="75"/>
      <c r="X81" s="75"/>
    </row>
    <row r="82" spans="4:24" ht="21">
      <c r="D82" s="75"/>
      <c r="E82" s="75"/>
      <c r="F82" s="75"/>
      <c r="G82" s="75"/>
      <c r="H82" s="75"/>
      <c r="I82" s="75"/>
      <c r="J82" s="3"/>
      <c r="K82" s="3"/>
      <c r="L82" s="3"/>
      <c r="M82" s="75"/>
      <c r="N82" s="75"/>
      <c r="O82" s="75"/>
      <c r="P82" s="75"/>
      <c r="Q82" s="3"/>
      <c r="R82" s="3"/>
      <c r="S82" s="3"/>
      <c r="T82" s="3"/>
      <c r="U82" s="75"/>
      <c r="V82" s="75"/>
      <c r="W82" s="75"/>
      <c r="X82" s="75"/>
    </row>
    <row r="83" spans="4:24" ht="21">
      <c r="D83" s="75"/>
      <c r="E83" s="75"/>
      <c r="F83" s="75"/>
      <c r="G83" s="75"/>
      <c r="H83" s="75"/>
      <c r="I83" s="75"/>
      <c r="J83" s="3"/>
      <c r="K83" s="3"/>
      <c r="L83" s="3"/>
      <c r="M83" s="75"/>
      <c r="N83" s="75"/>
      <c r="O83" s="75"/>
      <c r="P83" s="75"/>
      <c r="Q83" s="3"/>
      <c r="R83" s="3"/>
      <c r="S83" s="3"/>
      <c r="T83" s="3"/>
      <c r="U83" s="75"/>
      <c r="V83" s="75"/>
      <c r="W83" s="75"/>
      <c r="X83" s="75"/>
    </row>
    <row r="84" spans="4:24" ht="21">
      <c r="D84" s="75"/>
      <c r="E84" s="75"/>
      <c r="F84" s="75"/>
      <c r="G84" s="75"/>
      <c r="H84" s="75"/>
      <c r="I84" s="75"/>
      <c r="J84" s="3"/>
      <c r="K84" s="3"/>
      <c r="L84" s="3"/>
      <c r="M84" s="75"/>
      <c r="N84" s="75"/>
      <c r="O84" s="75"/>
      <c r="P84" s="75"/>
      <c r="Q84" s="3"/>
      <c r="R84" s="3"/>
      <c r="S84" s="3"/>
      <c r="T84" s="3"/>
      <c r="U84" s="75"/>
      <c r="V84" s="75"/>
      <c r="W84" s="75"/>
      <c r="X84" s="75"/>
    </row>
  </sheetData>
  <mergeCells count="9">
    <mergeCell ref="A30:B30"/>
    <mergeCell ref="A1:Z1"/>
    <mergeCell ref="A2:Z2"/>
    <mergeCell ref="Y3:Z3"/>
    <mergeCell ref="A4:A5"/>
    <mergeCell ref="B4:B5"/>
    <mergeCell ref="C4:J4"/>
    <mergeCell ref="K4:R4"/>
    <mergeCell ref="S4:Z4"/>
  </mergeCells>
  <conditionalFormatting sqref="B6:B29">
    <cfRule type="expression" dxfId="4" priority="1">
      <formula>OR($A6=1,$A6=2,$A6=3)</formula>
    </cfRule>
  </conditionalFormatting>
  <conditionalFormatting sqref="Z6:Z29">
    <cfRule type="dataBar" priority="2">
      <dataBar>
        <cfvo type="num" val="0"/>
        <cfvo type="num" val="100"/>
        <color rgb="FF008AEF"/>
      </dataBar>
    </cfRule>
    <cfRule type="top10" dxfId="3" priority="3" rank="3"/>
    <cfRule type="top10" dxfId="2" priority="4" bottom="1" rank="3"/>
  </conditionalFormatting>
  <conditionalFormatting sqref="A6:A29">
    <cfRule type="top10" dxfId="1" priority="5" rank="3"/>
    <cfRule type="top10" dxfId="0" priority="6" bottom="1" rank="3"/>
  </conditionalFormatting>
  <printOptions horizontalCentered="1"/>
  <pageMargins left="0.35433070866141736" right="0.35433070866141736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 กระทรวง</vt:lpstr>
      <vt:lpstr>'2. กระทรวง'!Print_Area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ดนุชเดช สุริยะชูโชค</dc:creator>
  <cp:lastModifiedBy>ดนุชเดช สุริยะชูโชค</cp:lastModifiedBy>
  <dcterms:created xsi:type="dcterms:W3CDTF">2021-12-20T07:23:39Z</dcterms:created>
  <dcterms:modified xsi:type="dcterms:W3CDTF">2021-12-20T07:24:10Z</dcterms:modified>
</cp:coreProperties>
</file>