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11.05\"/>
    </mc:Choice>
  </mc:AlternateContent>
  <xr:revisionPtr revIDLastSave="0" documentId="8_{256B9B24-59A4-4430-A879-EAE435392CAC}" xr6:coauthVersionLast="47" xr6:coauthVersionMax="47" xr10:uidLastSave="{00000000-0000-0000-0000-000000000000}"/>
  <bookViews>
    <workbookView xWindow="-120" yWindow="-120" windowWidth="29040" windowHeight="15840" xr2:uid="{041F25A9-20AC-4175-9CE7-627BB3227A20}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'13.ส่วนกลางจัดสรรให้จังหวัด'!$A$1:$T$86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M81" i="1"/>
  <c r="N81" i="1" s="1"/>
  <c r="K81" i="1"/>
  <c r="J81" i="1"/>
  <c r="L81" i="1" s="1"/>
  <c r="I81" i="1"/>
  <c r="G81" i="1"/>
  <c r="S81" i="1" s="1"/>
  <c r="E81" i="1"/>
  <c r="Q81" i="1" s="1"/>
  <c r="D81" i="1"/>
  <c r="F81" i="1" s="1"/>
  <c r="C81" i="1"/>
  <c r="O81" i="1" s="1"/>
  <c r="B81" i="1"/>
  <c r="P80" i="1"/>
  <c r="N80" i="1"/>
  <c r="M80" i="1"/>
  <c r="K80" i="1"/>
  <c r="J80" i="1"/>
  <c r="L80" i="1" s="1"/>
  <c r="I80" i="1"/>
  <c r="G80" i="1"/>
  <c r="H80" i="1" s="1"/>
  <c r="E80" i="1"/>
  <c r="Q80" i="1" s="1"/>
  <c r="D80" i="1"/>
  <c r="C80" i="1"/>
  <c r="O80" i="1" s="1"/>
  <c r="B80" i="1"/>
  <c r="M79" i="1"/>
  <c r="N79" i="1" s="1"/>
  <c r="K79" i="1"/>
  <c r="J79" i="1"/>
  <c r="L79" i="1" s="1"/>
  <c r="I79" i="1"/>
  <c r="G79" i="1"/>
  <c r="S79" i="1" s="1"/>
  <c r="E79" i="1"/>
  <c r="F79" i="1" s="1"/>
  <c r="R79" i="1" s="1"/>
  <c r="D79" i="1"/>
  <c r="P79" i="1" s="1"/>
  <c r="C79" i="1"/>
  <c r="O79" i="1" s="1"/>
  <c r="B79" i="1"/>
  <c r="N78" i="1"/>
  <c r="M78" i="1"/>
  <c r="K78" i="1"/>
  <c r="J78" i="1"/>
  <c r="P78" i="1" s="1"/>
  <c r="I78" i="1"/>
  <c r="G78" i="1"/>
  <c r="H78" i="1" s="1"/>
  <c r="F78" i="1"/>
  <c r="E78" i="1"/>
  <c r="Q78" i="1" s="1"/>
  <c r="D78" i="1"/>
  <c r="C78" i="1"/>
  <c r="O78" i="1" s="1"/>
  <c r="B78" i="1"/>
  <c r="M77" i="1"/>
  <c r="K77" i="1"/>
  <c r="J77" i="1"/>
  <c r="L77" i="1" s="1"/>
  <c r="I77" i="1"/>
  <c r="N77" i="1" s="1"/>
  <c r="G77" i="1"/>
  <c r="S77" i="1" s="1"/>
  <c r="E77" i="1"/>
  <c r="F77" i="1" s="1"/>
  <c r="D77" i="1"/>
  <c r="P77" i="1" s="1"/>
  <c r="C77" i="1"/>
  <c r="O77" i="1" s="1"/>
  <c r="B77" i="1"/>
  <c r="N76" i="1"/>
  <c r="M76" i="1"/>
  <c r="K76" i="1"/>
  <c r="J76" i="1"/>
  <c r="P76" i="1" s="1"/>
  <c r="I76" i="1"/>
  <c r="G76" i="1"/>
  <c r="H76" i="1" s="1"/>
  <c r="F76" i="1"/>
  <c r="E76" i="1"/>
  <c r="Q76" i="1" s="1"/>
  <c r="D76" i="1"/>
  <c r="C76" i="1"/>
  <c r="O76" i="1" s="1"/>
  <c r="B76" i="1"/>
  <c r="N75" i="1"/>
  <c r="M75" i="1"/>
  <c r="K75" i="1"/>
  <c r="J75" i="1"/>
  <c r="L75" i="1" s="1"/>
  <c r="I75" i="1"/>
  <c r="G75" i="1"/>
  <c r="S75" i="1" s="1"/>
  <c r="T75" i="1" s="1"/>
  <c r="F75" i="1"/>
  <c r="R75" i="1" s="1"/>
  <c r="E75" i="1"/>
  <c r="Q75" i="1" s="1"/>
  <c r="D75" i="1"/>
  <c r="P75" i="1" s="1"/>
  <c r="C75" i="1"/>
  <c r="O75" i="1" s="1"/>
  <c r="B75" i="1"/>
  <c r="N74" i="1"/>
  <c r="M74" i="1"/>
  <c r="K74" i="1"/>
  <c r="J74" i="1"/>
  <c r="P74" i="1" s="1"/>
  <c r="I74" i="1"/>
  <c r="G74" i="1"/>
  <c r="H74" i="1" s="1"/>
  <c r="F74" i="1"/>
  <c r="E74" i="1"/>
  <c r="Q74" i="1" s="1"/>
  <c r="D74" i="1"/>
  <c r="C74" i="1"/>
  <c r="O74" i="1" s="1"/>
  <c r="B74" i="1"/>
  <c r="O73" i="1"/>
  <c r="N73" i="1"/>
  <c r="M73" i="1"/>
  <c r="K73" i="1"/>
  <c r="J73" i="1"/>
  <c r="L73" i="1" s="1"/>
  <c r="I73" i="1"/>
  <c r="G73" i="1"/>
  <c r="S73" i="1" s="1"/>
  <c r="T73" i="1" s="1"/>
  <c r="F73" i="1"/>
  <c r="R73" i="1" s="1"/>
  <c r="E73" i="1"/>
  <c r="Q73" i="1" s="1"/>
  <c r="D73" i="1"/>
  <c r="P73" i="1" s="1"/>
  <c r="C73" i="1"/>
  <c r="B73" i="1"/>
  <c r="S72" i="1"/>
  <c r="N72" i="1"/>
  <c r="M72" i="1"/>
  <c r="K72" i="1"/>
  <c r="J72" i="1"/>
  <c r="P72" i="1" s="1"/>
  <c r="I72" i="1"/>
  <c r="G72" i="1"/>
  <c r="H72" i="1" s="1"/>
  <c r="F72" i="1"/>
  <c r="E72" i="1"/>
  <c r="Q72" i="1" s="1"/>
  <c r="D72" i="1"/>
  <c r="C72" i="1"/>
  <c r="O72" i="1" s="1"/>
  <c r="B72" i="1"/>
  <c r="O71" i="1"/>
  <c r="N71" i="1"/>
  <c r="M71" i="1"/>
  <c r="K71" i="1"/>
  <c r="J71" i="1"/>
  <c r="L71" i="1" s="1"/>
  <c r="I71" i="1"/>
  <c r="G71" i="1"/>
  <c r="F71" i="1"/>
  <c r="R71" i="1" s="1"/>
  <c r="E71" i="1"/>
  <c r="Q71" i="1" s="1"/>
  <c r="D71" i="1"/>
  <c r="P71" i="1" s="1"/>
  <c r="C71" i="1"/>
  <c r="B71" i="1"/>
  <c r="S70" i="1"/>
  <c r="N70" i="1"/>
  <c r="M70" i="1"/>
  <c r="K70" i="1"/>
  <c r="J70" i="1"/>
  <c r="I70" i="1"/>
  <c r="G70" i="1"/>
  <c r="E70" i="1"/>
  <c r="Q70" i="1" s="1"/>
  <c r="D70" i="1"/>
  <c r="C70" i="1"/>
  <c r="O70" i="1" s="1"/>
  <c r="B70" i="1"/>
  <c r="M69" i="1"/>
  <c r="N69" i="1" s="1"/>
  <c r="K69" i="1"/>
  <c r="J69" i="1"/>
  <c r="L69" i="1" s="1"/>
  <c r="I69" i="1"/>
  <c r="G69" i="1"/>
  <c r="E69" i="1"/>
  <c r="Q69" i="1" s="1"/>
  <c r="D69" i="1"/>
  <c r="C69" i="1"/>
  <c r="O69" i="1" s="1"/>
  <c r="B69" i="1"/>
  <c r="M68" i="1"/>
  <c r="N68" i="1" s="1"/>
  <c r="K68" i="1"/>
  <c r="J68" i="1"/>
  <c r="I68" i="1"/>
  <c r="G68" i="1"/>
  <c r="E68" i="1"/>
  <c r="Q68" i="1" s="1"/>
  <c r="D68" i="1"/>
  <c r="C68" i="1"/>
  <c r="O68" i="1" s="1"/>
  <c r="B68" i="1"/>
  <c r="M67" i="1"/>
  <c r="N67" i="1" s="1"/>
  <c r="K67" i="1"/>
  <c r="J67" i="1"/>
  <c r="L67" i="1" s="1"/>
  <c r="I67" i="1"/>
  <c r="G67" i="1"/>
  <c r="E67" i="1"/>
  <c r="Q67" i="1" s="1"/>
  <c r="D67" i="1"/>
  <c r="C67" i="1"/>
  <c r="O67" i="1" s="1"/>
  <c r="B67" i="1"/>
  <c r="M66" i="1"/>
  <c r="N66" i="1" s="1"/>
  <c r="K66" i="1"/>
  <c r="J66" i="1"/>
  <c r="I66" i="1"/>
  <c r="G66" i="1"/>
  <c r="E66" i="1"/>
  <c r="Q66" i="1" s="1"/>
  <c r="D66" i="1"/>
  <c r="C66" i="1"/>
  <c r="O66" i="1" s="1"/>
  <c r="B66" i="1"/>
  <c r="M65" i="1"/>
  <c r="N65" i="1" s="1"/>
  <c r="K65" i="1"/>
  <c r="J65" i="1"/>
  <c r="L65" i="1" s="1"/>
  <c r="I65" i="1"/>
  <c r="G65" i="1"/>
  <c r="E65" i="1"/>
  <c r="Q65" i="1" s="1"/>
  <c r="D65" i="1"/>
  <c r="C65" i="1"/>
  <c r="O65" i="1" s="1"/>
  <c r="B65" i="1"/>
  <c r="M64" i="1"/>
  <c r="N64" i="1" s="1"/>
  <c r="K64" i="1"/>
  <c r="J64" i="1"/>
  <c r="I64" i="1"/>
  <c r="G64" i="1"/>
  <c r="E64" i="1"/>
  <c r="Q64" i="1" s="1"/>
  <c r="D64" i="1"/>
  <c r="C64" i="1"/>
  <c r="O64" i="1" s="1"/>
  <c r="B64" i="1"/>
  <c r="M63" i="1"/>
  <c r="N63" i="1" s="1"/>
  <c r="K63" i="1"/>
  <c r="J63" i="1"/>
  <c r="L63" i="1" s="1"/>
  <c r="I63" i="1"/>
  <c r="G63" i="1"/>
  <c r="E63" i="1"/>
  <c r="Q63" i="1" s="1"/>
  <c r="D63" i="1"/>
  <c r="C63" i="1"/>
  <c r="O63" i="1" s="1"/>
  <c r="B63" i="1"/>
  <c r="M62" i="1"/>
  <c r="N62" i="1" s="1"/>
  <c r="K62" i="1"/>
  <c r="J62" i="1"/>
  <c r="I62" i="1"/>
  <c r="G62" i="1"/>
  <c r="E62" i="1"/>
  <c r="D62" i="1"/>
  <c r="C62" i="1"/>
  <c r="O62" i="1" s="1"/>
  <c r="B62" i="1"/>
  <c r="M61" i="1"/>
  <c r="N61" i="1" s="1"/>
  <c r="K61" i="1"/>
  <c r="J61" i="1"/>
  <c r="I61" i="1"/>
  <c r="G61" i="1"/>
  <c r="E61" i="1"/>
  <c r="D61" i="1"/>
  <c r="C61" i="1"/>
  <c r="O61" i="1" s="1"/>
  <c r="B61" i="1"/>
  <c r="M60" i="1"/>
  <c r="N60" i="1" s="1"/>
  <c r="K60" i="1"/>
  <c r="J60" i="1"/>
  <c r="I60" i="1"/>
  <c r="G60" i="1"/>
  <c r="E60" i="1"/>
  <c r="Q60" i="1" s="1"/>
  <c r="D60" i="1"/>
  <c r="C60" i="1"/>
  <c r="O60" i="1" s="1"/>
  <c r="B60" i="1"/>
  <c r="M59" i="1"/>
  <c r="N59" i="1" s="1"/>
  <c r="K59" i="1"/>
  <c r="J59" i="1"/>
  <c r="L59" i="1" s="1"/>
  <c r="I59" i="1"/>
  <c r="G59" i="1"/>
  <c r="E59" i="1"/>
  <c r="Q59" i="1" s="1"/>
  <c r="D59" i="1"/>
  <c r="C59" i="1"/>
  <c r="O59" i="1" s="1"/>
  <c r="B59" i="1"/>
  <c r="M58" i="1"/>
  <c r="N58" i="1" s="1"/>
  <c r="K58" i="1"/>
  <c r="J58" i="1"/>
  <c r="I58" i="1"/>
  <c r="G58" i="1"/>
  <c r="E58" i="1"/>
  <c r="D58" i="1"/>
  <c r="C58" i="1"/>
  <c r="O58" i="1" s="1"/>
  <c r="B58" i="1"/>
  <c r="M57" i="1"/>
  <c r="N57" i="1" s="1"/>
  <c r="K57" i="1"/>
  <c r="J57" i="1"/>
  <c r="I57" i="1"/>
  <c r="G57" i="1"/>
  <c r="E57" i="1"/>
  <c r="D57" i="1"/>
  <c r="C57" i="1"/>
  <c r="O57" i="1" s="1"/>
  <c r="B57" i="1"/>
  <c r="M56" i="1"/>
  <c r="N56" i="1" s="1"/>
  <c r="K56" i="1"/>
  <c r="J56" i="1"/>
  <c r="I56" i="1"/>
  <c r="G56" i="1"/>
  <c r="E56" i="1"/>
  <c r="Q56" i="1" s="1"/>
  <c r="D56" i="1"/>
  <c r="C56" i="1"/>
  <c r="O56" i="1" s="1"/>
  <c r="B56" i="1"/>
  <c r="M55" i="1"/>
  <c r="N55" i="1" s="1"/>
  <c r="K55" i="1"/>
  <c r="J55" i="1"/>
  <c r="L55" i="1" s="1"/>
  <c r="I55" i="1"/>
  <c r="G55" i="1"/>
  <c r="E55" i="1"/>
  <c r="Q55" i="1" s="1"/>
  <c r="D55" i="1"/>
  <c r="C55" i="1"/>
  <c r="O55" i="1" s="1"/>
  <c r="B55" i="1"/>
  <c r="M54" i="1"/>
  <c r="N54" i="1" s="1"/>
  <c r="K54" i="1"/>
  <c r="J54" i="1"/>
  <c r="I54" i="1"/>
  <c r="G54" i="1"/>
  <c r="E54" i="1"/>
  <c r="D54" i="1"/>
  <c r="C54" i="1"/>
  <c r="O54" i="1" s="1"/>
  <c r="B54" i="1"/>
  <c r="M53" i="1"/>
  <c r="N53" i="1" s="1"/>
  <c r="K53" i="1"/>
  <c r="J53" i="1"/>
  <c r="I53" i="1"/>
  <c r="G53" i="1"/>
  <c r="E53" i="1"/>
  <c r="D53" i="1"/>
  <c r="C53" i="1"/>
  <c r="O53" i="1" s="1"/>
  <c r="B53" i="1"/>
  <c r="M52" i="1"/>
  <c r="N52" i="1" s="1"/>
  <c r="K52" i="1"/>
  <c r="J52" i="1"/>
  <c r="I52" i="1"/>
  <c r="G52" i="1"/>
  <c r="E52" i="1"/>
  <c r="Q52" i="1" s="1"/>
  <c r="D52" i="1"/>
  <c r="C52" i="1"/>
  <c r="O52" i="1" s="1"/>
  <c r="B52" i="1"/>
  <c r="M51" i="1"/>
  <c r="N51" i="1" s="1"/>
  <c r="K51" i="1"/>
  <c r="J51" i="1"/>
  <c r="L51" i="1" s="1"/>
  <c r="I51" i="1"/>
  <c r="G51" i="1"/>
  <c r="E51" i="1"/>
  <c r="Q51" i="1" s="1"/>
  <c r="D51" i="1"/>
  <c r="C51" i="1"/>
  <c r="O51" i="1" s="1"/>
  <c r="B51" i="1"/>
  <c r="M50" i="1"/>
  <c r="N50" i="1" s="1"/>
  <c r="K50" i="1"/>
  <c r="J50" i="1"/>
  <c r="I50" i="1"/>
  <c r="G50" i="1"/>
  <c r="E50" i="1"/>
  <c r="D50" i="1"/>
  <c r="C50" i="1"/>
  <c r="O50" i="1" s="1"/>
  <c r="B50" i="1"/>
  <c r="M49" i="1"/>
  <c r="N49" i="1" s="1"/>
  <c r="K49" i="1"/>
  <c r="J49" i="1"/>
  <c r="I49" i="1"/>
  <c r="G49" i="1"/>
  <c r="E49" i="1"/>
  <c r="D49" i="1"/>
  <c r="C49" i="1"/>
  <c r="O49" i="1" s="1"/>
  <c r="B49" i="1"/>
  <c r="M48" i="1"/>
  <c r="N48" i="1" s="1"/>
  <c r="K48" i="1"/>
  <c r="J48" i="1"/>
  <c r="I48" i="1"/>
  <c r="G48" i="1"/>
  <c r="E48" i="1"/>
  <c r="Q48" i="1" s="1"/>
  <c r="D48" i="1"/>
  <c r="C48" i="1"/>
  <c r="O48" i="1" s="1"/>
  <c r="B48" i="1"/>
  <c r="M47" i="1"/>
  <c r="N47" i="1" s="1"/>
  <c r="K47" i="1"/>
  <c r="J47" i="1"/>
  <c r="L47" i="1" s="1"/>
  <c r="I47" i="1"/>
  <c r="G47" i="1"/>
  <c r="E47" i="1"/>
  <c r="Q47" i="1" s="1"/>
  <c r="D47" i="1"/>
  <c r="C47" i="1"/>
  <c r="O47" i="1" s="1"/>
  <c r="B47" i="1"/>
  <c r="M46" i="1"/>
  <c r="N46" i="1" s="1"/>
  <c r="K46" i="1"/>
  <c r="J46" i="1"/>
  <c r="I46" i="1"/>
  <c r="G46" i="1"/>
  <c r="E46" i="1"/>
  <c r="D46" i="1"/>
  <c r="C46" i="1"/>
  <c r="O46" i="1" s="1"/>
  <c r="B46" i="1"/>
  <c r="M45" i="1"/>
  <c r="N45" i="1" s="1"/>
  <c r="K45" i="1"/>
  <c r="J45" i="1"/>
  <c r="I45" i="1"/>
  <c r="G45" i="1"/>
  <c r="E45" i="1"/>
  <c r="D45" i="1"/>
  <c r="C45" i="1"/>
  <c r="O45" i="1" s="1"/>
  <c r="B45" i="1"/>
  <c r="M44" i="1"/>
  <c r="N44" i="1" s="1"/>
  <c r="K44" i="1"/>
  <c r="J44" i="1"/>
  <c r="I44" i="1"/>
  <c r="G44" i="1"/>
  <c r="E44" i="1"/>
  <c r="Q44" i="1" s="1"/>
  <c r="D44" i="1"/>
  <c r="C44" i="1"/>
  <c r="O44" i="1" s="1"/>
  <c r="B44" i="1"/>
  <c r="M43" i="1"/>
  <c r="N43" i="1" s="1"/>
  <c r="K43" i="1"/>
  <c r="J43" i="1"/>
  <c r="L43" i="1" s="1"/>
  <c r="I43" i="1"/>
  <c r="G43" i="1"/>
  <c r="E43" i="1"/>
  <c r="Q43" i="1" s="1"/>
  <c r="D43" i="1"/>
  <c r="C43" i="1"/>
  <c r="O43" i="1" s="1"/>
  <c r="B43" i="1"/>
  <c r="P42" i="1"/>
  <c r="M42" i="1"/>
  <c r="N42" i="1" s="1"/>
  <c r="K42" i="1"/>
  <c r="J42" i="1"/>
  <c r="I42" i="1"/>
  <c r="G42" i="1"/>
  <c r="S42" i="1" s="1"/>
  <c r="T42" i="1" s="1"/>
  <c r="E42" i="1"/>
  <c r="D42" i="1"/>
  <c r="C42" i="1"/>
  <c r="O42" i="1" s="1"/>
  <c r="B42" i="1"/>
  <c r="Q41" i="1"/>
  <c r="O41" i="1"/>
  <c r="N41" i="1"/>
  <c r="M41" i="1"/>
  <c r="L41" i="1"/>
  <c r="K41" i="1"/>
  <c r="J41" i="1"/>
  <c r="I41" i="1"/>
  <c r="G41" i="1"/>
  <c r="F41" i="1"/>
  <c r="R41" i="1" s="1"/>
  <c r="E41" i="1"/>
  <c r="D41" i="1"/>
  <c r="C41" i="1"/>
  <c r="B41" i="1"/>
  <c r="Q40" i="1"/>
  <c r="P40" i="1"/>
  <c r="M40" i="1"/>
  <c r="K40" i="1"/>
  <c r="J40" i="1"/>
  <c r="L40" i="1" s="1"/>
  <c r="R40" i="1" s="1"/>
  <c r="I40" i="1"/>
  <c r="H40" i="1"/>
  <c r="G40" i="1"/>
  <c r="S40" i="1" s="1"/>
  <c r="F40" i="1"/>
  <c r="E40" i="1"/>
  <c r="D40" i="1"/>
  <c r="C40" i="1"/>
  <c r="B40" i="1"/>
  <c r="M39" i="1"/>
  <c r="S39" i="1" s="1"/>
  <c r="L39" i="1"/>
  <c r="K39" i="1"/>
  <c r="J39" i="1"/>
  <c r="I39" i="1"/>
  <c r="G39" i="1"/>
  <c r="E39" i="1"/>
  <c r="Q39" i="1" s="1"/>
  <c r="D39" i="1"/>
  <c r="P39" i="1" s="1"/>
  <c r="C39" i="1"/>
  <c r="H39" i="1" s="1"/>
  <c r="B39" i="1"/>
  <c r="Q38" i="1"/>
  <c r="M38" i="1"/>
  <c r="K38" i="1"/>
  <c r="J38" i="1"/>
  <c r="L38" i="1" s="1"/>
  <c r="I38" i="1"/>
  <c r="O38" i="1" s="1"/>
  <c r="H38" i="1"/>
  <c r="G38" i="1"/>
  <c r="S38" i="1" s="1"/>
  <c r="T38" i="1" s="1"/>
  <c r="F38" i="1"/>
  <c r="R38" i="1" s="1"/>
  <c r="E38" i="1"/>
  <c r="D38" i="1"/>
  <c r="C38" i="1"/>
  <c r="B38" i="1"/>
  <c r="S37" i="1"/>
  <c r="N37" i="1"/>
  <c r="M37" i="1"/>
  <c r="K37" i="1"/>
  <c r="L37" i="1" s="1"/>
  <c r="J37" i="1"/>
  <c r="I37" i="1"/>
  <c r="G37" i="1"/>
  <c r="E37" i="1"/>
  <c r="D37" i="1"/>
  <c r="C37" i="1"/>
  <c r="B37" i="1"/>
  <c r="Q36" i="1"/>
  <c r="M36" i="1"/>
  <c r="K36" i="1"/>
  <c r="J36" i="1"/>
  <c r="L36" i="1" s="1"/>
  <c r="R36" i="1" s="1"/>
  <c r="I36" i="1"/>
  <c r="O36" i="1" s="1"/>
  <c r="G36" i="1"/>
  <c r="S36" i="1" s="1"/>
  <c r="F36" i="1"/>
  <c r="E36" i="1"/>
  <c r="D36" i="1"/>
  <c r="C36" i="1"/>
  <c r="B36" i="1"/>
  <c r="S35" i="1"/>
  <c r="N35" i="1"/>
  <c r="M35" i="1"/>
  <c r="K35" i="1"/>
  <c r="J35" i="1"/>
  <c r="L35" i="1" s="1"/>
  <c r="I35" i="1"/>
  <c r="G35" i="1"/>
  <c r="E35" i="1"/>
  <c r="D35" i="1"/>
  <c r="C35" i="1"/>
  <c r="B35" i="1"/>
  <c r="Q34" i="1"/>
  <c r="M34" i="1"/>
  <c r="K34" i="1"/>
  <c r="J34" i="1"/>
  <c r="L34" i="1" s="1"/>
  <c r="R34" i="1" s="1"/>
  <c r="I34" i="1"/>
  <c r="O34" i="1" s="1"/>
  <c r="G34" i="1"/>
  <c r="S34" i="1" s="1"/>
  <c r="F34" i="1"/>
  <c r="E34" i="1"/>
  <c r="D34" i="1"/>
  <c r="C34" i="1"/>
  <c r="B34" i="1"/>
  <c r="S33" i="1"/>
  <c r="T33" i="1" s="1"/>
  <c r="V33" i="1" s="1"/>
  <c r="M33" i="1"/>
  <c r="N33" i="1" s="1"/>
  <c r="L33" i="1"/>
  <c r="K33" i="1"/>
  <c r="J33" i="1"/>
  <c r="I33" i="1"/>
  <c r="G33" i="1"/>
  <c r="E33" i="1"/>
  <c r="Q33" i="1" s="1"/>
  <c r="D33" i="1"/>
  <c r="P33" i="1" s="1"/>
  <c r="C33" i="1"/>
  <c r="O33" i="1" s="1"/>
  <c r="B33" i="1"/>
  <c r="T32" i="1"/>
  <c r="Q32" i="1"/>
  <c r="O32" i="1"/>
  <c r="N32" i="1"/>
  <c r="M32" i="1"/>
  <c r="L32" i="1"/>
  <c r="K32" i="1"/>
  <c r="J32" i="1"/>
  <c r="I32" i="1"/>
  <c r="G32" i="1"/>
  <c r="S32" i="1" s="1"/>
  <c r="F32" i="1"/>
  <c r="R32" i="1" s="1"/>
  <c r="E32" i="1"/>
  <c r="D32" i="1"/>
  <c r="P32" i="1" s="1"/>
  <c r="C32" i="1"/>
  <c r="B32" i="1"/>
  <c r="P31" i="1"/>
  <c r="M31" i="1"/>
  <c r="N31" i="1" s="1"/>
  <c r="K31" i="1"/>
  <c r="L31" i="1" s="1"/>
  <c r="J31" i="1"/>
  <c r="I31" i="1"/>
  <c r="H31" i="1"/>
  <c r="G31" i="1"/>
  <c r="E31" i="1"/>
  <c r="Q31" i="1" s="1"/>
  <c r="D31" i="1"/>
  <c r="F31" i="1" s="1"/>
  <c r="C31" i="1"/>
  <c r="O31" i="1" s="1"/>
  <c r="B31" i="1"/>
  <c r="Q30" i="1"/>
  <c r="O30" i="1"/>
  <c r="M30" i="1"/>
  <c r="K30" i="1"/>
  <c r="J30" i="1"/>
  <c r="L30" i="1" s="1"/>
  <c r="I30" i="1"/>
  <c r="N30" i="1" s="1"/>
  <c r="G30" i="1"/>
  <c r="S30" i="1" s="1"/>
  <c r="T30" i="1" s="1"/>
  <c r="E30" i="1"/>
  <c r="D30" i="1"/>
  <c r="P30" i="1" s="1"/>
  <c r="C30" i="1"/>
  <c r="B30" i="1"/>
  <c r="S29" i="1"/>
  <c r="T29" i="1" s="1"/>
  <c r="V29" i="1" s="1"/>
  <c r="M29" i="1"/>
  <c r="N29" i="1" s="1"/>
  <c r="L29" i="1"/>
  <c r="K29" i="1"/>
  <c r="J29" i="1"/>
  <c r="I29" i="1"/>
  <c r="G29" i="1"/>
  <c r="E29" i="1"/>
  <c r="Q29" i="1" s="1"/>
  <c r="D29" i="1"/>
  <c r="P29" i="1" s="1"/>
  <c r="C29" i="1"/>
  <c r="O29" i="1" s="1"/>
  <c r="B29" i="1"/>
  <c r="T28" i="1"/>
  <c r="Q28" i="1"/>
  <c r="O28" i="1"/>
  <c r="N28" i="1"/>
  <c r="M28" i="1"/>
  <c r="L28" i="1"/>
  <c r="K28" i="1"/>
  <c r="J28" i="1"/>
  <c r="I28" i="1"/>
  <c r="G28" i="1"/>
  <c r="S28" i="1" s="1"/>
  <c r="F28" i="1"/>
  <c r="R28" i="1" s="1"/>
  <c r="E28" i="1"/>
  <c r="D28" i="1"/>
  <c r="P28" i="1" s="1"/>
  <c r="C28" i="1"/>
  <c r="B28" i="1"/>
  <c r="P27" i="1"/>
  <c r="M27" i="1"/>
  <c r="N27" i="1" s="1"/>
  <c r="K27" i="1"/>
  <c r="L27" i="1" s="1"/>
  <c r="J27" i="1"/>
  <c r="I27" i="1"/>
  <c r="H27" i="1"/>
  <c r="G27" i="1"/>
  <c r="E27" i="1"/>
  <c r="Q27" i="1" s="1"/>
  <c r="D27" i="1"/>
  <c r="F27" i="1" s="1"/>
  <c r="C27" i="1"/>
  <c r="O27" i="1" s="1"/>
  <c r="B27" i="1"/>
  <c r="Q26" i="1"/>
  <c r="O26" i="1"/>
  <c r="M26" i="1"/>
  <c r="K26" i="1"/>
  <c r="J26" i="1"/>
  <c r="L26" i="1" s="1"/>
  <c r="I26" i="1"/>
  <c r="N26" i="1" s="1"/>
  <c r="G26" i="1"/>
  <c r="S26" i="1" s="1"/>
  <c r="T26" i="1" s="1"/>
  <c r="E26" i="1"/>
  <c r="D26" i="1"/>
  <c r="P26" i="1" s="1"/>
  <c r="C26" i="1"/>
  <c r="B26" i="1"/>
  <c r="S25" i="1"/>
  <c r="T25" i="1" s="1"/>
  <c r="V25" i="1" s="1"/>
  <c r="M25" i="1"/>
  <c r="N25" i="1" s="1"/>
  <c r="L25" i="1"/>
  <c r="K25" i="1"/>
  <c r="J25" i="1"/>
  <c r="I25" i="1"/>
  <c r="G25" i="1"/>
  <c r="E25" i="1"/>
  <c r="Q25" i="1" s="1"/>
  <c r="D25" i="1"/>
  <c r="P25" i="1" s="1"/>
  <c r="C25" i="1"/>
  <c r="O25" i="1" s="1"/>
  <c r="B25" i="1"/>
  <c r="T24" i="1"/>
  <c r="Q24" i="1"/>
  <c r="O24" i="1"/>
  <c r="N24" i="1"/>
  <c r="M24" i="1"/>
  <c r="K24" i="1"/>
  <c r="J24" i="1"/>
  <c r="L24" i="1" s="1"/>
  <c r="I24" i="1"/>
  <c r="G24" i="1"/>
  <c r="S24" i="1" s="1"/>
  <c r="F24" i="1"/>
  <c r="R24" i="1" s="1"/>
  <c r="E24" i="1"/>
  <c r="D24" i="1"/>
  <c r="P24" i="1" s="1"/>
  <c r="C24" i="1"/>
  <c r="B24" i="1"/>
  <c r="P23" i="1"/>
  <c r="M23" i="1"/>
  <c r="N23" i="1" s="1"/>
  <c r="K23" i="1"/>
  <c r="L23" i="1" s="1"/>
  <c r="J23" i="1"/>
  <c r="I23" i="1"/>
  <c r="H23" i="1"/>
  <c r="G23" i="1"/>
  <c r="E23" i="1"/>
  <c r="Q23" i="1" s="1"/>
  <c r="D23" i="1"/>
  <c r="F23" i="1" s="1"/>
  <c r="C23" i="1"/>
  <c r="O23" i="1" s="1"/>
  <c r="B23" i="1"/>
  <c r="Q22" i="1"/>
  <c r="O22" i="1"/>
  <c r="M22" i="1"/>
  <c r="K22" i="1"/>
  <c r="J22" i="1"/>
  <c r="L22" i="1" s="1"/>
  <c r="R22" i="1" s="1"/>
  <c r="I22" i="1"/>
  <c r="N22" i="1" s="1"/>
  <c r="G22" i="1"/>
  <c r="S22" i="1" s="1"/>
  <c r="T22" i="1" s="1"/>
  <c r="F22" i="1"/>
  <c r="E22" i="1"/>
  <c r="D22" i="1"/>
  <c r="P22" i="1" s="1"/>
  <c r="C22" i="1"/>
  <c r="B22" i="1"/>
  <c r="S21" i="1"/>
  <c r="T21" i="1" s="1"/>
  <c r="V21" i="1" s="1"/>
  <c r="M21" i="1"/>
  <c r="N21" i="1" s="1"/>
  <c r="L21" i="1"/>
  <c r="K21" i="1"/>
  <c r="J21" i="1"/>
  <c r="I21" i="1"/>
  <c r="G21" i="1"/>
  <c r="E21" i="1"/>
  <c r="Q21" i="1" s="1"/>
  <c r="D21" i="1"/>
  <c r="P21" i="1" s="1"/>
  <c r="C21" i="1"/>
  <c r="O21" i="1" s="1"/>
  <c r="B21" i="1"/>
  <c r="T20" i="1"/>
  <c r="Q20" i="1"/>
  <c r="O20" i="1"/>
  <c r="N20" i="1"/>
  <c r="M20" i="1"/>
  <c r="K20" i="1"/>
  <c r="J20" i="1"/>
  <c r="L20" i="1" s="1"/>
  <c r="I20" i="1"/>
  <c r="G20" i="1"/>
  <c r="S20" i="1" s="1"/>
  <c r="F20" i="1"/>
  <c r="E20" i="1"/>
  <c r="D20" i="1"/>
  <c r="P20" i="1" s="1"/>
  <c r="C20" i="1"/>
  <c r="B20" i="1"/>
  <c r="P19" i="1"/>
  <c r="M19" i="1"/>
  <c r="N19" i="1" s="1"/>
  <c r="K19" i="1"/>
  <c r="L19" i="1" s="1"/>
  <c r="J19" i="1"/>
  <c r="I19" i="1"/>
  <c r="H19" i="1"/>
  <c r="G19" i="1"/>
  <c r="E19" i="1"/>
  <c r="Q19" i="1" s="1"/>
  <c r="D19" i="1"/>
  <c r="F19" i="1" s="1"/>
  <c r="C19" i="1"/>
  <c r="O19" i="1" s="1"/>
  <c r="B19" i="1"/>
  <c r="Q18" i="1"/>
  <c r="O18" i="1"/>
  <c r="M18" i="1"/>
  <c r="K18" i="1"/>
  <c r="J18" i="1"/>
  <c r="L18" i="1" s="1"/>
  <c r="R18" i="1" s="1"/>
  <c r="I18" i="1"/>
  <c r="N18" i="1" s="1"/>
  <c r="G18" i="1"/>
  <c r="S18" i="1" s="1"/>
  <c r="T18" i="1" s="1"/>
  <c r="F18" i="1"/>
  <c r="E18" i="1"/>
  <c r="D18" i="1"/>
  <c r="P18" i="1" s="1"/>
  <c r="C18" i="1"/>
  <c r="B18" i="1"/>
  <c r="S17" i="1"/>
  <c r="T17" i="1" s="1"/>
  <c r="V17" i="1" s="1"/>
  <c r="M17" i="1"/>
  <c r="N17" i="1" s="1"/>
  <c r="L17" i="1"/>
  <c r="K17" i="1"/>
  <c r="J17" i="1"/>
  <c r="I17" i="1"/>
  <c r="G17" i="1"/>
  <c r="E17" i="1"/>
  <c r="Q17" i="1" s="1"/>
  <c r="D17" i="1"/>
  <c r="P17" i="1" s="1"/>
  <c r="C17" i="1"/>
  <c r="O17" i="1" s="1"/>
  <c r="B17" i="1"/>
  <c r="T16" i="1"/>
  <c r="Q16" i="1"/>
  <c r="O16" i="1"/>
  <c r="N16" i="1"/>
  <c r="M16" i="1"/>
  <c r="L16" i="1"/>
  <c r="K16" i="1"/>
  <c r="J16" i="1"/>
  <c r="I16" i="1"/>
  <c r="G16" i="1"/>
  <c r="S16" i="1" s="1"/>
  <c r="F16" i="1"/>
  <c r="R16" i="1" s="1"/>
  <c r="E16" i="1"/>
  <c r="D16" i="1"/>
  <c r="P16" i="1" s="1"/>
  <c r="C16" i="1"/>
  <c r="B16" i="1"/>
  <c r="P15" i="1"/>
  <c r="M15" i="1"/>
  <c r="N15" i="1" s="1"/>
  <c r="L15" i="1"/>
  <c r="K15" i="1"/>
  <c r="J15" i="1"/>
  <c r="I15" i="1"/>
  <c r="H15" i="1"/>
  <c r="G15" i="1"/>
  <c r="E15" i="1"/>
  <c r="Q15" i="1" s="1"/>
  <c r="D15" i="1"/>
  <c r="F15" i="1" s="1"/>
  <c r="R15" i="1" s="1"/>
  <c r="C15" i="1"/>
  <c r="B15" i="1"/>
  <c r="T14" i="1"/>
  <c r="P14" i="1"/>
  <c r="O14" i="1"/>
  <c r="N14" i="1"/>
  <c r="M14" i="1"/>
  <c r="L14" i="1"/>
  <c r="K14" i="1"/>
  <c r="J14" i="1"/>
  <c r="I14" i="1"/>
  <c r="H14" i="1"/>
  <c r="G14" i="1"/>
  <c r="S14" i="1" s="1"/>
  <c r="E14" i="1"/>
  <c r="Q14" i="1" s="1"/>
  <c r="D14" i="1"/>
  <c r="F14" i="1" s="1"/>
  <c r="R14" i="1" s="1"/>
  <c r="C14" i="1"/>
  <c r="B14" i="1"/>
  <c r="P13" i="1"/>
  <c r="N13" i="1"/>
  <c r="M13" i="1"/>
  <c r="S13" i="1" s="1"/>
  <c r="T13" i="1" s="1"/>
  <c r="K13" i="1"/>
  <c r="J13" i="1"/>
  <c r="L13" i="1" s="1"/>
  <c r="I13" i="1"/>
  <c r="G13" i="1"/>
  <c r="F13" i="1"/>
  <c r="E13" i="1"/>
  <c r="Q13" i="1" s="1"/>
  <c r="D13" i="1"/>
  <c r="C13" i="1"/>
  <c r="O13" i="1" s="1"/>
  <c r="B13" i="1"/>
  <c r="Q12" i="1"/>
  <c r="P12" i="1"/>
  <c r="M12" i="1"/>
  <c r="K12" i="1"/>
  <c r="J12" i="1"/>
  <c r="L12" i="1" s="1"/>
  <c r="I12" i="1"/>
  <c r="O12" i="1" s="1"/>
  <c r="H12" i="1"/>
  <c r="G12" i="1"/>
  <c r="F12" i="1"/>
  <c r="R12" i="1" s="1"/>
  <c r="E12" i="1"/>
  <c r="D12" i="1"/>
  <c r="C12" i="1"/>
  <c r="B12" i="1"/>
  <c r="M11" i="1"/>
  <c r="S11" i="1" s="1"/>
  <c r="T11" i="1" s="1"/>
  <c r="L11" i="1"/>
  <c r="K11" i="1"/>
  <c r="J11" i="1"/>
  <c r="I11" i="1"/>
  <c r="G11" i="1"/>
  <c r="E11" i="1"/>
  <c r="Q11" i="1" s="1"/>
  <c r="D11" i="1"/>
  <c r="P11" i="1" s="1"/>
  <c r="C11" i="1"/>
  <c r="O11" i="1" s="1"/>
  <c r="B11" i="1"/>
  <c r="P10" i="1"/>
  <c r="O10" i="1"/>
  <c r="M10" i="1"/>
  <c r="N10" i="1" s="1"/>
  <c r="L10" i="1"/>
  <c r="K10" i="1"/>
  <c r="J10" i="1"/>
  <c r="I10" i="1"/>
  <c r="H10" i="1"/>
  <c r="G10" i="1"/>
  <c r="S10" i="1" s="1"/>
  <c r="T10" i="1" s="1"/>
  <c r="E10" i="1"/>
  <c r="Q10" i="1" s="1"/>
  <c r="D10" i="1"/>
  <c r="F10" i="1" s="1"/>
  <c r="R10" i="1" s="1"/>
  <c r="C10" i="1"/>
  <c r="B10" i="1"/>
  <c r="S9" i="1"/>
  <c r="M9" i="1"/>
  <c r="N9" i="1" s="1"/>
  <c r="L9" i="1"/>
  <c r="K9" i="1"/>
  <c r="J9" i="1"/>
  <c r="I9" i="1"/>
  <c r="G9" i="1"/>
  <c r="E9" i="1"/>
  <c r="Q9" i="1" s="1"/>
  <c r="D9" i="1"/>
  <c r="P9" i="1" s="1"/>
  <c r="C9" i="1"/>
  <c r="H9" i="1" s="1"/>
  <c r="B9" i="1"/>
  <c r="P8" i="1"/>
  <c r="O8" i="1"/>
  <c r="M8" i="1"/>
  <c r="N8" i="1" s="1"/>
  <c r="L8" i="1"/>
  <c r="K8" i="1"/>
  <c r="J8" i="1"/>
  <c r="I8" i="1"/>
  <c r="H8" i="1"/>
  <c r="G8" i="1"/>
  <c r="S8" i="1" s="1"/>
  <c r="T8" i="1" s="1"/>
  <c r="E8" i="1"/>
  <c r="Q8" i="1" s="1"/>
  <c r="D8" i="1"/>
  <c r="F8" i="1" s="1"/>
  <c r="R8" i="1" s="1"/>
  <c r="C8" i="1"/>
  <c r="B8" i="1"/>
  <c r="S7" i="1"/>
  <c r="M7" i="1"/>
  <c r="N7" i="1" s="1"/>
  <c r="L7" i="1"/>
  <c r="K7" i="1"/>
  <c r="Q7" i="1" s="1"/>
  <c r="J7" i="1"/>
  <c r="I7" i="1"/>
  <c r="G7" i="1"/>
  <c r="E7" i="1"/>
  <c r="D7" i="1"/>
  <c r="P7" i="1" s="1"/>
  <c r="C7" i="1"/>
  <c r="H7" i="1" s="1"/>
  <c r="B7" i="1"/>
  <c r="O6" i="1"/>
  <c r="N6" i="1"/>
  <c r="M6" i="1"/>
  <c r="M82" i="1" s="1"/>
  <c r="L6" i="1"/>
  <c r="K6" i="1"/>
  <c r="J6" i="1"/>
  <c r="I6" i="1"/>
  <c r="G6" i="1"/>
  <c r="G82" i="1" s="1"/>
  <c r="F6" i="1"/>
  <c r="R6" i="1" s="1"/>
  <c r="E6" i="1"/>
  <c r="E82" i="1" s="1"/>
  <c r="D6" i="1"/>
  <c r="P6" i="1" s="1"/>
  <c r="C6" i="1"/>
  <c r="B6" i="1"/>
  <c r="A2" i="1"/>
  <c r="A1" i="1"/>
  <c r="V11" i="1" l="1"/>
  <c r="V14" i="1"/>
  <c r="R13" i="1"/>
  <c r="R20" i="1"/>
  <c r="V26" i="1"/>
  <c r="V30" i="1"/>
  <c r="V18" i="1"/>
  <c r="V22" i="1"/>
  <c r="R27" i="1"/>
  <c r="R31" i="1"/>
  <c r="R19" i="1"/>
  <c r="R23" i="1"/>
  <c r="H82" i="1"/>
  <c r="S15" i="1"/>
  <c r="S19" i="1"/>
  <c r="T19" i="1" s="1"/>
  <c r="V19" i="1" s="1"/>
  <c r="S23" i="1"/>
  <c r="T23" i="1" s="1"/>
  <c r="V23" i="1" s="1"/>
  <c r="S27" i="1"/>
  <c r="T27" i="1" s="1"/>
  <c r="V27" i="1" s="1"/>
  <c r="S31" i="1"/>
  <c r="T31" i="1" s="1"/>
  <c r="V31" i="1" s="1"/>
  <c r="H35" i="1"/>
  <c r="O35" i="1"/>
  <c r="T35" i="1" s="1"/>
  <c r="V35" i="1" s="1"/>
  <c r="H37" i="1"/>
  <c r="O37" i="1"/>
  <c r="T37" i="1" s="1"/>
  <c r="P46" i="1"/>
  <c r="L46" i="1"/>
  <c r="P50" i="1"/>
  <c r="L50" i="1"/>
  <c r="P54" i="1"/>
  <c r="L54" i="1"/>
  <c r="P58" i="1"/>
  <c r="L58" i="1"/>
  <c r="P62" i="1"/>
  <c r="L62" i="1"/>
  <c r="P66" i="1"/>
  <c r="L66" i="1"/>
  <c r="P70" i="1"/>
  <c r="L70" i="1"/>
  <c r="H6" i="1"/>
  <c r="I82" i="1"/>
  <c r="Q6" i="1"/>
  <c r="F7" i="1"/>
  <c r="R7" i="1" s="1"/>
  <c r="F9" i="1"/>
  <c r="R9" i="1" s="1"/>
  <c r="F11" i="1"/>
  <c r="R11" i="1" s="1"/>
  <c r="N11" i="1"/>
  <c r="H13" i="1"/>
  <c r="H16" i="1"/>
  <c r="F17" i="1"/>
  <c r="R17" i="1" s="1"/>
  <c r="H20" i="1"/>
  <c r="F21" i="1"/>
  <c r="R21" i="1" s="1"/>
  <c r="H24" i="1"/>
  <c r="F25" i="1"/>
  <c r="R25" i="1" s="1"/>
  <c r="H28" i="1"/>
  <c r="F29" i="1"/>
  <c r="R29" i="1" s="1"/>
  <c r="H32" i="1"/>
  <c r="F33" i="1"/>
  <c r="R33" i="1" s="1"/>
  <c r="P35" i="1"/>
  <c r="P37" i="1"/>
  <c r="N39" i="1"/>
  <c r="J82" i="1"/>
  <c r="O7" i="1"/>
  <c r="T7" i="1" s="1"/>
  <c r="V8" i="1" s="1"/>
  <c r="O9" i="1"/>
  <c r="T9" i="1" s="1"/>
  <c r="V9" i="1" s="1"/>
  <c r="O15" i="1"/>
  <c r="N34" i="1"/>
  <c r="Q35" i="1"/>
  <c r="N36" i="1"/>
  <c r="Q37" i="1"/>
  <c r="N38" i="1"/>
  <c r="F39" i="1"/>
  <c r="R39" i="1" s="1"/>
  <c r="H41" i="1"/>
  <c r="S41" i="1"/>
  <c r="T41" i="1" s="1"/>
  <c r="C82" i="1"/>
  <c r="K82" i="1"/>
  <c r="S6" i="1"/>
  <c r="H11" i="1"/>
  <c r="H17" i="1"/>
  <c r="H21" i="1"/>
  <c r="H25" i="1"/>
  <c r="F26" i="1"/>
  <c r="R26" i="1" s="1"/>
  <c r="H29" i="1"/>
  <c r="F30" i="1"/>
  <c r="R30" i="1" s="1"/>
  <c r="H33" i="1"/>
  <c r="F35" i="1"/>
  <c r="R35" i="1" s="1"/>
  <c r="F37" i="1"/>
  <c r="R37" i="1" s="1"/>
  <c r="P38" i="1"/>
  <c r="P82" i="1" s="1"/>
  <c r="O40" i="1"/>
  <c r="T40" i="1" s="1"/>
  <c r="N40" i="1"/>
  <c r="Q42" i="1"/>
  <c r="F42" i="1"/>
  <c r="Q45" i="1"/>
  <c r="Q49" i="1"/>
  <c r="Q53" i="1"/>
  <c r="Q57" i="1"/>
  <c r="Q61" i="1"/>
  <c r="D82" i="1"/>
  <c r="N12" i="1"/>
  <c r="V28" i="1"/>
  <c r="V32" i="1"/>
  <c r="T34" i="1"/>
  <c r="V34" i="1" s="1"/>
  <c r="P34" i="1"/>
  <c r="T36" i="1"/>
  <c r="P36" i="1"/>
  <c r="P44" i="1"/>
  <c r="L44" i="1"/>
  <c r="P48" i="1"/>
  <c r="L48" i="1"/>
  <c r="P52" i="1"/>
  <c r="L52" i="1"/>
  <c r="P56" i="1"/>
  <c r="L56" i="1"/>
  <c r="P60" i="1"/>
  <c r="L60" i="1"/>
  <c r="P64" i="1"/>
  <c r="L64" i="1"/>
  <c r="P68" i="1"/>
  <c r="L68" i="1"/>
  <c r="N82" i="1"/>
  <c r="S12" i="1"/>
  <c r="T12" i="1" s="1"/>
  <c r="V12" i="1" s="1"/>
  <c r="H18" i="1"/>
  <c r="H22" i="1"/>
  <c r="H26" i="1"/>
  <c r="H30" i="1"/>
  <c r="H34" i="1"/>
  <c r="H36" i="1"/>
  <c r="Q46" i="1"/>
  <c r="Q50" i="1"/>
  <c r="Q54" i="1"/>
  <c r="Q58" i="1"/>
  <c r="Q62" i="1"/>
  <c r="L45" i="1"/>
  <c r="L49" i="1"/>
  <c r="L53" i="1"/>
  <c r="L57" i="1"/>
  <c r="L61" i="1"/>
  <c r="R78" i="1"/>
  <c r="O39" i="1"/>
  <c r="T39" i="1" s="1"/>
  <c r="V39" i="1" s="1"/>
  <c r="P43" i="1"/>
  <c r="P45" i="1"/>
  <c r="P47" i="1"/>
  <c r="P49" i="1"/>
  <c r="P51" i="1"/>
  <c r="P53" i="1"/>
  <c r="P55" i="1"/>
  <c r="P57" i="1"/>
  <c r="P59" i="1"/>
  <c r="P61" i="1"/>
  <c r="P63" i="1"/>
  <c r="P65" i="1"/>
  <c r="P67" i="1"/>
  <c r="P69" i="1"/>
  <c r="S71" i="1"/>
  <c r="T71" i="1" s="1"/>
  <c r="V71" i="1" s="1"/>
  <c r="H71" i="1"/>
  <c r="T79" i="1"/>
  <c r="V79" i="1" s="1"/>
  <c r="H42" i="1"/>
  <c r="F43" i="1"/>
  <c r="R43" i="1" s="1"/>
  <c r="F44" i="1"/>
  <c r="F45" i="1"/>
  <c r="R45" i="1" s="1"/>
  <c r="F46" i="1"/>
  <c r="F47" i="1"/>
  <c r="R47" i="1" s="1"/>
  <c r="F48" i="1"/>
  <c r="R48" i="1" s="1"/>
  <c r="F49" i="1"/>
  <c r="R49" i="1" s="1"/>
  <c r="F50" i="1"/>
  <c r="R50" i="1" s="1"/>
  <c r="F51" i="1"/>
  <c r="R51" i="1" s="1"/>
  <c r="F52" i="1"/>
  <c r="F53" i="1"/>
  <c r="R53" i="1" s="1"/>
  <c r="F54" i="1"/>
  <c r="F55" i="1"/>
  <c r="R55" i="1" s="1"/>
  <c r="F56" i="1"/>
  <c r="R56" i="1" s="1"/>
  <c r="F57" i="1"/>
  <c r="R57" i="1" s="1"/>
  <c r="F58" i="1"/>
  <c r="R58" i="1" s="1"/>
  <c r="F59" i="1"/>
  <c r="R59" i="1" s="1"/>
  <c r="F60" i="1"/>
  <c r="F61" i="1"/>
  <c r="R61" i="1" s="1"/>
  <c r="F62" i="1"/>
  <c r="F63" i="1"/>
  <c r="R63" i="1" s="1"/>
  <c r="F64" i="1"/>
  <c r="R64" i="1" s="1"/>
  <c r="F65" i="1"/>
  <c r="R65" i="1" s="1"/>
  <c r="F66" i="1"/>
  <c r="R66" i="1" s="1"/>
  <c r="F67" i="1"/>
  <c r="R67" i="1" s="1"/>
  <c r="F68" i="1"/>
  <c r="F69" i="1"/>
  <c r="R69" i="1" s="1"/>
  <c r="F70" i="1"/>
  <c r="T70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T72" i="1"/>
  <c r="V72" i="1" s="1"/>
  <c r="R81" i="1"/>
  <c r="P41" i="1"/>
  <c r="L42" i="1"/>
  <c r="L82" i="1" s="1"/>
  <c r="S43" i="1"/>
  <c r="T43" i="1" s="1"/>
  <c r="V43" i="1" s="1"/>
  <c r="S44" i="1"/>
  <c r="T44" i="1" s="1"/>
  <c r="S45" i="1"/>
  <c r="T45" i="1" s="1"/>
  <c r="S46" i="1"/>
  <c r="T46" i="1" s="1"/>
  <c r="V46" i="1" s="1"/>
  <c r="S47" i="1"/>
  <c r="T47" i="1" s="1"/>
  <c r="V47" i="1" s="1"/>
  <c r="S48" i="1"/>
  <c r="T48" i="1" s="1"/>
  <c r="S49" i="1"/>
  <c r="T49" i="1" s="1"/>
  <c r="V49" i="1" s="1"/>
  <c r="S50" i="1"/>
  <c r="T50" i="1" s="1"/>
  <c r="V50" i="1" s="1"/>
  <c r="S51" i="1"/>
  <c r="T51" i="1" s="1"/>
  <c r="V51" i="1" s="1"/>
  <c r="S52" i="1"/>
  <c r="T52" i="1" s="1"/>
  <c r="S53" i="1"/>
  <c r="T53" i="1" s="1"/>
  <c r="S54" i="1"/>
  <c r="T54" i="1" s="1"/>
  <c r="V54" i="1" s="1"/>
  <c r="S55" i="1"/>
  <c r="T55" i="1" s="1"/>
  <c r="V55" i="1" s="1"/>
  <c r="S56" i="1"/>
  <c r="T56" i="1" s="1"/>
  <c r="S57" i="1"/>
  <c r="T57" i="1" s="1"/>
  <c r="V57" i="1" s="1"/>
  <c r="S58" i="1"/>
  <c r="T58" i="1" s="1"/>
  <c r="V58" i="1" s="1"/>
  <c r="S59" i="1"/>
  <c r="T59" i="1" s="1"/>
  <c r="V59" i="1" s="1"/>
  <c r="S60" i="1"/>
  <c r="T60" i="1" s="1"/>
  <c r="S61" i="1"/>
  <c r="T61" i="1" s="1"/>
  <c r="S62" i="1"/>
  <c r="T62" i="1" s="1"/>
  <c r="V62" i="1" s="1"/>
  <c r="S63" i="1"/>
  <c r="T63" i="1" s="1"/>
  <c r="V63" i="1" s="1"/>
  <c r="S64" i="1"/>
  <c r="T64" i="1" s="1"/>
  <c r="S65" i="1"/>
  <c r="T65" i="1" s="1"/>
  <c r="V65" i="1" s="1"/>
  <c r="S66" i="1"/>
  <c r="T66" i="1" s="1"/>
  <c r="V66" i="1" s="1"/>
  <c r="S67" i="1"/>
  <c r="T67" i="1" s="1"/>
  <c r="V67" i="1" s="1"/>
  <c r="S68" i="1"/>
  <c r="T68" i="1" s="1"/>
  <c r="S69" i="1"/>
  <c r="T69" i="1" s="1"/>
  <c r="R74" i="1"/>
  <c r="R77" i="1"/>
  <c r="T77" i="1"/>
  <c r="V77" i="1" s="1"/>
  <c r="T81" i="1"/>
  <c r="V81" i="1" s="1"/>
  <c r="S74" i="1"/>
  <c r="T74" i="1" s="1"/>
  <c r="V74" i="1" s="1"/>
  <c r="S76" i="1"/>
  <c r="T76" i="1" s="1"/>
  <c r="V76" i="1" s="1"/>
  <c r="S78" i="1"/>
  <c r="T78" i="1" s="1"/>
  <c r="S80" i="1"/>
  <c r="T80" i="1" s="1"/>
  <c r="L72" i="1"/>
  <c r="R72" i="1" s="1"/>
  <c r="H73" i="1"/>
  <c r="L74" i="1"/>
  <c r="H75" i="1"/>
  <c r="L76" i="1"/>
  <c r="R76" i="1" s="1"/>
  <c r="H77" i="1"/>
  <c r="L78" i="1"/>
  <c r="H79" i="1"/>
  <c r="H81" i="1"/>
  <c r="P81" i="1"/>
  <c r="Q77" i="1"/>
  <c r="Q79" i="1"/>
  <c r="F80" i="1"/>
  <c r="R80" i="1" s="1"/>
  <c r="V37" i="1" l="1"/>
  <c r="V38" i="1"/>
  <c r="V40" i="1"/>
  <c r="V70" i="1"/>
  <c r="V75" i="1"/>
  <c r="F82" i="1"/>
  <c r="V41" i="1"/>
  <c r="T15" i="1"/>
  <c r="V42" i="1"/>
  <c r="V64" i="1"/>
  <c r="V56" i="1"/>
  <c r="V48" i="1"/>
  <c r="R70" i="1"/>
  <c r="R62" i="1"/>
  <c r="R54" i="1"/>
  <c r="R46" i="1"/>
  <c r="O82" i="1"/>
  <c r="O88" i="1" s="1"/>
  <c r="V80" i="1"/>
  <c r="R68" i="1"/>
  <c r="R60" i="1"/>
  <c r="R52" i="1"/>
  <c r="R44" i="1"/>
  <c r="V24" i="1"/>
  <c r="V78" i="1"/>
  <c r="V69" i="1"/>
  <c r="V61" i="1"/>
  <c r="V53" i="1"/>
  <c r="V45" i="1"/>
  <c r="V20" i="1"/>
  <c r="V13" i="1"/>
  <c r="V68" i="1"/>
  <c r="V60" i="1"/>
  <c r="V52" i="1"/>
  <c r="V44" i="1"/>
  <c r="S82" i="1"/>
  <c r="T6" i="1"/>
  <c r="V10" i="1"/>
  <c r="V36" i="1"/>
  <c r="R42" i="1"/>
  <c r="R82" i="1" s="1"/>
  <c r="V7" i="1"/>
  <c r="V73" i="1"/>
  <c r="Q82" i="1"/>
  <c r="Q88" i="1" s="1"/>
  <c r="S88" i="1" l="1"/>
  <c r="T82" i="1"/>
  <c r="V15" i="1"/>
  <c r="V16" i="1"/>
</calcChain>
</file>

<file path=xl/sharedStrings.xml><?xml version="1.0" encoding="utf-8"?>
<sst xmlns="http://schemas.openxmlformats.org/spreadsheetml/2006/main" count="104" uniqueCount="90">
  <si>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</si>
  <si>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</si>
  <si>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</si>
  <si>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</si>
  <si>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</si>
  <si>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</si>
  <si>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</si>
  <si>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สำรองเงินมีหนี้</t>
  </si>
  <si>
    <t>PO</t>
  </si>
  <si>
    <t>PO+สำรองเงินมีหนี้</t>
  </si>
  <si>
    <t>เบิกจ่าย</t>
  </si>
  <si>
    <t>ร้อยละเบิกจ่ายต่องบจัดสรรถือจ่ายจังหวัด</t>
  </si>
  <si>
    <t>9500</t>
  </si>
  <si>
    <t>3200</t>
  </si>
  <si>
    <t>3700</t>
  </si>
  <si>
    <t>3800</t>
  </si>
  <si>
    <t>8600</t>
  </si>
  <si>
    <t>2500</t>
  </si>
  <si>
    <t>5200</t>
  </si>
  <si>
    <t>4700</t>
  </si>
  <si>
    <t>4800</t>
  </si>
  <si>
    <t>7700</t>
  </si>
  <si>
    <t>4200</t>
  </si>
  <si>
    <t>7100</t>
  </si>
  <si>
    <t>2400</t>
  </si>
  <si>
    <t>6200</t>
  </si>
  <si>
    <t>1800</t>
  </si>
  <si>
    <t>5300</t>
  </si>
  <si>
    <t>4500</t>
  </si>
  <si>
    <t>9300</t>
  </si>
  <si>
    <t>6000</t>
  </si>
  <si>
    <t>8400</t>
  </si>
  <si>
    <t>3100</t>
  </si>
  <si>
    <t>7600</t>
  </si>
  <si>
    <t>3500</t>
  </si>
  <si>
    <t>5100</t>
  </si>
  <si>
    <t>6100</t>
  </si>
  <si>
    <t>5800</t>
  </si>
  <si>
    <t>1300</t>
  </si>
  <si>
    <t>1600</t>
  </si>
  <si>
    <t>6700</t>
  </si>
  <si>
    <t>2200</t>
  </si>
  <si>
    <t>9200</t>
  </si>
  <si>
    <t>3900</t>
  </si>
  <si>
    <t>5500</t>
  </si>
  <si>
    <t>8100</t>
  </si>
  <si>
    <t>2300</t>
  </si>
  <si>
    <t>7200</t>
  </si>
  <si>
    <t>4900</t>
  </si>
  <si>
    <t>2600</t>
  </si>
  <si>
    <t>1500</t>
  </si>
  <si>
    <t>9100</t>
  </si>
  <si>
    <t>4100</t>
  </si>
  <si>
    <t>4300</t>
  </si>
  <si>
    <t>3600</t>
  </si>
  <si>
    <t>5400</t>
  </si>
  <si>
    <t>6400</t>
  </si>
  <si>
    <t>6600</t>
  </si>
  <si>
    <t>1700</t>
  </si>
  <si>
    <t>9600</t>
  </si>
  <si>
    <t>3400</t>
  </si>
  <si>
    <t>1400</t>
  </si>
  <si>
    <t>2100</t>
  </si>
  <si>
    <t>7000</t>
  </si>
  <si>
    <t>4600</t>
  </si>
  <si>
    <t>9400</t>
  </si>
  <si>
    <t>1900</t>
  </si>
  <si>
    <t>6300</t>
  </si>
  <si>
    <t>8500</t>
  </si>
  <si>
    <t>1100</t>
  </si>
  <si>
    <t>6500</t>
  </si>
  <si>
    <t>3300</t>
  </si>
  <si>
    <t>2700</t>
  </si>
  <si>
    <t>7300</t>
  </si>
  <si>
    <t>4400</t>
  </si>
  <si>
    <t>8200</t>
  </si>
  <si>
    <t>8300</t>
  </si>
  <si>
    <t>1200</t>
  </si>
  <si>
    <t>7500</t>
  </si>
  <si>
    <t>2000</t>
  </si>
  <si>
    <t>3000</t>
  </si>
  <si>
    <t>5700</t>
  </si>
  <si>
    <t>7400</t>
  </si>
  <si>
    <t>8000</t>
  </si>
  <si>
    <t>5600</t>
  </si>
  <si>
    <t>4000</t>
  </si>
  <si>
    <t>9000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</si>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</sst>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8" applyNumberFormat="0" applyProtection="0">
      <alignment horizontal="left" vertical="center" indent="1"/>
    </xf>
    <xf numFmtId="0" fontId="10" fillId="0" borderId="0"/>
  </cellStyleXfs>
  <cellXfs count="68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4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3" borderId="14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5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4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6" fillId="3" borderId="15" xfId="3" applyFont="1" applyFill="1" applyBorder="1" applyAlignment="1">
      <alignment vertical="center"/>
    </xf>
    <xf numFmtId="43" fontId="7" fillId="6" borderId="20" xfId="3" applyFont="1" applyFill="1" applyBorder="1" applyAlignment="1">
      <alignment horizontal="center" vertical="center"/>
    </xf>
    <xf numFmtId="43" fontId="7" fillId="6" borderId="21" xfId="3" applyFont="1" applyFill="1" applyBorder="1" applyAlignment="1">
      <alignment horizontal="center" vertical="center"/>
    </xf>
    <xf numFmtId="43" fontId="7" fillId="6" borderId="20" xfId="3" applyFont="1" applyFill="1" applyBorder="1" applyAlignment="1">
      <alignment vertical="center"/>
    </xf>
    <xf numFmtId="43" fontId="7" fillId="3" borderId="21" xfId="3" applyFont="1" applyFill="1" applyBorder="1" applyAlignment="1">
      <alignment vertical="center"/>
    </xf>
    <xf numFmtId="43" fontId="7" fillId="6" borderId="21" xfId="3" applyFont="1" applyFill="1" applyBorder="1" applyAlignment="1">
      <alignment vertical="center"/>
    </xf>
    <xf numFmtId="43" fontId="7" fillId="6" borderId="22" xfId="3" applyFont="1" applyFill="1" applyBorder="1" applyAlignment="1">
      <alignment vertical="center"/>
    </xf>
    <xf numFmtId="43" fontId="7" fillId="6" borderId="23" xfId="3" applyFont="1" applyFill="1" applyBorder="1" applyAlignment="1">
      <alignment horizontal="right" vertical="center"/>
    </xf>
    <xf numFmtId="43" fontId="7" fillId="3" borderId="20" xfId="3" applyFont="1" applyFill="1" applyBorder="1" applyAlignment="1">
      <alignment vertical="center"/>
    </xf>
    <xf numFmtId="4" fontId="9" fillId="5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 2" xfId="3" xr:uid="{26D6B668-8631-4A4A-85B8-1C8D3ADB7A1F}"/>
    <cellStyle name="Normal 2" xfId="2" xr:uid="{0769E603-CD78-4DE4-956F-5A8F80C7AD18}"/>
    <cellStyle name="Normal_กระทรวง" xfId="5" xr:uid="{D4AB0F09-4EB4-41DA-8840-3ED4FBC53A12}"/>
    <cellStyle name="SAPBEXstdItem" xfId="4" xr:uid="{9A154A58-4310-4EEB-AE24-96B430072CD4}"/>
    <cellStyle name="จุลภาค" xfId="1" builtinId="3"/>
    <cellStyle name="ปกติ" xfId="0" builtinId="0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395\2564.11.05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5 พฤศจิกายน 2564</v>
          </cell>
        </row>
      </sheetData>
      <sheetData sheetId="4"/>
      <sheetData sheetId="5"/>
      <sheetData sheetId="6"/>
      <sheetData sheetId="7">
        <row r="32">
          <cell r="B32" t="str">
            <v>หมายเหตุ : 1. ข้อมูลเบื้องต้น</v>
          </cell>
        </row>
        <row r="34">
          <cell r="B34" t="str">
            <v>ที่มา : ระบบการบริหารการเงินการคลังภาครัฐแบบอิเล็กทรอนิกส์ (GFMIS)</v>
          </cell>
        </row>
        <row r="35">
          <cell r="B35" t="str">
            <v>รวบรวม : กรมบัญชีกลาง</v>
          </cell>
        </row>
        <row r="36">
          <cell r="B36" t="str">
            <v>ข้อมูล ณ วันที่ 5 พฤศจิกายน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2565</v>
          </cell>
        </row>
        <row r="43">
          <cell r="A43" t="str">
            <v>ปีFund</v>
          </cell>
          <cell r="B43" t="str">
            <v>65</v>
          </cell>
        </row>
        <row r="44">
          <cell r="A44" t="str">
            <v>กระทรวง</v>
          </cell>
          <cell r="B44" t="str">
            <v>สำนักนายกรัฐมนตรี..98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30/9/2022</v>
          </cell>
        </row>
        <row r="52">
          <cell r="A52" t="str">
            <v>Changed At</v>
          </cell>
          <cell r="B52" t="str">
            <v>27/9/2021 14:45:05</v>
          </cell>
        </row>
        <row r="53">
          <cell r="A53" t="str">
            <v>Status of Data</v>
          </cell>
          <cell r="B53" t="str">
            <v>5/11/2021 23:14:02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6/11/2021 07:57:12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0">
          <cell r="A60">
            <v>1</v>
          </cell>
          <cell r="B60">
            <v>2</v>
          </cell>
          <cell r="C60">
            <v>3</v>
          </cell>
          <cell r="D60">
            <v>4</v>
          </cell>
          <cell r="E60">
            <v>5</v>
          </cell>
          <cell r="F60">
            <v>6</v>
          </cell>
          <cell r="G60">
            <v>7</v>
          </cell>
          <cell r="H60">
            <v>8</v>
          </cell>
          <cell r="I60">
            <v>9</v>
          </cell>
          <cell r="J60">
            <v>10</v>
          </cell>
          <cell r="K60">
            <v>11</v>
          </cell>
          <cell r="L60">
            <v>12</v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98454.38485391</v>
          </cell>
          <cell r="E64">
            <v>357.16097678</v>
          </cell>
          <cell r="F64">
            <v>41306.878343349999</v>
          </cell>
          <cell r="G64">
            <v>41.955346534</v>
          </cell>
          <cell r="H64">
            <v>169225.01454102001</v>
          </cell>
          <cell r="J64">
            <v>18006.022669760001</v>
          </cell>
          <cell r="K64">
            <v>11263.62829665</v>
          </cell>
          <cell r="L64">
            <v>6.6560066950000003</v>
          </cell>
          <cell r="M64">
            <v>267679.39939492999</v>
          </cell>
          <cell r="O64">
            <v>18363.183646540001</v>
          </cell>
          <cell r="P64">
            <v>52570.50664</v>
          </cell>
          <cell r="Q64">
            <v>19.639354675</v>
          </cell>
          <cell r="R64">
            <v>70933.690286540004</v>
          </cell>
        </row>
        <row r="65">
          <cell r="A65" t="str">
            <v>9500</v>
          </cell>
          <cell r="B65" t="str">
            <v>ยะลา</v>
          </cell>
          <cell r="C65">
            <v>2270.3299420100002</v>
          </cell>
          <cell r="E65">
            <v>19.139488759999999</v>
          </cell>
          <cell r="F65">
            <v>347.7286575</v>
          </cell>
          <cell r="G65">
            <v>15.316216866</v>
          </cell>
          <cell r="H65">
            <v>3687.0164639999998</v>
          </cell>
          <cell r="J65">
            <v>394.56057019000002</v>
          </cell>
          <cell r="K65">
            <v>73.140538939999999</v>
          </cell>
          <cell r="L65">
            <v>1.9837323659999999</v>
          </cell>
          <cell r="M65">
            <v>5957.3464060099996</v>
          </cell>
          <cell r="O65">
            <v>413.70005895000003</v>
          </cell>
          <cell r="P65">
            <v>420.86919644</v>
          </cell>
          <cell r="Q65">
            <v>7.0647091470000003</v>
          </cell>
        </row>
        <row r="66">
          <cell r="A66" t="str">
            <v>3200</v>
          </cell>
          <cell r="B66" t="str">
            <v>สุรินทร์</v>
          </cell>
          <cell r="C66">
            <v>1230.2572527699999</v>
          </cell>
          <cell r="E66">
            <v>3.2882445499999999</v>
          </cell>
          <cell r="F66">
            <v>269.47520113000002</v>
          </cell>
          <cell r="G66">
            <v>21.903971753</v>
          </cell>
          <cell r="H66">
            <v>3296.8680545000002</v>
          </cell>
          <cell r="J66">
            <v>80.60551796</v>
          </cell>
          <cell r="K66">
            <v>65.094678759999994</v>
          </cell>
          <cell r="L66">
            <v>1.9744399130000001</v>
          </cell>
          <cell r="M66">
            <v>4527.1253072700001</v>
          </cell>
          <cell r="O66">
            <v>83.893762510000002</v>
          </cell>
          <cell r="P66">
            <v>334.56987988999998</v>
          </cell>
          <cell r="Q66">
            <v>7.3903383979999999</v>
          </cell>
        </row>
        <row r="67">
          <cell r="A67" t="str">
            <v>3700</v>
          </cell>
          <cell r="B67" t="str">
            <v>อำนาจเจริญ</v>
          </cell>
          <cell r="C67">
            <v>369.43909982000002</v>
          </cell>
          <cell r="E67">
            <v>1.96770695</v>
          </cell>
          <cell r="F67">
            <v>117.60091898</v>
          </cell>
          <cell r="G67">
            <v>31.832288200000001</v>
          </cell>
          <cell r="H67">
            <v>1240.35445366</v>
          </cell>
          <cell r="J67">
            <v>71.98219057</v>
          </cell>
          <cell r="K67">
            <v>6.35732754</v>
          </cell>
          <cell r="L67">
            <v>0.51254119499999995</v>
          </cell>
          <cell r="M67">
            <v>1609.7935534799999</v>
          </cell>
          <cell r="O67">
            <v>73.949897519999993</v>
          </cell>
          <cell r="P67">
            <v>123.95824652</v>
          </cell>
          <cell r="Q67">
            <v>7.7002573559999998</v>
          </cell>
        </row>
        <row r="68">
          <cell r="A68" t="str">
            <v>3800</v>
          </cell>
          <cell r="B68" t="str">
            <v>บึงกาฬ</v>
          </cell>
          <cell r="C68">
            <v>336.74592437000001</v>
          </cell>
          <cell r="E68">
            <v>1.4841261699999999</v>
          </cell>
          <cell r="F68">
            <v>120.94402667</v>
          </cell>
          <cell r="G68">
            <v>35.915513126</v>
          </cell>
          <cell r="H68">
            <v>1324.387534</v>
          </cell>
          <cell r="J68">
            <v>349.97009300000002</v>
          </cell>
          <cell r="K68">
            <v>8.4840802600000007</v>
          </cell>
          <cell r="L68">
            <v>0.64060405600000003</v>
          </cell>
          <cell r="M68">
            <v>1661.13345837</v>
          </cell>
          <cell r="O68">
            <v>351.45421916999999</v>
          </cell>
          <cell r="P68">
            <v>129.42810693000001</v>
          </cell>
          <cell r="Q68">
            <v>7.79155379</v>
          </cell>
        </row>
        <row r="69">
          <cell r="A69" t="str">
            <v>8600</v>
          </cell>
          <cell r="B69" t="str">
            <v>ชุมพร</v>
          </cell>
          <cell r="C69">
            <v>766.88796691000005</v>
          </cell>
          <cell r="E69">
            <v>2.8787631500000002</v>
          </cell>
          <cell r="F69">
            <v>188.76177562999999</v>
          </cell>
          <cell r="G69">
            <v>24.613996277999998</v>
          </cell>
          <cell r="H69">
            <v>1456.0411979999999</v>
          </cell>
          <cell r="J69">
            <v>89.269041000000001</v>
          </cell>
          <cell r="K69">
            <v>6.5407835299999997</v>
          </cell>
          <cell r="L69">
            <v>0.44921692699999999</v>
          </cell>
          <cell r="M69">
            <v>2222.9291649100001</v>
          </cell>
          <cell r="O69">
            <v>92.147804149999999</v>
          </cell>
          <cell r="P69">
            <v>195.30255915999999</v>
          </cell>
          <cell r="Q69">
            <v>8.78582018</v>
          </cell>
        </row>
        <row r="70">
          <cell r="A70" t="str">
            <v>2500</v>
          </cell>
          <cell r="B70" t="str">
            <v>ปราจีนบุรี</v>
          </cell>
          <cell r="C70">
            <v>747.00216622000005</v>
          </cell>
          <cell r="E70">
            <v>0.91480240000000002</v>
          </cell>
          <cell r="F70">
            <v>185.26076975000001</v>
          </cell>
          <cell r="G70">
            <v>24.800566602</v>
          </cell>
          <cell r="H70">
            <v>1881.639156</v>
          </cell>
          <cell r="J70">
            <v>511.8146855</v>
          </cell>
          <cell r="K70">
            <v>47.505684670000001</v>
          </cell>
          <cell r="L70">
            <v>2.5246968590000001</v>
          </cell>
          <cell r="M70">
            <v>2628.6413222199999</v>
          </cell>
          <cell r="O70">
            <v>512.72948789999998</v>
          </cell>
          <cell r="P70">
            <v>232.76645442</v>
          </cell>
          <cell r="Q70">
            <v>8.8550100940000007</v>
          </cell>
        </row>
        <row r="71">
          <cell r="A71" t="str">
            <v>5200</v>
          </cell>
          <cell r="B71" t="str">
            <v>ลำปาง</v>
          </cell>
          <cell r="C71">
            <v>1256.2736404100001</v>
          </cell>
          <cell r="E71">
            <v>4.66556763</v>
          </cell>
          <cell r="F71">
            <v>380.50101763999999</v>
          </cell>
          <cell r="G71">
            <v>30.288068251999999</v>
          </cell>
          <cell r="H71">
            <v>3189.6886412499998</v>
          </cell>
          <cell r="J71">
            <v>218.49633403000001</v>
          </cell>
          <cell r="K71">
            <v>23.473458050000001</v>
          </cell>
          <cell r="L71">
            <v>0.73591690899999995</v>
          </cell>
          <cell r="M71">
            <v>4445.9622816600004</v>
          </cell>
          <cell r="O71">
            <v>223.16190166000001</v>
          </cell>
          <cell r="P71">
            <v>403.97447569000002</v>
          </cell>
          <cell r="Q71">
            <v>9.0863226019999992</v>
          </cell>
        </row>
        <row r="72">
          <cell r="A72" t="str">
            <v>4700</v>
          </cell>
          <cell r="B72" t="str">
            <v>สกลนคร</v>
          </cell>
          <cell r="C72">
            <v>1222.95197876</v>
          </cell>
          <cell r="E72">
            <v>5.0171960000000002</v>
          </cell>
          <cell r="F72">
            <v>424.75508024999999</v>
          </cell>
          <cell r="G72">
            <v>34.731950855999997</v>
          </cell>
          <cell r="H72">
            <v>3980.98638403</v>
          </cell>
          <cell r="J72">
            <v>108.76086915</v>
          </cell>
          <cell r="K72">
            <v>50.15817466</v>
          </cell>
          <cell r="L72">
            <v>1.259943386</v>
          </cell>
          <cell r="M72">
            <v>5203.9383627899997</v>
          </cell>
          <cell r="O72">
            <v>113.77806515</v>
          </cell>
          <cell r="P72">
            <v>474.91325490999998</v>
          </cell>
          <cell r="Q72">
            <v>9.1260353559999992</v>
          </cell>
        </row>
        <row r="73">
          <cell r="A73" t="str">
            <v>4800</v>
          </cell>
          <cell r="B73" t="str">
            <v>นครพนม</v>
          </cell>
          <cell r="C73">
            <v>944.69829216999995</v>
          </cell>
          <cell r="E73">
            <v>3.7437381599999999</v>
          </cell>
          <cell r="F73">
            <v>299.50147307999998</v>
          </cell>
          <cell r="G73">
            <v>31.703399440999998</v>
          </cell>
          <cell r="H73">
            <v>2741.565298</v>
          </cell>
          <cell r="J73">
            <v>771.45427898000003</v>
          </cell>
          <cell r="K73">
            <v>54.801748670000002</v>
          </cell>
          <cell r="L73">
            <v>1.998921883</v>
          </cell>
          <cell r="M73">
            <v>3686.26359017</v>
          </cell>
          <cell r="O73">
            <v>775.19801714000005</v>
          </cell>
          <cell r="P73">
            <v>354.30322174999998</v>
          </cell>
          <cell r="Q73">
            <v>9.6114456570000009</v>
          </cell>
        </row>
        <row r="74">
          <cell r="A74" t="str">
            <v>7700</v>
          </cell>
          <cell r="B74" t="str">
            <v>ประจวบคีรีขันธ์</v>
          </cell>
          <cell r="C74">
            <v>585.74419047000004</v>
          </cell>
          <cell r="E74">
            <v>3.8262660999999998</v>
          </cell>
          <cell r="F74">
            <v>249.84226928000001</v>
          </cell>
          <cell r="G74">
            <v>42.653819421999998</v>
          </cell>
          <cell r="H74">
            <v>2058.4266062699999</v>
          </cell>
          <cell r="J74">
            <v>16.89668</v>
          </cell>
          <cell r="K74">
            <v>7.5469879300000002</v>
          </cell>
          <cell r="L74">
            <v>0.36663867</v>
          </cell>
          <cell r="M74">
            <v>2644.1707967399998</v>
          </cell>
          <cell r="O74">
            <v>20.722946100000001</v>
          </cell>
          <cell r="P74">
            <v>257.38925720999998</v>
          </cell>
          <cell r="Q74">
            <v>9.7342145040000005</v>
          </cell>
        </row>
        <row r="75">
          <cell r="A75" t="str">
            <v>4200</v>
          </cell>
          <cell r="B75" t="str">
            <v>เลย</v>
          </cell>
          <cell r="C75">
            <v>931.41332180999996</v>
          </cell>
          <cell r="E75">
            <v>2.0351645</v>
          </cell>
          <cell r="F75">
            <v>277.05717293999999</v>
          </cell>
          <cell r="G75">
            <v>29.745889010999999</v>
          </cell>
          <cell r="H75">
            <v>1964.5314642200001</v>
          </cell>
          <cell r="J75">
            <v>305.14748900000001</v>
          </cell>
          <cell r="K75">
            <v>7.0558667599999998</v>
          </cell>
          <cell r="L75">
            <v>0.35916282799999999</v>
          </cell>
          <cell r="M75">
            <v>2895.9447860300002</v>
          </cell>
          <cell r="O75">
            <v>307.18265350000001</v>
          </cell>
          <cell r="P75">
            <v>284.1130397</v>
          </cell>
          <cell r="Q75">
            <v>9.8107201859999993</v>
          </cell>
        </row>
        <row r="76">
          <cell r="A76" t="str">
            <v>7100</v>
          </cell>
          <cell r="B76" t="str">
            <v>กาญจนบุรี</v>
          </cell>
          <cell r="C76">
            <v>1078.0322657500001</v>
          </cell>
          <cell r="E76">
            <v>2.5167073200000001</v>
          </cell>
          <cell r="F76">
            <v>354.07855759</v>
          </cell>
          <cell r="G76">
            <v>32.844894242999999</v>
          </cell>
          <cell r="H76">
            <v>2743.4559509999999</v>
          </cell>
          <cell r="J76">
            <v>35.610688179999997</v>
          </cell>
          <cell r="K76">
            <v>31.753209170000002</v>
          </cell>
          <cell r="L76">
            <v>1.157416402</v>
          </cell>
          <cell r="M76">
            <v>3821.48821675</v>
          </cell>
          <cell r="O76">
            <v>38.127395499999999</v>
          </cell>
          <cell r="P76">
            <v>385.83176675999999</v>
          </cell>
          <cell r="Q76">
            <v>10.096374629</v>
          </cell>
        </row>
        <row r="77">
          <cell r="A77" t="str">
            <v>2400</v>
          </cell>
          <cell r="B77" t="str">
            <v>ฉะเชิงเทรา</v>
          </cell>
          <cell r="C77">
            <v>755.75224185000002</v>
          </cell>
          <cell r="E77">
            <v>5.6516435400000002</v>
          </cell>
          <cell r="F77">
            <v>227.00529090000001</v>
          </cell>
          <cell r="G77">
            <v>30.036998679</v>
          </cell>
          <cell r="H77">
            <v>1657.6427409999999</v>
          </cell>
          <cell r="J77">
            <v>84.161267710000004</v>
          </cell>
          <cell r="K77">
            <v>23.778630329999999</v>
          </cell>
          <cell r="L77">
            <v>1.434484629</v>
          </cell>
          <cell r="M77">
            <v>2413.3949828499999</v>
          </cell>
          <cell r="O77">
            <v>89.812911249999999</v>
          </cell>
          <cell r="P77">
            <v>250.78392123</v>
          </cell>
          <cell r="Q77">
            <v>10.391333495</v>
          </cell>
        </row>
        <row r="78">
          <cell r="A78" t="str">
            <v>6200</v>
          </cell>
          <cell r="B78" t="str">
            <v>กำแพงเพชร</v>
          </cell>
          <cell r="C78">
            <v>735.81759032000002</v>
          </cell>
          <cell r="E78">
            <v>1.0778278400000001</v>
          </cell>
          <cell r="F78">
            <v>234.95419136000001</v>
          </cell>
          <cell r="G78">
            <v>31.931037589999999</v>
          </cell>
          <cell r="H78">
            <v>1629.2350726</v>
          </cell>
          <cell r="J78">
            <v>62.304925599999997</v>
          </cell>
          <cell r="K78">
            <v>12.243763449999999</v>
          </cell>
          <cell r="L78">
            <v>0.751503798</v>
          </cell>
          <cell r="M78">
            <v>2365.0526629199999</v>
          </cell>
          <cell r="O78">
            <v>63.382753440000002</v>
          </cell>
          <cell r="P78">
            <v>247.19795481</v>
          </cell>
          <cell r="Q78">
            <v>10.452112069</v>
          </cell>
        </row>
        <row r="79">
          <cell r="A79" t="str">
            <v>1800</v>
          </cell>
          <cell r="B79" t="str">
            <v>ชัยนาท</v>
          </cell>
          <cell r="C79">
            <v>467.61114987000002</v>
          </cell>
          <cell r="E79">
            <v>5.1812678999999999</v>
          </cell>
          <cell r="F79">
            <v>171.13349464999999</v>
          </cell>
          <cell r="G79">
            <v>36.597393945</v>
          </cell>
          <cell r="H79">
            <v>1236.4781539999999</v>
          </cell>
          <cell r="J79">
            <v>32.261397440000003</v>
          </cell>
          <cell r="K79">
            <v>7.31114774</v>
          </cell>
          <cell r="L79">
            <v>0.591288064</v>
          </cell>
          <cell r="M79">
            <v>1704.0893038700001</v>
          </cell>
          <cell r="O79">
            <v>37.442665339999998</v>
          </cell>
          <cell r="P79">
            <v>178.44464239000001</v>
          </cell>
          <cell r="Q79">
            <v>10.471554629</v>
          </cell>
        </row>
        <row r="80">
          <cell r="A80" t="str">
            <v>5300</v>
          </cell>
          <cell r="B80" t="str">
            <v>อุตรดิตถ์</v>
          </cell>
          <cell r="C80">
            <v>732.90167553000003</v>
          </cell>
          <cell r="E80">
            <v>1.72150358</v>
          </cell>
          <cell r="F80">
            <v>291.48216487000002</v>
          </cell>
          <cell r="G80">
            <v>39.770978100000001</v>
          </cell>
          <cell r="H80">
            <v>2698.7082789999999</v>
          </cell>
          <cell r="J80">
            <v>911.97524539999995</v>
          </cell>
          <cell r="K80">
            <v>68.139313119999997</v>
          </cell>
          <cell r="L80">
            <v>2.5248862079999999</v>
          </cell>
          <cell r="M80">
            <v>3431.6099545299999</v>
          </cell>
          <cell r="O80">
            <v>913.69674898000005</v>
          </cell>
          <cell r="P80">
            <v>359.62147799000002</v>
          </cell>
          <cell r="Q80">
            <v>10.479672303999999</v>
          </cell>
        </row>
        <row r="81">
          <cell r="A81" t="str">
            <v>4500</v>
          </cell>
          <cell r="B81" t="str">
            <v>ร้อยเอ็ด</v>
          </cell>
          <cell r="C81">
            <v>1186.96887124</v>
          </cell>
          <cell r="E81">
            <v>2.39875997</v>
          </cell>
          <cell r="F81">
            <v>390.56405809</v>
          </cell>
          <cell r="G81">
            <v>32.904321887000002</v>
          </cell>
          <cell r="H81">
            <v>2590.1657759999998</v>
          </cell>
          <cell r="J81">
            <v>43.090702530000002</v>
          </cell>
          <cell r="K81">
            <v>19.245880369999998</v>
          </cell>
          <cell r="L81">
            <v>0.74303662500000001</v>
          </cell>
          <cell r="M81">
            <v>3777.13464724</v>
          </cell>
          <cell r="O81">
            <v>45.489462500000002</v>
          </cell>
          <cell r="P81">
            <v>409.80993846000001</v>
          </cell>
          <cell r="Q81">
            <v>10.849757202999999</v>
          </cell>
        </row>
        <row r="82">
          <cell r="A82" t="str">
            <v>9300</v>
          </cell>
          <cell r="B82" t="str">
            <v>พัทลุง</v>
          </cell>
          <cell r="C82">
            <v>616.41879077999999</v>
          </cell>
          <cell r="E82">
            <v>2.9759929999999999</v>
          </cell>
          <cell r="F82">
            <v>263.05652759999998</v>
          </cell>
          <cell r="G82">
            <v>42.674968954999997</v>
          </cell>
          <cell r="H82">
            <v>1808.1499309999999</v>
          </cell>
          <cell r="J82">
            <v>87.065102870000004</v>
          </cell>
          <cell r="K82">
            <v>3.2787554700000001</v>
          </cell>
          <cell r="L82">
            <v>0.18133205699999999</v>
          </cell>
          <cell r="M82">
            <v>2424.56872178</v>
          </cell>
          <cell r="O82">
            <v>90.041095870000007</v>
          </cell>
          <cell r="P82">
            <v>266.33528307</v>
          </cell>
          <cell r="Q82">
            <v>10.98485189</v>
          </cell>
        </row>
        <row r="83">
          <cell r="A83" t="str">
            <v>6000</v>
          </cell>
          <cell r="B83" t="str">
            <v>นครสวรรค์</v>
          </cell>
          <cell r="C83">
            <v>1477.5673959600001</v>
          </cell>
          <cell r="E83">
            <v>3.3787959399999998</v>
          </cell>
          <cell r="F83">
            <v>451.14857945</v>
          </cell>
          <cell r="G83">
            <v>30.533198058</v>
          </cell>
          <cell r="H83">
            <v>2933.9616890000002</v>
          </cell>
          <cell r="J83">
            <v>403.84555542999999</v>
          </cell>
          <cell r="K83">
            <v>33.973417400000002</v>
          </cell>
          <cell r="L83">
            <v>1.15793664</v>
          </cell>
          <cell r="M83">
            <v>4411.5290849599996</v>
          </cell>
          <cell r="O83">
            <v>407.22435137000002</v>
          </cell>
          <cell r="P83">
            <v>485.12199685000002</v>
          </cell>
          <cell r="Q83">
            <v>10.996685899999999</v>
          </cell>
        </row>
        <row r="84">
          <cell r="A84" t="str">
            <v>8400</v>
          </cell>
          <cell r="B84" t="str">
            <v>สุราษฎร์ธานี</v>
          </cell>
          <cell r="C84">
            <v>1854.3736138500001</v>
          </cell>
          <cell r="E84">
            <v>7.4778628200000004</v>
          </cell>
          <cell r="F84">
            <v>662.25478131</v>
          </cell>
          <cell r="G84">
            <v>35.713125789000003</v>
          </cell>
          <cell r="H84">
            <v>5091.4009820000001</v>
          </cell>
          <cell r="J84">
            <v>1005.99159959</v>
          </cell>
          <cell r="K84">
            <v>115.86681452000001</v>
          </cell>
          <cell r="L84">
            <v>2.2757353999999999</v>
          </cell>
          <cell r="M84">
            <v>6945.77459585</v>
          </cell>
          <cell r="O84">
            <v>1013.46946241</v>
          </cell>
          <cell r="P84">
            <v>778.12159583000005</v>
          </cell>
          <cell r="Q84">
            <v>11.202805174</v>
          </cell>
        </row>
        <row r="85">
          <cell r="A85" t="str">
            <v>3100</v>
          </cell>
          <cell r="B85" t="str">
            <v>บุรีรัมย์</v>
          </cell>
          <cell r="C85">
            <v>1382.7097887</v>
          </cell>
          <cell r="E85">
            <v>5.8633349499999996</v>
          </cell>
          <cell r="F85">
            <v>417.50558837</v>
          </cell>
          <cell r="G85">
            <v>30.194737304</v>
          </cell>
          <cell r="H85">
            <v>2652.2256975</v>
          </cell>
          <cell r="J85">
            <v>259.22527249000001</v>
          </cell>
          <cell r="K85">
            <v>36.307315979999998</v>
          </cell>
          <cell r="L85">
            <v>1.3689376440000001</v>
          </cell>
          <cell r="M85">
            <v>4034.9354862</v>
          </cell>
          <cell r="O85">
            <v>265.08860743999998</v>
          </cell>
          <cell r="P85">
            <v>453.81290435</v>
          </cell>
          <cell r="Q85">
            <v>11.247091952</v>
          </cell>
        </row>
        <row r="86">
          <cell r="A86" t="str">
            <v>7600</v>
          </cell>
          <cell r="B86" t="str">
            <v>เพชรบุรี</v>
          </cell>
          <cell r="C86">
            <v>1181.52685881</v>
          </cell>
          <cell r="E86">
            <v>5.0379191099999998</v>
          </cell>
          <cell r="F86">
            <v>416.86442211000002</v>
          </cell>
          <cell r="G86">
            <v>35.281840527</v>
          </cell>
          <cell r="H86">
            <v>2863.4656960000002</v>
          </cell>
          <cell r="J86">
            <v>220.37185145999999</v>
          </cell>
          <cell r="K86">
            <v>39.632665250000002</v>
          </cell>
          <cell r="L86">
            <v>1.3840803230000001</v>
          </cell>
          <cell r="M86">
            <v>4044.99255481</v>
          </cell>
          <cell r="O86">
            <v>225.40977057000001</v>
          </cell>
          <cell r="P86">
            <v>456.49708736000002</v>
          </cell>
          <cell r="Q86">
            <v>11.285486467</v>
          </cell>
        </row>
        <row r="87">
          <cell r="A87" t="str">
            <v>3500</v>
          </cell>
          <cell r="B87" t="str">
            <v>ยโสธร</v>
          </cell>
          <cell r="C87">
            <v>528.99215219999996</v>
          </cell>
          <cell r="E87">
            <v>8.2193471999999996</v>
          </cell>
          <cell r="F87">
            <v>202.43659672000001</v>
          </cell>
          <cell r="G87">
            <v>38.268355376999999</v>
          </cell>
          <cell r="H87">
            <v>1317.770229</v>
          </cell>
          <cell r="J87">
            <v>86.62954723</v>
          </cell>
          <cell r="K87">
            <v>10.58167667</v>
          </cell>
          <cell r="L87">
            <v>0.80299861400000005</v>
          </cell>
          <cell r="M87">
            <v>1846.7623811999999</v>
          </cell>
          <cell r="O87">
            <v>94.848894430000001</v>
          </cell>
          <cell r="P87">
            <v>213.01827338999999</v>
          </cell>
          <cell r="Q87">
            <v>11.534687709</v>
          </cell>
        </row>
        <row r="88">
          <cell r="A88" t="str">
            <v>5100</v>
          </cell>
          <cell r="B88" t="str">
            <v>ลำพูน</v>
          </cell>
          <cell r="C88">
            <v>418.12185191999998</v>
          </cell>
          <cell r="E88">
            <v>3.0851647099999999</v>
          </cell>
          <cell r="F88">
            <v>160.46691064999999</v>
          </cell>
          <cell r="G88">
            <v>38.378025428000001</v>
          </cell>
          <cell r="H88">
            <v>1006.07191</v>
          </cell>
          <cell r="J88">
            <v>76.815708000000001</v>
          </cell>
          <cell r="K88">
            <v>5.1337932500000001</v>
          </cell>
          <cell r="L88">
            <v>0.51028094499999999</v>
          </cell>
          <cell r="M88">
            <v>1424.19376192</v>
          </cell>
          <cell r="O88">
            <v>79.900872710000002</v>
          </cell>
          <cell r="P88">
            <v>165.60070390000001</v>
          </cell>
          <cell r="Q88">
            <v>11.62768075</v>
          </cell>
        </row>
        <row r="89">
          <cell r="A89" t="str">
            <v>6100</v>
          </cell>
          <cell r="B89" t="str">
            <v>อุทัยธานี</v>
          </cell>
          <cell r="C89">
            <v>381.20217350000001</v>
          </cell>
          <cell r="E89">
            <v>1.5522075200000001</v>
          </cell>
          <cell r="F89">
            <v>137.34126391000001</v>
          </cell>
          <cell r="G89">
            <v>36.028457721000002</v>
          </cell>
          <cell r="H89">
            <v>1260.8568748</v>
          </cell>
          <cell r="J89">
            <v>201.05296521</v>
          </cell>
          <cell r="K89">
            <v>54.953753650000003</v>
          </cell>
          <cell r="L89">
            <v>4.3584450180000003</v>
          </cell>
          <cell r="M89">
            <v>1642.0590483000001</v>
          </cell>
          <cell r="O89">
            <v>202.60517272999999</v>
          </cell>
          <cell r="P89">
            <v>192.29501755999999</v>
          </cell>
          <cell r="Q89">
            <v>11.710603085000001</v>
          </cell>
        </row>
        <row r="90">
          <cell r="A90" t="str">
            <v>5800</v>
          </cell>
          <cell r="B90" t="str">
            <v>แม่ฮ่องสอน</v>
          </cell>
          <cell r="C90">
            <v>482.03679055999999</v>
          </cell>
          <cell r="E90">
            <v>2.7282437800000001</v>
          </cell>
          <cell r="F90">
            <v>140.21114535000001</v>
          </cell>
          <cell r="G90">
            <v>29.087229045000001</v>
          </cell>
          <cell r="H90">
            <v>772.78813567999998</v>
          </cell>
          <cell r="J90">
            <v>82.074262919999995</v>
          </cell>
          <cell r="K90">
            <v>7.6974838500000002</v>
          </cell>
          <cell r="L90">
            <v>0.99606651499999999</v>
          </cell>
          <cell r="M90">
            <v>1254.82492624</v>
          </cell>
          <cell r="O90">
            <v>84.802506699999995</v>
          </cell>
          <cell r="P90">
            <v>147.90862920000001</v>
          </cell>
          <cell r="Q90">
            <v>11.787192469000001</v>
          </cell>
        </row>
        <row r="91">
          <cell r="A91" t="str">
            <v>1300</v>
          </cell>
          <cell r="B91" t="str">
            <v>ปทุมธานี</v>
          </cell>
          <cell r="C91">
            <v>1597.3187512699999</v>
          </cell>
          <cell r="E91">
            <v>2.54113992</v>
          </cell>
          <cell r="F91">
            <v>380.74949129999999</v>
          </cell>
          <cell r="G91">
            <v>23.836788429999999</v>
          </cell>
          <cell r="H91">
            <v>1676.4275319999999</v>
          </cell>
          <cell r="J91">
            <v>112.226231</v>
          </cell>
          <cell r="K91">
            <v>5.9060562499999998</v>
          </cell>
          <cell r="L91">
            <v>0.35230012300000002</v>
          </cell>
          <cell r="M91">
            <v>3273.7462832699998</v>
          </cell>
          <cell r="O91">
            <v>114.76737092</v>
          </cell>
          <cell r="P91">
            <v>386.65554754999999</v>
          </cell>
          <cell r="Q91">
            <v>11.810797602999999</v>
          </cell>
        </row>
        <row r="92">
          <cell r="A92" t="str">
            <v>1600</v>
          </cell>
          <cell r="B92" t="str">
            <v>ลพบุรี</v>
          </cell>
          <cell r="C92">
            <v>1433.4089362899999</v>
          </cell>
          <cell r="E92">
            <v>1.4774016699999999</v>
          </cell>
          <cell r="F92">
            <v>355.75853282000003</v>
          </cell>
          <cell r="G92">
            <v>24.819053643</v>
          </cell>
          <cell r="H92">
            <v>2092.61552983</v>
          </cell>
          <cell r="J92">
            <v>97.600136669999998</v>
          </cell>
          <cell r="K92">
            <v>62.118135819999999</v>
          </cell>
          <cell r="L92">
            <v>2.9684447490000001</v>
          </cell>
          <cell r="M92">
            <v>3526.0244661199999</v>
          </cell>
          <cell r="O92">
            <v>99.077538340000004</v>
          </cell>
          <cell r="P92">
            <v>417.87666863999999</v>
          </cell>
          <cell r="Q92">
            <v>11.851212964</v>
          </cell>
        </row>
        <row r="93">
          <cell r="A93" t="str">
            <v>6700</v>
          </cell>
          <cell r="B93" t="str">
            <v>เพชรบูรณ์</v>
          </cell>
          <cell r="C93">
            <v>968.59128966000003</v>
          </cell>
          <cell r="E93">
            <v>2.3160617700000001</v>
          </cell>
          <cell r="F93">
            <v>268.24135393</v>
          </cell>
          <cell r="G93">
            <v>27.693967186999998</v>
          </cell>
          <cell r="H93">
            <v>1449.072148</v>
          </cell>
          <cell r="J93">
            <v>78.563008190000005</v>
          </cell>
          <cell r="K93">
            <v>18.37590836</v>
          </cell>
          <cell r="L93">
            <v>1.2681154889999999</v>
          </cell>
          <cell r="M93">
            <v>2417.66343766</v>
          </cell>
          <cell r="O93">
            <v>80.879069959999995</v>
          </cell>
          <cell r="P93">
            <v>286.61726228999999</v>
          </cell>
          <cell r="Q93">
            <v>11.855134914000001</v>
          </cell>
        </row>
        <row r="94">
          <cell r="A94" t="str">
            <v>2200</v>
          </cell>
          <cell r="B94" t="str">
            <v>จันทบุรี</v>
          </cell>
          <cell r="C94">
            <v>929.90727165999999</v>
          </cell>
          <cell r="E94">
            <v>3.8529871199999999</v>
          </cell>
          <cell r="F94">
            <v>324.61512126999997</v>
          </cell>
          <cell r="G94">
            <v>34.908332385999998</v>
          </cell>
          <cell r="H94">
            <v>1851.458155</v>
          </cell>
          <cell r="J94">
            <v>154.40379709000001</v>
          </cell>
          <cell r="K94">
            <v>6.7119320299999998</v>
          </cell>
          <cell r="L94">
            <v>0.36252139999999999</v>
          </cell>
          <cell r="M94">
            <v>2781.3654266600001</v>
          </cell>
          <cell r="O94">
            <v>158.25678421000001</v>
          </cell>
          <cell r="P94">
            <v>331.32705329999999</v>
          </cell>
          <cell r="Q94">
            <v>11.912388431</v>
          </cell>
        </row>
        <row r="95">
          <cell r="A95" t="str">
            <v>9200</v>
          </cell>
          <cell r="B95" t="str">
            <v>ตรัง</v>
          </cell>
          <cell r="C95">
            <v>756.92945333</v>
          </cell>
          <cell r="E95">
            <v>2.6548536500000002</v>
          </cell>
          <cell r="F95">
            <v>294.16659392000003</v>
          </cell>
          <cell r="G95">
            <v>38.863145385999999</v>
          </cell>
          <cell r="H95">
            <v>1979.37209125</v>
          </cell>
          <cell r="J95">
            <v>568.24614296000004</v>
          </cell>
          <cell r="K95">
            <v>32.900677680000001</v>
          </cell>
          <cell r="L95">
            <v>1.662177507</v>
          </cell>
          <cell r="M95">
            <v>2736.3015445800002</v>
          </cell>
          <cell r="O95">
            <v>570.90099660999999</v>
          </cell>
          <cell r="P95">
            <v>327.06727160000003</v>
          </cell>
          <cell r="Q95">
            <v>11.952895771</v>
          </cell>
        </row>
        <row r="96">
          <cell r="A96" t="str">
            <v>3900</v>
          </cell>
          <cell r="B96" t="str">
            <v>หนองบัวลำภู</v>
          </cell>
          <cell r="C96">
            <v>388.47594198000002</v>
          </cell>
          <cell r="E96">
            <v>1.19368652</v>
          </cell>
          <cell r="F96">
            <v>117.47279383</v>
          </cell>
          <cell r="G96">
            <v>30.239399956</v>
          </cell>
          <cell r="H96">
            <v>1280.1583760000001</v>
          </cell>
          <cell r="J96">
            <v>146.36304261999999</v>
          </cell>
          <cell r="K96">
            <v>88.023620210000004</v>
          </cell>
          <cell r="L96">
            <v>6.875994554</v>
          </cell>
          <cell r="M96">
            <v>1668.6343179800001</v>
          </cell>
          <cell r="O96">
            <v>147.55672913999999</v>
          </cell>
          <cell r="P96">
            <v>205.49641403999999</v>
          </cell>
          <cell r="Q96">
            <v>12.315245577000001</v>
          </cell>
        </row>
        <row r="97">
          <cell r="A97" t="str">
            <v>5500</v>
          </cell>
          <cell r="B97" t="str">
            <v>น่าน</v>
          </cell>
          <cell r="C97">
            <v>689.81598080000003</v>
          </cell>
          <cell r="E97">
            <v>2.6470384400000002</v>
          </cell>
          <cell r="F97">
            <v>212.21319253999999</v>
          </cell>
          <cell r="G97">
            <v>30.763739671</v>
          </cell>
          <cell r="H97">
            <v>1559.9934229999999</v>
          </cell>
          <cell r="J97">
            <v>85.919491989999997</v>
          </cell>
          <cell r="K97">
            <v>67.722217369999996</v>
          </cell>
          <cell r="L97">
            <v>4.3411860830000002</v>
          </cell>
          <cell r="M97">
            <v>2249.8094037999999</v>
          </cell>
          <cell r="O97">
            <v>88.56653043</v>
          </cell>
          <cell r="P97">
            <v>279.93540990999998</v>
          </cell>
          <cell r="Q97">
            <v>12.442627782000001</v>
          </cell>
        </row>
        <row r="98">
          <cell r="A98" t="str">
            <v>8100</v>
          </cell>
          <cell r="B98" t="str">
            <v>กระบี่</v>
          </cell>
          <cell r="C98">
            <v>473.38215846999998</v>
          </cell>
          <cell r="E98">
            <v>2.7203840000000001</v>
          </cell>
          <cell r="F98">
            <v>132.30660793999999</v>
          </cell>
          <cell r="G98">
            <v>27.949217260000001</v>
          </cell>
          <cell r="H98">
            <v>981.33839475000002</v>
          </cell>
          <cell r="J98">
            <v>4.86968508</v>
          </cell>
          <cell r="K98">
            <v>49.58413848</v>
          </cell>
          <cell r="L98">
            <v>5.0527054419999997</v>
          </cell>
          <cell r="M98">
            <v>1454.7205532200001</v>
          </cell>
          <cell r="O98">
            <v>7.5900690800000001</v>
          </cell>
          <cell r="P98">
            <v>181.89074642</v>
          </cell>
          <cell r="Q98">
            <v>12.503483642999999</v>
          </cell>
        </row>
        <row r="99">
          <cell r="A99" t="str">
            <v>2300</v>
          </cell>
          <cell r="B99" t="str">
            <v>ตราด</v>
          </cell>
          <cell r="C99">
            <v>287.93994831999998</v>
          </cell>
          <cell r="E99">
            <v>1.56539527</v>
          </cell>
          <cell r="F99">
            <v>105.25179227</v>
          </cell>
          <cell r="G99">
            <v>36.553383052000001</v>
          </cell>
          <cell r="H99">
            <v>603.06262000000004</v>
          </cell>
          <cell r="J99">
            <v>15.274540200000001</v>
          </cell>
          <cell r="K99">
            <v>7.1307897000000002</v>
          </cell>
          <cell r="L99">
            <v>1.1824293969999999</v>
          </cell>
          <cell r="M99">
            <v>891.00256832000002</v>
          </cell>
          <cell r="O99">
            <v>16.83993547</v>
          </cell>
          <cell r="P99">
            <v>112.38258197</v>
          </cell>
          <cell r="Q99">
            <v>12.613048039000001</v>
          </cell>
        </row>
        <row r="100">
          <cell r="A100" t="str">
            <v>7200</v>
          </cell>
          <cell r="B100" t="str">
            <v>สุพรรณบุรี</v>
          </cell>
          <cell r="C100">
            <v>728.40583871000001</v>
          </cell>
          <cell r="E100">
            <v>5.3211016999999998</v>
          </cell>
          <cell r="F100">
            <v>209.7570752</v>
          </cell>
          <cell r="G100">
            <v>28.796731719</v>
          </cell>
          <cell r="H100">
            <v>2187.19810985</v>
          </cell>
          <cell r="J100">
            <v>206.29751915</v>
          </cell>
          <cell r="K100">
            <v>165.94424699999999</v>
          </cell>
          <cell r="L100">
            <v>7.587069788</v>
          </cell>
          <cell r="M100">
            <v>2915.6039485599999</v>
          </cell>
          <cell r="O100">
            <v>211.61862085000001</v>
          </cell>
          <cell r="P100">
            <v>375.70132219999999</v>
          </cell>
          <cell r="Q100">
            <v>12.885883296999999</v>
          </cell>
        </row>
        <row r="101">
          <cell r="A101" t="str">
            <v>4900</v>
          </cell>
          <cell r="B101" t="str">
            <v>มุกดาหาร</v>
          </cell>
          <cell r="C101">
            <v>387.83878456000002</v>
          </cell>
          <cell r="E101">
            <v>2.064867</v>
          </cell>
          <cell r="F101">
            <v>78.311512140000005</v>
          </cell>
          <cell r="G101">
            <v>20.191769173000001</v>
          </cell>
          <cell r="H101">
            <v>1206.9915149999999</v>
          </cell>
          <cell r="J101">
            <v>88.930445669999997</v>
          </cell>
          <cell r="K101">
            <v>134.90156888000001</v>
          </cell>
          <cell r="L101">
            <v>11.176679139999999</v>
          </cell>
          <cell r="M101">
            <v>1594.83029956</v>
          </cell>
          <cell r="O101">
            <v>90.995312670000004</v>
          </cell>
          <cell r="P101">
            <v>213.21308102</v>
          </cell>
          <cell r="Q101">
            <v>13.369013686000001</v>
          </cell>
        </row>
        <row r="102">
          <cell r="A102" t="str">
            <v>2600</v>
          </cell>
          <cell r="B102" t="str">
            <v>นครนายก</v>
          </cell>
          <cell r="C102">
            <v>454.61536188000002</v>
          </cell>
          <cell r="E102">
            <v>2.7866850300000001</v>
          </cell>
          <cell r="F102">
            <v>154.41120154999999</v>
          </cell>
          <cell r="G102">
            <v>33.965240618000003</v>
          </cell>
          <cell r="H102">
            <v>763.27952249999998</v>
          </cell>
          <cell r="J102">
            <v>31.059533819999999</v>
          </cell>
          <cell r="K102">
            <v>9.2617038600000008</v>
          </cell>
          <cell r="L102">
            <v>1.2134091890000001</v>
          </cell>
          <cell r="M102">
            <v>1217.8948843799999</v>
          </cell>
          <cell r="O102">
            <v>33.84621885</v>
          </cell>
          <cell r="P102">
            <v>163.67290541</v>
          </cell>
          <cell r="Q102">
            <v>13.439000976999999</v>
          </cell>
        </row>
        <row r="103">
          <cell r="A103" t="str">
            <v>1500</v>
          </cell>
          <cell r="B103" t="str">
            <v>อ่างทอง</v>
          </cell>
          <cell r="C103">
            <v>364.26669200999999</v>
          </cell>
          <cell r="E103">
            <v>1.16698316</v>
          </cell>
          <cell r="F103">
            <v>149.25161087999999</v>
          </cell>
          <cell r="G103">
            <v>40.973169974999998</v>
          </cell>
          <cell r="H103">
            <v>766.55762500000003</v>
          </cell>
          <cell r="J103">
            <v>15.88787336</v>
          </cell>
          <cell r="K103">
            <v>6.1743416</v>
          </cell>
          <cell r="L103">
            <v>0.80546346400000002</v>
          </cell>
          <cell r="M103">
            <v>1130.82431701</v>
          </cell>
          <cell r="O103">
            <v>17.054856520000001</v>
          </cell>
          <cell r="P103">
            <v>155.42595248000001</v>
          </cell>
          <cell r="Q103">
            <v>13.744482688</v>
          </cell>
        </row>
        <row r="104">
          <cell r="A104" t="str">
            <v>9100</v>
          </cell>
          <cell r="B104" t="str">
            <v>สตูล</v>
          </cell>
          <cell r="C104">
            <v>401.98508084000002</v>
          </cell>
          <cell r="E104">
            <v>2.301599</v>
          </cell>
          <cell r="F104">
            <v>165.46904852</v>
          </cell>
          <cell r="G104">
            <v>41.162982509999999</v>
          </cell>
          <cell r="H104">
            <v>803.05549499999995</v>
          </cell>
          <cell r="J104">
            <v>90.161225000000002</v>
          </cell>
          <cell r="K104">
            <v>2.8121609300000001</v>
          </cell>
          <cell r="L104">
            <v>0.35018263999999999</v>
          </cell>
          <cell r="M104">
            <v>1205.04057584</v>
          </cell>
          <cell r="O104">
            <v>92.462823999999998</v>
          </cell>
          <cell r="P104">
            <v>168.28120945000001</v>
          </cell>
          <cell r="Q104">
            <v>13.964775362999999</v>
          </cell>
        </row>
        <row r="105">
          <cell r="A105" t="str">
            <v>4100</v>
          </cell>
          <cell r="B105" t="str">
            <v>อุดรธานี</v>
          </cell>
          <cell r="C105">
            <v>1911.20199101</v>
          </cell>
          <cell r="E105">
            <v>15.53190955</v>
          </cell>
          <cell r="F105">
            <v>693.40753040000004</v>
          </cell>
          <cell r="G105">
            <v>36.281226875000002</v>
          </cell>
          <cell r="H105">
            <v>3363.7664110000001</v>
          </cell>
          <cell r="J105">
            <v>184.04464646</v>
          </cell>
          <cell r="K105">
            <v>45.196618749999999</v>
          </cell>
          <cell r="L105">
            <v>1.3436313120000001</v>
          </cell>
          <cell r="M105">
            <v>5274.9684020100003</v>
          </cell>
          <cell r="O105">
            <v>199.57655600999999</v>
          </cell>
          <cell r="P105">
            <v>738.60414915000001</v>
          </cell>
          <cell r="Q105">
            <v>14.002058266000001</v>
          </cell>
        </row>
        <row r="106">
          <cell r="A106" t="str">
            <v>4300</v>
          </cell>
          <cell r="B106" t="str">
            <v>หนองคาย</v>
          </cell>
          <cell r="C106">
            <v>610.18691010999999</v>
          </cell>
          <cell r="E106">
            <v>2.9555482300000002</v>
          </cell>
          <cell r="F106">
            <v>252.40320498</v>
          </cell>
          <cell r="G106">
            <v>41.364899966999999</v>
          </cell>
          <cell r="H106">
            <v>1378.5233350000001</v>
          </cell>
          <cell r="J106">
            <v>345.71763705000001</v>
          </cell>
          <cell r="K106">
            <v>29.455056930000001</v>
          </cell>
          <cell r="L106">
            <v>2.136710796</v>
          </cell>
          <cell r="M106">
            <v>1988.71024511</v>
          </cell>
          <cell r="O106">
            <v>348.67318527999998</v>
          </cell>
          <cell r="P106">
            <v>281.85826191000001</v>
          </cell>
          <cell r="Q106">
            <v>14.172917478</v>
          </cell>
        </row>
        <row r="107">
          <cell r="A107" t="str">
            <v>3600</v>
          </cell>
          <cell r="B107" t="str">
            <v>ชัยภูมิ</v>
          </cell>
          <cell r="C107">
            <v>1076.3439186000001</v>
          </cell>
          <cell r="E107">
            <v>1.66246534</v>
          </cell>
          <cell r="F107">
            <v>474.08691816999999</v>
          </cell>
          <cell r="G107">
            <v>44.046044203999998</v>
          </cell>
          <cell r="H107">
            <v>2304.3497750000001</v>
          </cell>
          <cell r="J107">
            <v>249.0332387</v>
          </cell>
          <cell r="K107">
            <v>12.178722240000001</v>
          </cell>
          <cell r="L107">
            <v>0.52851014100000004</v>
          </cell>
          <cell r="M107">
            <v>3380.6936936000002</v>
          </cell>
          <cell r="O107">
            <v>250.69570404000001</v>
          </cell>
          <cell r="P107">
            <v>486.26564041</v>
          </cell>
          <cell r="Q107">
            <v>14.383605392</v>
          </cell>
        </row>
        <row r="108">
          <cell r="A108" t="str">
            <v>5400</v>
          </cell>
          <cell r="B108" t="str">
            <v>แพร่</v>
          </cell>
          <cell r="C108">
            <v>730.01051987000005</v>
          </cell>
          <cell r="E108">
            <v>2.81096988</v>
          </cell>
          <cell r="F108">
            <v>253.07607836</v>
          </cell>
          <cell r="G108">
            <v>34.667456354999999</v>
          </cell>
          <cell r="H108">
            <v>1345.7695019</v>
          </cell>
          <cell r="J108">
            <v>89.003619279999995</v>
          </cell>
          <cell r="K108">
            <v>50.57739127</v>
          </cell>
          <cell r="L108">
            <v>3.7582506659999999</v>
          </cell>
          <cell r="M108">
            <v>2075.7800217700001</v>
          </cell>
          <cell r="O108">
            <v>91.814589159999997</v>
          </cell>
          <cell r="P108">
            <v>303.65346963000002</v>
          </cell>
          <cell r="Q108">
            <v>14.628403128</v>
          </cell>
        </row>
        <row r="109">
          <cell r="A109" t="str">
            <v>6400</v>
          </cell>
          <cell r="B109" t="str">
            <v>สุโขทัย</v>
          </cell>
          <cell r="C109">
            <v>651.18124043</v>
          </cell>
          <cell r="E109">
            <v>2.1064603700000002</v>
          </cell>
          <cell r="F109">
            <v>295.60942148999999</v>
          </cell>
          <cell r="G109">
            <v>45.395874933000002</v>
          </cell>
          <cell r="H109">
            <v>1491.4209370000001</v>
          </cell>
          <cell r="J109">
            <v>270.89001253999999</v>
          </cell>
          <cell r="K109">
            <v>23.159874760000001</v>
          </cell>
          <cell r="L109">
            <v>1.5528731149999999</v>
          </cell>
          <cell r="M109">
            <v>2142.6021774300002</v>
          </cell>
          <cell r="O109">
            <v>272.99647291000002</v>
          </cell>
          <cell r="P109">
            <v>318.76929625000002</v>
          </cell>
          <cell r="Q109">
            <v>14.877670694000001</v>
          </cell>
        </row>
        <row r="110">
          <cell r="A110" t="str">
            <v>6600</v>
          </cell>
          <cell r="B110" t="str">
            <v>พิจิตร</v>
          </cell>
          <cell r="C110">
            <v>614.75103634000004</v>
          </cell>
          <cell r="E110">
            <v>2.1348117599999998</v>
          </cell>
          <cell r="F110">
            <v>269.56732641000002</v>
          </cell>
          <cell r="G110">
            <v>43.849836840000002</v>
          </cell>
          <cell r="H110">
            <v>1227.219114</v>
          </cell>
          <cell r="J110">
            <v>113.15078266</v>
          </cell>
          <cell r="K110">
            <v>10.95701423</v>
          </cell>
          <cell r="L110">
            <v>0.89283275500000003</v>
          </cell>
          <cell r="M110">
            <v>1841.9701503399999</v>
          </cell>
          <cell r="O110">
            <v>115.28559442</v>
          </cell>
          <cell r="P110">
            <v>280.52434063999999</v>
          </cell>
          <cell r="Q110">
            <v>15.229581250000001</v>
          </cell>
        </row>
        <row r="111">
          <cell r="A111" t="str">
            <v>1700</v>
          </cell>
          <cell r="B111" t="str">
            <v>สิงห์บุรี</v>
          </cell>
          <cell r="C111">
            <v>336.59901938000002</v>
          </cell>
          <cell r="E111">
            <v>4.6776483899999999</v>
          </cell>
          <cell r="F111">
            <v>134.23218252999999</v>
          </cell>
          <cell r="G111">
            <v>39.878958286</v>
          </cell>
          <cell r="H111">
            <v>569.07273999999995</v>
          </cell>
          <cell r="J111">
            <v>8.3615328400000006</v>
          </cell>
          <cell r="K111">
            <v>5.2808080500000001</v>
          </cell>
          <cell r="L111">
            <v>0.92796714400000002</v>
          </cell>
          <cell r="M111">
            <v>905.67175938000003</v>
          </cell>
          <cell r="O111">
            <v>13.039181230000001</v>
          </cell>
          <cell r="P111">
            <v>139.51299058000001</v>
          </cell>
          <cell r="Q111">
            <v>15.404365779999999</v>
          </cell>
        </row>
        <row r="112">
          <cell r="A112" t="str">
            <v>9600</v>
          </cell>
          <cell r="B112" t="str">
            <v>นราธิวาส</v>
          </cell>
          <cell r="C112">
            <v>1707.21337012</v>
          </cell>
          <cell r="E112">
            <v>4.2541039999999999</v>
          </cell>
          <cell r="F112">
            <v>539.55533095999999</v>
          </cell>
          <cell r="G112">
            <v>31.604446193000001</v>
          </cell>
          <cell r="H112">
            <v>2402.2400115</v>
          </cell>
          <cell r="J112">
            <v>372.00655832000001</v>
          </cell>
          <cell r="K112">
            <v>113.4483292</v>
          </cell>
          <cell r="L112">
            <v>4.7226059290000002</v>
          </cell>
          <cell r="M112">
            <v>4109.4533816200001</v>
          </cell>
          <cell r="O112">
            <v>376.26066231999999</v>
          </cell>
          <cell r="P112">
            <v>653.00366015999998</v>
          </cell>
          <cell r="Q112">
            <v>15.890280276</v>
          </cell>
        </row>
        <row r="113">
          <cell r="A113" t="str">
            <v>3400</v>
          </cell>
          <cell r="B113" t="str">
            <v>อุบลราชธานี</v>
          </cell>
          <cell r="C113">
            <v>2771.4083546000002</v>
          </cell>
          <cell r="E113">
            <v>3.1323552000000001</v>
          </cell>
          <cell r="F113">
            <v>989.15965340000002</v>
          </cell>
          <cell r="G113">
            <v>35.691588060999997</v>
          </cell>
          <cell r="H113">
            <v>4292.3707483400003</v>
          </cell>
          <cell r="J113">
            <v>461.86124933000002</v>
          </cell>
          <cell r="K113">
            <v>134.4855785</v>
          </cell>
          <cell r="L113">
            <v>3.1331305330000001</v>
          </cell>
          <cell r="M113">
            <v>7063.7791029399996</v>
          </cell>
          <cell r="O113">
            <v>464.99360453000003</v>
          </cell>
          <cell r="P113">
            <v>1123.6452319</v>
          </cell>
          <cell r="Q113">
            <v>15.907140010000001</v>
          </cell>
        </row>
        <row r="114">
          <cell r="A114" t="str">
            <v>1400</v>
          </cell>
          <cell r="B114" t="str">
            <v>พระนครศรีอยุธยา</v>
          </cell>
          <cell r="C114">
            <v>1460.2660576999999</v>
          </cell>
          <cell r="E114">
            <v>5.6872093599999998</v>
          </cell>
          <cell r="F114">
            <v>600.30373566000003</v>
          </cell>
          <cell r="G114">
            <v>41.109202840000002</v>
          </cell>
          <cell r="H114">
            <v>4141.1596129999998</v>
          </cell>
          <cell r="J114">
            <v>1241.6325038099999</v>
          </cell>
          <cell r="K114">
            <v>292.11052539999997</v>
          </cell>
          <cell r="L114">
            <v>7.0538340149999996</v>
          </cell>
          <cell r="M114">
            <v>5601.4256707000004</v>
          </cell>
          <cell r="O114">
            <v>1247.3197131699999</v>
          </cell>
          <cell r="P114">
            <v>892.41426105999994</v>
          </cell>
          <cell r="Q114">
            <v>15.931912937</v>
          </cell>
        </row>
        <row r="115">
          <cell r="A115" t="str">
            <v>2100</v>
          </cell>
          <cell r="B115" t="str">
            <v>ระยอง</v>
          </cell>
          <cell r="C115">
            <v>2124.0101208299998</v>
          </cell>
          <cell r="E115">
            <v>11.159887790000001</v>
          </cell>
          <cell r="F115">
            <v>650.93932043999996</v>
          </cell>
          <cell r="G115">
            <v>30.646714630000002</v>
          </cell>
          <cell r="H115">
            <v>2041.4844644</v>
          </cell>
          <cell r="J115">
            <v>98.41479185</v>
          </cell>
          <cell r="K115">
            <v>13.46532478</v>
          </cell>
          <cell r="L115">
            <v>0.65958497400000005</v>
          </cell>
          <cell r="M115">
            <v>4165.4945852299998</v>
          </cell>
          <cell r="O115">
            <v>109.57467964</v>
          </cell>
          <cell r="P115">
            <v>664.40464522000002</v>
          </cell>
          <cell r="Q115">
            <v>15.950198268999999</v>
          </cell>
        </row>
        <row r="116">
          <cell r="A116" t="str">
            <v>7000</v>
          </cell>
          <cell r="B116" t="str">
            <v>ราชบุรี</v>
          </cell>
          <cell r="C116">
            <v>1387.8605249699999</v>
          </cell>
          <cell r="E116">
            <v>3.7702182299999998</v>
          </cell>
          <cell r="F116">
            <v>476.78404245000002</v>
          </cell>
          <cell r="G116">
            <v>34.353887430999997</v>
          </cell>
          <cell r="H116">
            <v>2617.6720445000001</v>
          </cell>
          <cell r="J116">
            <v>388.88187907999998</v>
          </cell>
          <cell r="K116">
            <v>174.93027359000001</v>
          </cell>
          <cell r="L116">
            <v>6.6826657660000004</v>
          </cell>
          <cell r="M116">
            <v>4005.53256947</v>
          </cell>
          <cell r="O116">
            <v>392.65209730999999</v>
          </cell>
          <cell r="P116">
            <v>651.71431603999997</v>
          </cell>
          <cell r="Q116">
            <v>16.270353685</v>
          </cell>
        </row>
        <row r="117">
          <cell r="A117" t="str">
            <v>4600</v>
          </cell>
          <cell r="B117" t="str">
            <v>กาฬสินธุ์</v>
          </cell>
          <cell r="C117">
            <v>1092.34375632</v>
          </cell>
          <cell r="E117">
            <v>2.2295417199999998</v>
          </cell>
          <cell r="F117">
            <v>446.58616627999999</v>
          </cell>
          <cell r="G117">
            <v>40.883299207999997</v>
          </cell>
          <cell r="H117">
            <v>2006.4930710000001</v>
          </cell>
          <cell r="J117">
            <v>138.27205106</v>
          </cell>
          <cell r="K117">
            <v>58.522569650000001</v>
          </cell>
          <cell r="L117">
            <v>2.916659444</v>
          </cell>
          <cell r="M117">
            <v>3098.8368273199999</v>
          </cell>
          <cell r="O117">
            <v>140.50159278000001</v>
          </cell>
          <cell r="P117">
            <v>505.10873593000002</v>
          </cell>
          <cell r="Q117">
            <v>16.299946208000001</v>
          </cell>
        </row>
        <row r="118">
          <cell r="A118" t="str">
            <v>9400</v>
          </cell>
          <cell r="B118" t="str">
            <v>ปัตตานี</v>
          </cell>
          <cell r="C118">
            <v>1945.8108647199999</v>
          </cell>
          <cell r="E118">
            <v>4.4917665800000002</v>
          </cell>
          <cell r="F118">
            <v>548.28963034000003</v>
          </cell>
          <cell r="G118">
            <v>28.177950914</v>
          </cell>
          <cell r="H118">
            <v>1690.592236</v>
          </cell>
          <cell r="J118">
            <v>271.67144200000001</v>
          </cell>
          <cell r="K118">
            <v>44.628521990000003</v>
          </cell>
          <cell r="L118">
            <v>2.6398158610000002</v>
          </cell>
          <cell r="M118">
            <v>3636.4031007200001</v>
          </cell>
          <cell r="O118">
            <v>276.16320858</v>
          </cell>
          <cell r="P118">
            <v>592.91815233</v>
          </cell>
          <cell r="Q118">
            <v>16.305072235000001</v>
          </cell>
        </row>
        <row r="119">
          <cell r="A119" t="str">
            <v>1900</v>
          </cell>
          <cell r="B119" t="str">
            <v>สระบุรี</v>
          </cell>
          <cell r="C119">
            <v>920.75582305</v>
          </cell>
          <cell r="E119">
            <v>4.1127771800000001</v>
          </cell>
          <cell r="F119">
            <v>395.38246449000002</v>
          </cell>
          <cell r="G119">
            <v>42.941076731999999</v>
          </cell>
          <cell r="H119">
            <v>1425.8576094</v>
          </cell>
          <cell r="J119">
            <v>154.71998839</v>
          </cell>
          <cell r="K119">
            <v>10.04780334</v>
          </cell>
          <cell r="L119">
            <v>0.70468490500000003</v>
          </cell>
          <cell r="M119">
            <v>2346.6134324499999</v>
          </cell>
          <cell r="O119">
            <v>158.83276556999999</v>
          </cell>
          <cell r="P119">
            <v>405.43026782999999</v>
          </cell>
          <cell r="Q119">
            <v>17.277249939000001</v>
          </cell>
        </row>
        <row r="120">
          <cell r="A120" t="str">
            <v>6300</v>
          </cell>
          <cell r="B120" t="str">
            <v>ตาก</v>
          </cell>
          <cell r="C120">
            <v>939.04668579999998</v>
          </cell>
          <cell r="E120">
            <v>2.01113819</v>
          </cell>
          <cell r="F120">
            <v>368.22643117000001</v>
          </cell>
          <cell r="G120">
            <v>39.212792796999999</v>
          </cell>
          <cell r="H120">
            <v>1125.3077049999999</v>
          </cell>
          <cell r="J120">
            <v>75.051258300000001</v>
          </cell>
          <cell r="K120">
            <v>8.2234435000000001</v>
          </cell>
          <cell r="L120">
            <v>0.73077287800000001</v>
          </cell>
          <cell r="M120">
            <v>2064.3543908000001</v>
          </cell>
          <cell r="O120">
            <v>77.062396489999998</v>
          </cell>
          <cell r="P120">
            <v>376.44987466999999</v>
          </cell>
          <cell r="Q120">
            <v>18.235719425999999</v>
          </cell>
        </row>
        <row r="121">
          <cell r="A121" t="str">
            <v>8500</v>
          </cell>
          <cell r="B121" t="str">
            <v>ระนอง</v>
          </cell>
          <cell r="C121">
            <v>316.84939046</v>
          </cell>
          <cell r="E121">
            <v>2.9785386800000002</v>
          </cell>
          <cell r="F121">
            <v>137.77649557999999</v>
          </cell>
          <cell r="G121">
            <v>43.483276195999998</v>
          </cell>
          <cell r="H121">
            <v>463.25762900000001</v>
          </cell>
          <cell r="J121">
            <v>67.466913309999995</v>
          </cell>
          <cell r="K121">
            <v>4.8218704499999996</v>
          </cell>
          <cell r="L121">
            <v>1.040861531</v>
          </cell>
          <cell r="M121">
            <v>780.10701945999995</v>
          </cell>
          <cell r="O121">
            <v>70.445451989999995</v>
          </cell>
          <cell r="P121">
            <v>142.59836602999999</v>
          </cell>
          <cell r="Q121">
            <v>18.279333792999999</v>
          </cell>
        </row>
        <row r="122">
          <cell r="A122" t="str">
            <v>1100</v>
          </cell>
          <cell r="B122" t="str">
            <v>สมุทรปราการ</v>
          </cell>
          <cell r="C122">
            <v>1064.9834235000001</v>
          </cell>
          <cell r="E122">
            <v>1.2948100600000001</v>
          </cell>
          <cell r="F122">
            <v>382.58213709</v>
          </cell>
          <cell r="G122">
            <v>35.923764505999998</v>
          </cell>
          <cell r="H122">
            <v>1064.5962890000001</v>
          </cell>
          <cell r="J122">
            <v>61.866387019999998</v>
          </cell>
          <cell r="K122">
            <v>13.397812050000001</v>
          </cell>
          <cell r="L122">
            <v>1.258487578</v>
          </cell>
          <cell r="M122">
            <v>2129.5797124999999</v>
          </cell>
          <cell r="O122">
            <v>63.161197080000001</v>
          </cell>
          <cell r="P122">
            <v>395.97994913999997</v>
          </cell>
          <cell r="Q122">
            <v>18.594276927999999</v>
          </cell>
        </row>
        <row r="123">
          <cell r="A123" t="str">
            <v>6500</v>
          </cell>
          <cell r="B123" t="str">
            <v>พิษณุโลก</v>
          </cell>
          <cell r="C123">
            <v>2473.9636626199999</v>
          </cell>
          <cell r="E123">
            <v>6.5374899600000003</v>
          </cell>
          <cell r="F123">
            <v>827.59331949</v>
          </cell>
          <cell r="G123">
            <v>33.452121064000004</v>
          </cell>
          <cell r="H123">
            <v>3292.0324329999999</v>
          </cell>
          <cell r="J123">
            <v>237.20400774000001</v>
          </cell>
          <cell r="K123">
            <v>260.52585288</v>
          </cell>
          <cell r="L123">
            <v>7.9138300790000002</v>
          </cell>
          <cell r="M123">
            <v>5765.9960956200002</v>
          </cell>
          <cell r="O123">
            <v>243.7414977</v>
          </cell>
          <cell r="P123">
            <v>1088.1191723699999</v>
          </cell>
          <cell r="Q123">
            <v>18.871313027999999</v>
          </cell>
        </row>
        <row r="124">
          <cell r="A124" t="str">
            <v>3300</v>
          </cell>
          <cell r="B124" t="str">
            <v>ศรีสะเกษ</v>
          </cell>
          <cell r="C124">
            <v>1570.4312028500001</v>
          </cell>
          <cell r="E124">
            <v>2.2312724799999999</v>
          </cell>
          <cell r="F124">
            <v>716.63901946999999</v>
          </cell>
          <cell r="G124">
            <v>45.633264173999997</v>
          </cell>
          <cell r="H124">
            <v>2264.789714</v>
          </cell>
          <cell r="J124">
            <v>73.825345549999994</v>
          </cell>
          <cell r="K124">
            <v>11.798845740000001</v>
          </cell>
          <cell r="L124">
            <v>0.52096870900000003</v>
          </cell>
          <cell r="M124">
            <v>3835.2209168499999</v>
          </cell>
          <cell r="O124">
            <v>76.056618029999996</v>
          </cell>
          <cell r="P124">
            <v>728.43786521000004</v>
          </cell>
          <cell r="Q124">
            <v>18.993374331999998</v>
          </cell>
        </row>
        <row r="125">
          <cell r="A125" t="str">
            <v>2700</v>
          </cell>
          <cell r="B125" t="str">
            <v>สระแก้ว</v>
          </cell>
          <cell r="C125">
            <v>857.05805172999999</v>
          </cell>
          <cell r="E125">
            <v>1.91203469</v>
          </cell>
          <cell r="F125">
            <v>373.86917734999997</v>
          </cell>
          <cell r="G125">
            <v>43.622386673999998</v>
          </cell>
          <cell r="H125">
            <v>1222.796392</v>
          </cell>
          <cell r="J125">
            <v>190.93515386000001</v>
          </cell>
          <cell r="K125">
            <v>22.470476909999999</v>
          </cell>
          <cell r="L125">
            <v>1.8376302920000001</v>
          </cell>
          <cell r="M125">
            <v>2079.8544437300002</v>
          </cell>
          <cell r="O125">
            <v>192.84718855</v>
          </cell>
          <cell r="P125">
            <v>396.33965425999997</v>
          </cell>
          <cell r="Q125">
            <v>19.056124598</v>
          </cell>
        </row>
        <row r="126">
          <cell r="A126" t="str">
            <v>7300</v>
          </cell>
          <cell r="B126" t="str">
            <v>นครปฐม</v>
          </cell>
          <cell r="C126">
            <v>1544.7578162100001</v>
          </cell>
          <cell r="E126">
            <v>11.62451272</v>
          </cell>
          <cell r="F126">
            <v>597.41796506000003</v>
          </cell>
          <cell r="G126">
            <v>38.673891712</v>
          </cell>
          <cell r="H126">
            <v>1504.254461</v>
          </cell>
          <cell r="J126">
            <v>52.26061043</v>
          </cell>
          <cell r="K126">
            <v>20.444292440000002</v>
          </cell>
          <cell r="L126">
            <v>1.3590980100000001</v>
          </cell>
          <cell r="M126">
            <v>3049.0122772099999</v>
          </cell>
          <cell r="O126">
            <v>63.885123149999998</v>
          </cell>
          <cell r="P126">
            <v>617.86225750000006</v>
          </cell>
          <cell r="Q126">
            <v>20.26434141</v>
          </cell>
        </row>
        <row r="127">
          <cell r="A127" t="str">
            <v>4400</v>
          </cell>
          <cell r="B127" t="str">
            <v>มหาสารคาม</v>
          </cell>
          <cell r="C127">
            <v>1589.1200192199999</v>
          </cell>
          <cell r="E127">
            <v>1.2623833499999999</v>
          </cell>
          <cell r="F127">
            <v>677.62391333000005</v>
          </cell>
          <cell r="G127">
            <v>42.641455972000003</v>
          </cell>
          <cell r="H127">
            <v>1722.2698889999999</v>
          </cell>
          <cell r="J127">
            <v>53.568378590000002</v>
          </cell>
          <cell r="K127">
            <v>6.55422935</v>
          </cell>
          <cell r="L127">
            <v>0.38055762300000001</v>
          </cell>
          <cell r="M127">
            <v>3311.3899082200001</v>
          </cell>
          <cell r="O127">
            <v>54.830761940000002</v>
          </cell>
          <cell r="P127">
            <v>684.17814267999995</v>
          </cell>
          <cell r="Q127">
            <v>20.661358573000001</v>
          </cell>
        </row>
        <row r="128">
          <cell r="A128" t="str">
            <v>8200</v>
          </cell>
          <cell r="B128" t="str">
            <v>พังงา</v>
          </cell>
          <cell r="C128">
            <v>434.96967079000001</v>
          </cell>
          <cell r="E128">
            <v>2.0611185299999999</v>
          </cell>
          <cell r="F128">
            <v>174.65925928999999</v>
          </cell>
          <cell r="G128">
            <v>40.154353514999997</v>
          </cell>
          <cell r="H128">
            <v>577.171605</v>
          </cell>
          <cell r="J128">
            <v>78.439644999999999</v>
          </cell>
          <cell r="K128">
            <v>44.040604330000001</v>
          </cell>
          <cell r="L128">
            <v>7.6304177040000001</v>
          </cell>
          <cell r="M128">
            <v>1012.14127579</v>
          </cell>
          <cell r="O128">
            <v>80.50076353</v>
          </cell>
          <cell r="P128">
            <v>218.69986362</v>
          </cell>
          <cell r="Q128">
            <v>21.607642021</v>
          </cell>
        </row>
        <row r="129">
          <cell r="A129" t="str">
            <v>8300</v>
          </cell>
          <cell r="B129" t="str">
            <v>ภูเก็ต</v>
          </cell>
          <cell r="C129">
            <v>866.00476200000003</v>
          </cell>
          <cell r="E129">
            <v>2.6714534400000001</v>
          </cell>
          <cell r="F129">
            <v>393.04630717999999</v>
          </cell>
          <cell r="G129">
            <v>45.386160034</v>
          </cell>
          <cell r="H129">
            <v>966.55343500000004</v>
          </cell>
          <cell r="J129">
            <v>162.12586999999999</v>
          </cell>
          <cell r="K129">
            <v>6.4476023900000001</v>
          </cell>
          <cell r="L129">
            <v>0.66707148900000002</v>
          </cell>
          <cell r="M129">
            <v>1832.5581970000001</v>
          </cell>
          <cell r="O129">
            <v>164.79732344000001</v>
          </cell>
          <cell r="P129">
            <v>399.49390957000003</v>
          </cell>
          <cell r="Q129">
            <v>21.799793873999999</v>
          </cell>
        </row>
        <row r="130">
          <cell r="A130" t="str">
            <v>1200</v>
          </cell>
          <cell r="B130" t="str">
            <v>นนทบุรี</v>
          </cell>
          <cell r="C130">
            <v>1723.78772362</v>
          </cell>
          <cell r="E130">
            <v>2.3785184099999999</v>
          </cell>
          <cell r="F130">
            <v>697.20063693999998</v>
          </cell>
          <cell r="G130">
            <v>40.445852316</v>
          </cell>
          <cell r="H130">
            <v>2158.74975842</v>
          </cell>
          <cell r="J130">
            <v>770.52077898000005</v>
          </cell>
          <cell r="K130">
            <v>186.37858477</v>
          </cell>
          <cell r="L130">
            <v>8.6336354659999994</v>
          </cell>
          <cell r="M130">
            <v>3882.5374820400002</v>
          </cell>
          <cell r="O130">
            <v>772.89929739000002</v>
          </cell>
          <cell r="P130">
            <v>883.57922170999996</v>
          </cell>
          <cell r="Q130">
            <v>22.75777699</v>
          </cell>
        </row>
        <row r="131">
          <cell r="A131" t="str">
            <v>7500</v>
          </cell>
          <cell r="B131" t="str">
            <v>สมุทรสงคราม</v>
          </cell>
          <cell r="C131">
            <v>292.88407943999999</v>
          </cell>
          <cell r="E131">
            <v>1.5441436500000001</v>
          </cell>
          <cell r="F131">
            <v>141.00028194999999</v>
          </cell>
          <cell r="G131">
            <v>48.142009706000003</v>
          </cell>
          <cell r="H131">
            <v>498.28478999999999</v>
          </cell>
          <cell r="J131">
            <v>50.94084264</v>
          </cell>
          <cell r="K131">
            <v>45.27364249</v>
          </cell>
          <cell r="L131">
            <v>9.0858969409999997</v>
          </cell>
          <cell r="M131">
            <v>791.16886943999998</v>
          </cell>
          <cell r="O131">
            <v>52.484986290000002</v>
          </cell>
          <cell r="P131">
            <v>186.27392444</v>
          </cell>
          <cell r="Q131">
            <v>23.544142298000001</v>
          </cell>
        </row>
        <row r="132">
          <cell r="A132" t="str">
            <v>2000</v>
          </cell>
          <cell r="B132" t="str">
            <v>ชลบุรี</v>
          </cell>
          <cell r="C132">
            <v>3296.8502929699998</v>
          </cell>
          <cell r="E132">
            <v>20.184863020000002</v>
          </cell>
          <cell r="F132">
            <v>1979.17044547</v>
          </cell>
          <cell r="G132">
            <v>60.032160079999997</v>
          </cell>
          <cell r="H132">
            <v>5320.3829470000001</v>
          </cell>
          <cell r="J132">
            <v>573.18711886000006</v>
          </cell>
          <cell r="K132">
            <v>489.36733379999998</v>
          </cell>
          <cell r="L132">
            <v>9.1979720010000001</v>
          </cell>
          <cell r="M132">
            <v>8617.2332399700008</v>
          </cell>
          <cell r="O132">
            <v>593.37198188000002</v>
          </cell>
          <cell r="P132">
            <v>2468.5377792700001</v>
          </cell>
          <cell r="Q132">
            <v>28.646523896000001</v>
          </cell>
        </row>
        <row r="133">
          <cell r="A133" t="str">
            <v>3000</v>
          </cell>
          <cell r="B133" t="str">
            <v>นครราชสีมา</v>
          </cell>
          <cell r="C133">
            <v>4549.8804408699998</v>
          </cell>
          <cell r="E133">
            <v>21.380438430000002</v>
          </cell>
          <cell r="F133">
            <v>2181.3930249</v>
          </cell>
          <cell r="G133">
            <v>47.943963654999997</v>
          </cell>
          <cell r="H133">
            <v>6870.1425609899998</v>
          </cell>
          <cell r="J133">
            <v>84.209788810000006</v>
          </cell>
          <cell r="K133">
            <v>1244.2301227600001</v>
          </cell>
          <cell r="L133">
            <v>18.110688559</v>
          </cell>
          <cell r="M133">
            <v>11420.02300186</v>
          </cell>
          <cell r="O133">
            <v>105.59022724</v>
          </cell>
          <cell r="P133">
            <v>3425.6231476600001</v>
          </cell>
          <cell r="Q133">
            <v>29.996639648999999</v>
          </cell>
        </row>
        <row r="134">
          <cell r="A134" t="str">
            <v>5700</v>
          </cell>
          <cell r="B134" t="str">
            <v>เชียงราย</v>
          </cell>
          <cell r="C134">
            <v>2161.21501481</v>
          </cell>
          <cell r="E134">
            <v>7.4704653900000002</v>
          </cell>
          <cell r="F134">
            <v>1097.20708042</v>
          </cell>
          <cell r="G134">
            <v>50.768066707999999</v>
          </cell>
          <cell r="H134">
            <v>3563.2662209999999</v>
          </cell>
          <cell r="J134">
            <v>230.15434203999999</v>
          </cell>
          <cell r="K134">
            <v>652.56551681999997</v>
          </cell>
          <cell r="L134">
            <v>18.313689642</v>
          </cell>
          <cell r="M134">
            <v>5724.4812358099998</v>
          </cell>
          <cell r="O134">
            <v>237.62480743</v>
          </cell>
          <cell r="P134">
            <v>1749.7725972400001</v>
          </cell>
          <cell r="Q134">
            <v>30.566483235</v>
          </cell>
        </row>
        <row r="135">
          <cell r="A135" t="str">
            <v>7400</v>
          </cell>
          <cell r="B135" t="str">
            <v>สมุทรสาคร</v>
          </cell>
          <cell r="C135">
            <v>690.08008218999998</v>
          </cell>
          <cell r="E135">
            <v>1.13682197</v>
          </cell>
          <cell r="F135">
            <v>419.43701770000001</v>
          </cell>
          <cell r="G135">
            <v>60.780919277000002</v>
          </cell>
          <cell r="H135">
            <v>659.22873100000004</v>
          </cell>
          <cell r="J135">
            <v>8.0833651300000007</v>
          </cell>
          <cell r="K135">
            <v>4.6841403399999999</v>
          </cell>
          <cell r="L135">
            <v>0.71054857299999996</v>
          </cell>
          <cell r="M135">
            <v>1349.3088131899999</v>
          </cell>
          <cell r="O135">
            <v>9.2201871000000004</v>
          </cell>
          <cell r="P135">
            <v>424.12115804000001</v>
          </cell>
          <cell r="Q135">
            <v>31.432475196999999</v>
          </cell>
        </row>
        <row r="136">
          <cell r="A136" t="str">
            <v>8000</v>
          </cell>
          <cell r="B136" t="str">
            <v>นครศรีธรรมราช</v>
          </cell>
          <cell r="C136">
            <v>2637.7229864300002</v>
          </cell>
          <cell r="E136">
            <v>3.7038039500000002</v>
          </cell>
          <cell r="F136">
            <v>1272.9519582299999</v>
          </cell>
          <cell r="G136">
            <v>48.259501274000002</v>
          </cell>
          <cell r="H136">
            <v>4164.7739538799997</v>
          </cell>
          <cell r="J136">
            <v>119.6583325</v>
          </cell>
          <cell r="K136">
            <v>1032.8521623399999</v>
          </cell>
          <cell r="L136">
            <v>24.799717193999999</v>
          </cell>
          <cell r="M136">
            <v>6802.4969403100004</v>
          </cell>
          <cell r="O136">
            <v>123.36213644999999</v>
          </cell>
          <cell r="P136">
            <v>2305.8041205700001</v>
          </cell>
          <cell r="Q136">
            <v>33.896437452000001</v>
          </cell>
        </row>
        <row r="137">
          <cell r="A137" t="str">
            <v>5600</v>
          </cell>
          <cell r="B137" t="str">
            <v>พะเยา</v>
          </cell>
          <cell r="C137">
            <v>1055.1112913899999</v>
          </cell>
          <cell r="E137">
            <v>3.8534532800000001</v>
          </cell>
          <cell r="F137">
            <v>639.12103466999997</v>
          </cell>
          <cell r="G137">
            <v>60.573802960999998</v>
          </cell>
          <cell r="H137">
            <v>1471.274136</v>
          </cell>
          <cell r="J137">
            <v>7.3612861900000004</v>
          </cell>
          <cell r="K137">
            <v>328.84121525</v>
          </cell>
          <cell r="L137">
            <v>22.350777955000002</v>
          </cell>
          <cell r="M137">
            <v>2526.3854273900001</v>
          </cell>
          <cell r="O137">
            <v>11.21473947</v>
          </cell>
          <cell r="P137">
            <v>967.96224991999998</v>
          </cell>
          <cell r="Q137">
            <v>38.314116263999999</v>
          </cell>
        </row>
        <row r="138">
          <cell r="A138" t="str">
            <v>4000</v>
          </cell>
          <cell r="B138" t="str">
            <v>ขอนแก่น</v>
          </cell>
          <cell r="C138">
            <v>4756.46070814</v>
          </cell>
          <cell r="E138">
            <v>15.79085049</v>
          </cell>
          <cell r="F138">
            <v>3177.6032862799998</v>
          </cell>
          <cell r="G138">
            <v>66.806045108999996</v>
          </cell>
          <cell r="H138">
            <v>5569.2860300000002</v>
          </cell>
          <cell r="J138">
            <v>831.89640055999996</v>
          </cell>
          <cell r="K138">
            <v>941.40624023999999</v>
          </cell>
          <cell r="L138">
            <v>16.903535482999999</v>
          </cell>
          <cell r="M138">
            <v>10325.74673814</v>
          </cell>
          <cell r="O138">
            <v>847.68725104999999</v>
          </cell>
          <cell r="P138">
            <v>4119.0095265199998</v>
          </cell>
          <cell r="Q138">
            <v>39.890669711000001</v>
          </cell>
        </row>
        <row r="139">
          <cell r="A139" t="str">
            <v>9000</v>
          </cell>
          <cell r="B139" t="str">
            <v>สงขลา</v>
          </cell>
          <cell r="C139">
            <v>5918.3009526200003</v>
          </cell>
          <cell r="E139">
            <v>21.551540289999998</v>
          </cell>
          <cell r="F139">
            <v>3628.1976897599998</v>
          </cell>
          <cell r="G139">
            <v>61.304717668000002</v>
          </cell>
          <cell r="H139">
            <v>6663.0854120000004</v>
          </cell>
          <cell r="J139">
            <v>891.34676779999995</v>
          </cell>
          <cell r="K139">
            <v>1542.6537350399999</v>
          </cell>
          <cell r="L139">
            <v>23.152243136999999</v>
          </cell>
          <cell r="M139">
            <v>12581.386364620001</v>
          </cell>
          <cell r="O139">
            <v>912.89830809</v>
          </cell>
          <cell r="P139">
            <v>5170.8514248000001</v>
          </cell>
          <cell r="Q139">
            <v>41.099218122000003</v>
          </cell>
        </row>
        <row r="140">
          <cell r="A140" t="str">
            <v>5000</v>
          </cell>
          <cell r="B140" t="str">
            <v>เชียงใหม่</v>
          </cell>
          <cell r="C140">
            <v>6570.3046118599996</v>
          </cell>
          <cell r="E140">
            <v>10.42582442</v>
          </cell>
          <cell r="F140">
            <v>4074.8709917699998</v>
          </cell>
          <cell r="G140">
            <v>62.019514047999998</v>
          </cell>
          <cell r="H140">
            <v>7501.0559270000003</v>
          </cell>
          <cell r="J140">
            <v>791.02162883999995</v>
          </cell>
          <cell r="K140">
            <v>1900.5817119200001</v>
          </cell>
          <cell r="L140">
            <v>25.337522216</v>
          </cell>
          <cell r="M140">
            <v>14071.360538860001</v>
          </cell>
          <cell r="O140">
            <v>801.44745325999997</v>
          </cell>
          <cell r="P140">
            <v>5975.4527036899999</v>
          </cell>
          <cell r="Q140">
            <v>42.465351429000002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DB81-3380-4F5A-B671-E84FEA150E31}">
  <sheetPr>
    <tabColor rgb="FF66FF99"/>
  </sheetPr>
  <dimension ref="A1:W134"/>
  <sheetViews>
    <sheetView tabSelected="1" view="pageBreakPreview" zoomScale="75" zoomScaleSheetLayoutView="83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B6" sqref="B6:U81"/>
    </sheetView>
  </sheetViews>
  <sheetFormatPr defaultRowHeight="12.75"/>
  <cols>
    <col min="1" max="1" width="6.7109375" style="62" customWidth="1"/>
    <col min="2" max="2" width="39.42578125" customWidth="1"/>
    <col min="3" max="3" width="14.140625" customWidth="1"/>
    <col min="4" max="5" width="14.140625" hidden="1" customWidth="1"/>
    <col min="6" max="9" width="14.140625" customWidth="1"/>
    <col min="10" max="11" width="14.140625" hidden="1" customWidth="1"/>
    <col min="12" max="15" width="14.140625" customWidth="1"/>
    <col min="16" max="17" width="14.140625" hidden="1" customWidth="1"/>
    <col min="18" max="20" width="14.140625" customWidth="1"/>
    <col min="21" max="21" width="13.140625" bestFit="1" customWidth="1"/>
  </cols>
  <sheetData>
    <row r="1" spans="1:23" ht="33.75">
      <c r="A1" s="1" t="str">
        <f>"ผลการเบิกจ่ายเงินงบประมาณประจำปี 2565 ในส่วนของงบประมาณที่ส่วนกลางจัดสรรให้จังหวัด"</f>
        <v>ผลการเบิกจ่ายเงินงบประมาณประจำปี 2565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5 พฤศจิกายน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4"/>
    </row>
    <row r="4" spans="1:23" ht="21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9"/>
      <c r="I4" s="10" t="s">
        <v>4</v>
      </c>
      <c r="J4" s="11"/>
      <c r="K4" s="11"/>
      <c r="L4" s="11"/>
      <c r="M4" s="11"/>
      <c r="N4" s="11"/>
      <c r="O4" s="10" t="s">
        <v>5</v>
      </c>
      <c r="P4" s="11"/>
      <c r="Q4" s="11"/>
      <c r="R4" s="11"/>
      <c r="S4" s="11"/>
      <c r="T4" s="12"/>
    </row>
    <row r="5" spans="1:23" ht="63">
      <c r="A5" s="13"/>
      <c r="B5" s="14"/>
      <c r="C5" s="15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9" t="s">
        <v>11</v>
      </c>
      <c r="I5" s="15" t="s">
        <v>6</v>
      </c>
      <c r="J5" s="16" t="s">
        <v>7</v>
      </c>
      <c r="K5" s="16" t="s">
        <v>8</v>
      </c>
      <c r="L5" s="17" t="s">
        <v>9</v>
      </c>
      <c r="M5" s="18" t="s">
        <v>10</v>
      </c>
      <c r="N5" s="20" t="s">
        <v>11</v>
      </c>
      <c r="O5" s="15" t="s">
        <v>6</v>
      </c>
      <c r="P5" s="16" t="s">
        <v>7</v>
      </c>
      <c r="Q5" s="16" t="s">
        <v>8</v>
      </c>
      <c r="R5" s="17" t="s">
        <v>9</v>
      </c>
      <c r="S5" s="18" t="s">
        <v>10</v>
      </c>
      <c r="T5" s="19" t="s">
        <v>11</v>
      </c>
    </row>
    <row r="6" spans="1:23" ht="21">
      <c r="A6" s="21">
        <v>1</v>
      </c>
      <c r="B6" s="22" t="str">
        <f>VLOOKUP($U6,[1]Name!$A:$B,2,0)</f>
        <v>ยะลา</v>
      </c>
      <c r="C6" s="23">
        <f>IF(ISERROR(VLOOKUP($U6,[1]BEx6_1!$A:$Z,3,0)),0,VLOOKUP($U6,[1]BEx6_1!$A:$Z,3,0))</f>
        <v>2270.3299420100002</v>
      </c>
      <c r="D6" s="24">
        <f>IF(ISERROR(VLOOKUP($U6,[1]BEx6_1!$A:$Z,4,0)),0,VLOOKUP($U6,[1]BEx6_1!$A:$Z,4,0))</f>
        <v>0</v>
      </c>
      <c r="E6" s="24">
        <f>IF(ISERROR(VLOOKUP($U6,[1]BEx6_1!$A:$Z,5,0)),0,VLOOKUP($U6,[1]BEx6_1!$A:$Z,5,0))</f>
        <v>19.139488759999999</v>
      </c>
      <c r="F6" s="25">
        <f t="shared" ref="F6:F69" si="0">D6+E6</f>
        <v>19.139488759999999</v>
      </c>
      <c r="G6" s="26">
        <f>IF(ISERROR(VLOOKUP($U6,[1]BEx6_1!$A:$Z,6,0)),0,VLOOKUP($U6,[1]BEx6_1!$A:$Z,6,0))</f>
        <v>347.7286575</v>
      </c>
      <c r="H6" s="27">
        <f t="shared" ref="H6:H69" si="1">IF(ISERROR(G6/C6*100),0,G6/C6*100)</f>
        <v>15.316216866353091</v>
      </c>
      <c r="I6" s="23">
        <f>IF(ISERROR(VLOOKUP($U6,[1]BEx6_1!$A:$Z,8,0)),0,VLOOKUP($U6,[1]BEx6_1!$A:$Z,8,0))</f>
        <v>3687.0164639999998</v>
      </c>
      <c r="J6" s="24">
        <f>IF(ISERROR(VLOOKUP($U6,[1]BEx6_1!$A:$Z,9,0)),0,VLOOKUP($U6,[1]BEx6_1!$A:$Z,9,0))</f>
        <v>0</v>
      </c>
      <c r="K6" s="24">
        <f>IF(ISERROR(VLOOKUP($U6,[1]BEx6_1!$A:$Z,10,0)),0,VLOOKUP($U6,[1]BEx6_1!$A:$Z,10,0))</f>
        <v>394.56057019000002</v>
      </c>
      <c r="L6" s="25">
        <f t="shared" ref="L6:L69" si="2">J6+K6</f>
        <v>394.56057019000002</v>
      </c>
      <c r="M6" s="26">
        <f>IF(ISERROR(VLOOKUP($U6,[1]BEx6_1!$A:$Z,11,0)),0,VLOOKUP($U6,[1]BEx6_1!$A:$Z,11,0))</f>
        <v>73.140538939999999</v>
      </c>
      <c r="N6" s="28">
        <f t="shared" ref="N6:N69" si="3">IF(ISERROR(M6/I6*100),0,M6/I6*100)</f>
        <v>1.9837323661053226</v>
      </c>
      <c r="O6" s="23">
        <f t="shared" ref="O6:S37" si="4">C6+I6</f>
        <v>5957.3464060099996</v>
      </c>
      <c r="P6" s="24">
        <f t="shared" si="4"/>
        <v>0</v>
      </c>
      <c r="Q6" s="24">
        <f t="shared" si="4"/>
        <v>413.70005895000003</v>
      </c>
      <c r="R6" s="25">
        <f t="shared" si="4"/>
        <v>413.70005895000003</v>
      </c>
      <c r="S6" s="29">
        <f t="shared" si="4"/>
        <v>420.86919644</v>
      </c>
      <c r="T6" s="30">
        <f t="shared" ref="T6:T69" si="5">IF(ISERROR(S6/O6*100),0,S6/O6*100)</f>
        <v>7.0647091465994158</v>
      </c>
      <c r="U6" s="31" t="s">
        <v>12</v>
      </c>
      <c r="V6" s="32"/>
      <c r="W6" s="33"/>
    </row>
    <row r="7" spans="1:23" ht="21">
      <c r="A7" s="34">
        <v>2</v>
      </c>
      <c r="B7" s="35" t="str">
        <f>VLOOKUP($U7,[1]Name!$A:$B,2,0)</f>
        <v>สุรินทร์</v>
      </c>
      <c r="C7" s="23">
        <f>IF(ISERROR(VLOOKUP($U7,[1]BEx6_1!$A:$Z,3,0)),0,VLOOKUP($U7,[1]BEx6_1!$A:$Z,3,0))</f>
        <v>1230.2572527699999</v>
      </c>
      <c r="D7" s="24">
        <f>IF(ISERROR(VLOOKUP($U7,[1]BEx6_1!$A:$Z,4,0)),0,VLOOKUP($U7,[1]BEx6_1!$A:$Z,4,0))</f>
        <v>0</v>
      </c>
      <c r="E7" s="24">
        <f>IF(ISERROR(VLOOKUP($U7,[1]BEx6_1!$A:$Z,5,0)),0,VLOOKUP($U7,[1]BEx6_1!$A:$Z,5,0))</f>
        <v>3.2882445499999999</v>
      </c>
      <c r="F7" s="25">
        <f t="shared" si="0"/>
        <v>3.2882445499999999</v>
      </c>
      <c r="G7" s="26">
        <f>IF(ISERROR(VLOOKUP($U7,[1]BEx6_1!$A:$Z,6,0)),0,VLOOKUP($U7,[1]BEx6_1!$A:$Z,6,0))</f>
        <v>269.47520113000002</v>
      </c>
      <c r="H7" s="36">
        <f t="shared" si="1"/>
        <v>21.903971752514366</v>
      </c>
      <c r="I7" s="23">
        <f>IF(ISERROR(VLOOKUP($U7,[1]BEx6_1!$A:$Z,8,0)),0,VLOOKUP($U7,[1]BEx6_1!$A:$Z,8,0))</f>
        <v>3296.8680545000002</v>
      </c>
      <c r="J7" s="24">
        <f>IF(ISERROR(VLOOKUP($U7,[1]BEx6_1!$A:$Z,9,0)),0,VLOOKUP($U7,[1]BEx6_1!$A:$Z,9,0))</f>
        <v>0</v>
      </c>
      <c r="K7" s="24">
        <f>IF(ISERROR(VLOOKUP($U7,[1]BEx6_1!$A:$Z,10,0)),0,VLOOKUP($U7,[1]BEx6_1!$A:$Z,10,0))</f>
        <v>80.60551796</v>
      </c>
      <c r="L7" s="25">
        <f t="shared" si="2"/>
        <v>80.60551796</v>
      </c>
      <c r="M7" s="26">
        <f>IF(ISERROR(VLOOKUP($U7,[1]BEx6_1!$A:$Z,11,0)),0,VLOOKUP($U7,[1]BEx6_1!$A:$Z,11,0))</f>
        <v>65.094678759999994</v>
      </c>
      <c r="N7" s="28">
        <f t="shared" si="3"/>
        <v>1.9744399133944774</v>
      </c>
      <c r="O7" s="23">
        <f t="shared" si="4"/>
        <v>4527.1253072700001</v>
      </c>
      <c r="P7" s="24">
        <f t="shared" si="4"/>
        <v>0</v>
      </c>
      <c r="Q7" s="24">
        <f t="shared" si="4"/>
        <v>83.893762510000002</v>
      </c>
      <c r="R7" s="25">
        <f t="shared" si="4"/>
        <v>83.893762510000002</v>
      </c>
      <c r="S7" s="29">
        <f t="shared" si="4"/>
        <v>334.56987989000004</v>
      </c>
      <c r="T7" s="30">
        <f t="shared" si="5"/>
        <v>7.3903383975858246</v>
      </c>
      <c r="U7" s="31" t="s">
        <v>13</v>
      </c>
      <c r="V7" s="32" t="str">
        <f>IF(T7&lt;T6,"check","")</f>
        <v/>
      </c>
      <c r="W7" s="33"/>
    </row>
    <row r="8" spans="1:23" ht="21">
      <c r="A8" s="34">
        <v>3</v>
      </c>
      <c r="B8" s="35" t="str">
        <f>VLOOKUP($U8,[1]Name!$A:$B,2,0)</f>
        <v>อำนาจเจริญ</v>
      </c>
      <c r="C8" s="23">
        <f>IF(ISERROR(VLOOKUP($U8,[1]BEx6_1!$A:$Z,3,0)),0,VLOOKUP($U8,[1]BEx6_1!$A:$Z,3,0))</f>
        <v>369.43909982000002</v>
      </c>
      <c r="D8" s="24">
        <f>IF(ISERROR(VLOOKUP($U8,[1]BEx6_1!$A:$Z,4,0)),0,VLOOKUP($U8,[1]BEx6_1!$A:$Z,4,0))</f>
        <v>0</v>
      </c>
      <c r="E8" s="24">
        <f>IF(ISERROR(VLOOKUP($U8,[1]BEx6_1!$A:$Z,5,0)),0,VLOOKUP($U8,[1]BEx6_1!$A:$Z,5,0))</f>
        <v>1.96770695</v>
      </c>
      <c r="F8" s="25">
        <f t="shared" si="0"/>
        <v>1.96770695</v>
      </c>
      <c r="G8" s="26">
        <f>IF(ISERROR(VLOOKUP($U8,[1]BEx6_1!$A:$Z,6,0)),0,VLOOKUP($U8,[1]BEx6_1!$A:$Z,6,0))</f>
        <v>117.60091898</v>
      </c>
      <c r="H8" s="37">
        <f t="shared" si="1"/>
        <v>31.832288200490449</v>
      </c>
      <c r="I8" s="23">
        <f>IF(ISERROR(VLOOKUP($U8,[1]BEx6_1!$A:$Z,8,0)),0,VLOOKUP($U8,[1]BEx6_1!$A:$Z,8,0))</f>
        <v>1240.35445366</v>
      </c>
      <c r="J8" s="24">
        <f>IF(ISERROR(VLOOKUP($U8,[1]BEx6_1!$A:$Z,9,0)),0,VLOOKUP($U8,[1]BEx6_1!$A:$Z,9,0))</f>
        <v>0</v>
      </c>
      <c r="K8" s="24">
        <f>IF(ISERROR(VLOOKUP($U8,[1]BEx6_1!$A:$Z,10,0)),0,VLOOKUP($U8,[1]BEx6_1!$A:$Z,10,0))</f>
        <v>71.98219057</v>
      </c>
      <c r="L8" s="25">
        <f t="shared" si="2"/>
        <v>71.98219057</v>
      </c>
      <c r="M8" s="26">
        <f>IF(ISERROR(VLOOKUP($U8,[1]BEx6_1!$A:$Z,11,0)),0,VLOOKUP($U8,[1]BEx6_1!$A:$Z,11,0))</f>
        <v>6.35732754</v>
      </c>
      <c r="N8" s="28">
        <f t="shared" si="3"/>
        <v>0.51254119507863194</v>
      </c>
      <c r="O8" s="23">
        <f t="shared" si="4"/>
        <v>1609.7935534799999</v>
      </c>
      <c r="P8" s="24">
        <f t="shared" si="4"/>
        <v>0</v>
      </c>
      <c r="Q8" s="24">
        <f t="shared" si="4"/>
        <v>73.949897519999993</v>
      </c>
      <c r="R8" s="25">
        <f t="shared" si="4"/>
        <v>73.949897519999993</v>
      </c>
      <c r="S8" s="29">
        <f t="shared" si="4"/>
        <v>123.95824652</v>
      </c>
      <c r="T8" s="30">
        <f t="shared" si="5"/>
        <v>7.7002573561082448</v>
      </c>
      <c r="U8" s="31" t="s">
        <v>14</v>
      </c>
      <c r="V8" s="32" t="str">
        <f t="shared" ref="V8:V71" si="6">IF(T8&lt;T7,"check","")</f>
        <v/>
      </c>
      <c r="W8" s="33"/>
    </row>
    <row r="9" spans="1:23" ht="21">
      <c r="A9" s="34">
        <v>4</v>
      </c>
      <c r="B9" s="35" t="str">
        <f>VLOOKUP($U9,[1]Name!$A:$B,2,0)</f>
        <v>บึงกาฬ</v>
      </c>
      <c r="C9" s="23">
        <f>IF(ISERROR(VLOOKUP($U9,[1]BEx6_1!$A:$Z,3,0)),0,VLOOKUP($U9,[1]BEx6_1!$A:$Z,3,0))</f>
        <v>336.74592437000001</v>
      </c>
      <c r="D9" s="24">
        <f>IF(ISERROR(VLOOKUP($U9,[1]BEx6_1!$A:$Z,4,0)),0,VLOOKUP($U9,[1]BEx6_1!$A:$Z,4,0))</f>
        <v>0</v>
      </c>
      <c r="E9" s="24">
        <f>IF(ISERROR(VLOOKUP($U9,[1]BEx6_1!$A:$Z,5,0)),0,VLOOKUP($U9,[1]BEx6_1!$A:$Z,5,0))</f>
        <v>1.4841261699999999</v>
      </c>
      <c r="F9" s="25">
        <f t="shared" si="0"/>
        <v>1.4841261699999999</v>
      </c>
      <c r="G9" s="26">
        <f>IF(ISERROR(VLOOKUP($U9,[1]BEx6_1!$A:$Z,6,0)),0,VLOOKUP($U9,[1]BEx6_1!$A:$Z,6,0))</f>
        <v>120.94402667</v>
      </c>
      <c r="H9" s="36">
        <f t="shared" si="1"/>
        <v>35.915513126481855</v>
      </c>
      <c r="I9" s="23">
        <f>IF(ISERROR(VLOOKUP($U9,[1]BEx6_1!$A:$Z,8,0)),0,VLOOKUP($U9,[1]BEx6_1!$A:$Z,8,0))</f>
        <v>1324.387534</v>
      </c>
      <c r="J9" s="24">
        <f>IF(ISERROR(VLOOKUP($U9,[1]BEx6_1!$A:$Z,9,0)),0,VLOOKUP($U9,[1]BEx6_1!$A:$Z,9,0))</f>
        <v>0</v>
      </c>
      <c r="K9" s="24">
        <f>IF(ISERROR(VLOOKUP($U9,[1]BEx6_1!$A:$Z,10,0)),0,VLOOKUP($U9,[1]BEx6_1!$A:$Z,10,0))</f>
        <v>349.97009300000002</v>
      </c>
      <c r="L9" s="25">
        <f t="shared" si="2"/>
        <v>349.97009300000002</v>
      </c>
      <c r="M9" s="26">
        <f>IF(ISERROR(VLOOKUP($U9,[1]BEx6_1!$A:$Z,11,0)),0,VLOOKUP($U9,[1]BEx6_1!$A:$Z,11,0))</f>
        <v>8.4840802600000007</v>
      </c>
      <c r="N9" s="28">
        <f t="shared" si="3"/>
        <v>0.64060405600284076</v>
      </c>
      <c r="O9" s="23">
        <f t="shared" si="4"/>
        <v>1661.13345837</v>
      </c>
      <c r="P9" s="24">
        <f t="shared" si="4"/>
        <v>0</v>
      </c>
      <c r="Q9" s="24">
        <f t="shared" si="4"/>
        <v>351.45421917000004</v>
      </c>
      <c r="R9" s="25">
        <f t="shared" si="4"/>
        <v>351.45421917000004</v>
      </c>
      <c r="S9" s="29">
        <f t="shared" si="4"/>
        <v>129.42810693000001</v>
      </c>
      <c r="T9" s="30">
        <f t="shared" si="5"/>
        <v>7.7915537898443352</v>
      </c>
      <c r="U9" s="31" t="s">
        <v>15</v>
      </c>
      <c r="V9" s="32" t="str">
        <f t="shared" si="6"/>
        <v/>
      </c>
      <c r="W9" s="33"/>
    </row>
    <row r="10" spans="1:23" ht="21">
      <c r="A10" s="34">
        <v>5</v>
      </c>
      <c r="B10" s="35" t="str">
        <f>VLOOKUP($U10,[1]Name!$A:$B,2,0)</f>
        <v>ชุมพร</v>
      </c>
      <c r="C10" s="23">
        <f>IF(ISERROR(VLOOKUP($U10,[1]BEx6_1!$A:$Z,3,0)),0,VLOOKUP($U10,[1]BEx6_1!$A:$Z,3,0))</f>
        <v>766.88796691000005</v>
      </c>
      <c r="D10" s="24">
        <f>IF(ISERROR(VLOOKUP($U10,[1]BEx6_1!$A:$Z,4,0)),0,VLOOKUP($U10,[1]BEx6_1!$A:$Z,4,0))</f>
        <v>0</v>
      </c>
      <c r="E10" s="24">
        <f>IF(ISERROR(VLOOKUP($U10,[1]BEx6_1!$A:$Z,5,0)),0,VLOOKUP($U10,[1]BEx6_1!$A:$Z,5,0))</f>
        <v>2.8787631500000002</v>
      </c>
      <c r="F10" s="25">
        <f t="shared" si="0"/>
        <v>2.8787631500000002</v>
      </c>
      <c r="G10" s="26">
        <f>IF(ISERROR(VLOOKUP($U10,[1]BEx6_1!$A:$Z,6,0)),0,VLOOKUP($U10,[1]BEx6_1!$A:$Z,6,0))</f>
        <v>188.76177562999999</v>
      </c>
      <c r="H10" s="36">
        <f t="shared" si="1"/>
        <v>24.613996277783894</v>
      </c>
      <c r="I10" s="23">
        <f>IF(ISERROR(VLOOKUP($U10,[1]BEx6_1!$A:$Z,8,0)),0,VLOOKUP($U10,[1]BEx6_1!$A:$Z,8,0))</f>
        <v>1456.0411979999999</v>
      </c>
      <c r="J10" s="24">
        <f>IF(ISERROR(VLOOKUP($U10,[1]BEx6_1!$A:$Z,9,0)),0,VLOOKUP($U10,[1]BEx6_1!$A:$Z,9,0))</f>
        <v>0</v>
      </c>
      <c r="K10" s="24">
        <f>IF(ISERROR(VLOOKUP($U10,[1]BEx6_1!$A:$Z,10,0)),0,VLOOKUP($U10,[1]BEx6_1!$A:$Z,10,0))</f>
        <v>89.269041000000001</v>
      </c>
      <c r="L10" s="25">
        <f t="shared" si="2"/>
        <v>89.269041000000001</v>
      </c>
      <c r="M10" s="26">
        <f>IF(ISERROR(VLOOKUP($U10,[1]BEx6_1!$A:$Z,11,0)),0,VLOOKUP($U10,[1]BEx6_1!$A:$Z,11,0))</f>
        <v>6.5407835299999997</v>
      </c>
      <c r="N10" s="28">
        <f t="shared" si="3"/>
        <v>0.44921692730839885</v>
      </c>
      <c r="O10" s="23">
        <f t="shared" si="4"/>
        <v>2222.9291649100001</v>
      </c>
      <c r="P10" s="24">
        <f t="shared" si="4"/>
        <v>0</v>
      </c>
      <c r="Q10" s="24">
        <f t="shared" si="4"/>
        <v>92.147804149999999</v>
      </c>
      <c r="R10" s="25">
        <f t="shared" si="4"/>
        <v>92.147804149999999</v>
      </c>
      <c r="S10" s="29">
        <f t="shared" si="4"/>
        <v>195.30255915999999</v>
      </c>
      <c r="T10" s="30">
        <f t="shared" si="5"/>
        <v>8.7858201801003961</v>
      </c>
      <c r="U10" s="31" t="s">
        <v>16</v>
      </c>
      <c r="V10" s="32" t="str">
        <f t="shared" si="6"/>
        <v/>
      </c>
      <c r="W10" s="33"/>
    </row>
    <row r="11" spans="1:23" ht="21">
      <c r="A11" s="34">
        <v>6</v>
      </c>
      <c r="B11" s="35" t="str">
        <f>VLOOKUP($U11,[1]Name!$A:$B,2,0)</f>
        <v>ปราจีนบุรี</v>
      </c>
      <c r="C11" s="23">
        <f>IF(ISERROR(VLOOKUP($U11,[1]BEx6_1!$A:$Z,3,0)),0,VLOOKUP($U11,[1]BEx6_1!$A:$Z,3,0))</f>
        <v>747.00216622000005</v>
      </c>
      <c r="D11" s="24">
        <f>IF(ISERROR(VLOOKUP($U11,[1]BEx6_1!$A:$Z,4,0)),0,VLOOKUP($U11,[1]BEx6_1!$A:$Z,4,0))</f>
        <v>0</v>
      </c>
      <c r="E11" s="24">
        <f>IF(ISERROR(VLOOKUP($U11,[1]BEx6_1!$A:$Z,5,0)),0,VLOOKUP($U11,[1]BEx6_1!$A:$Z,5,0))</f>
        <v>0.91480240000000002</v>
      </c>
      <c r="F11" s="25">
        <f t="shared" si="0"/>
        <v>0.91480240000000002</v>
      </c>
      <c r="G11" s="26">
        <f>IF(ISERROR(VLOOKUP($U11,[1]BEx6_1!$A:$Z,6,0)),0,VLOOKUP($U11,[1]BEx6_1!$A:$Z,6,0))</f>
        <v>185.26076975000001</v>
      </c>
      <c r="H11" s="36">
        <f t="shared" si="1"/>
        <v>24.80056660176254</v>
      </c>
      <c r="I11" s="23">
        <f>IF(ISERROR(VLOOKUP($U11,[1]BEx6_1!$A:$Z,8,0)),0,VLOOKUP($U11,[1]BEx6_1!$A:$Z,8,0))</f>
        <v>1881.639156</v>
      </c>
      <c r="J11" s="24">
        <f>IF(ISERROR(VLOOKUP($U11,[1]BEx6_1!$A:$Z,9,0)),0,VLOOKUP($U11,[1]BEx6_1!$A:$Z,9,0))</f>
        <v>0</v>
      </c>
      <c r="K11" s="24">
        <f>IF(ISERROR(VLOOKUP($U11,[1]BEx6_1!$A:$Z,10,0)),0,VLOOKUP($U11,[1]BEx6_1!$A:$Z,10,0))</f>
        <v>511.8146855</v>
      </c>
      <c r="L11" s="25">
        <f t="shared" si="2"/>
        <v>511.8146855</v>
      </c>
      <c r="M11" s="26">
        <f>IF(ISERROR(VLOOKUP($U11,[1]BEx6_1!$A:$Z,11,0)),0,VLOOKUP($U11,[1]BEx6_1!$A:$Z,11,0))</f>
        <v>47.505684670000001</v>
      </c>
      <c r="N11" s="28">
        <f t="shared" si="3"/>
        <v>2.5246968590400658</v>
      </c>
      <c r="O11" s="23">
        <f t="shared" si="4"/>
        <v>2628.6413222199999</v>
      </c>
      <c r="P11" s="24">
        <f t="shared" si="4"/>
        <v>0</v>
      </c>
      <c r="Q11" s="24">
        <f t="shared" si="4"/>
        <v>512.72948789999998</v>
      </c>
      <c r="R11" s="25">
        <f t="shared" si="4"/>
        <v>512.72948789999998</v>
      </c>
      <c r="S11" s="29">
        <f t="shared" si="4"/>
        <v>232.76645442</v>
      </c>
      <c r="T11" s="30">
        <f t="shared" si="5"/>
        <v>8.8550100940899306</v>
      </c>
      <c r="U11" s="31" t="s">
        <v>17</v>
      </c>
      <c r="V11" s="32" t="str">
        <f t="shared" si="6"/>
        <v/>
      </c>
      <c r="W11" s="33"/>
    </row>
    <row r="12" spans="1:23" ht="21">
      <c r="A12" s="34">
        <v>7</v>
      </c>
      <c r="B12" s="35" t="str">
        <f>VLOOKUP($U12,[1]Name!$A:$B,2,0)</f>
        <v>ลำปาง</v>
      </c>
      <c r="C12" s="23">
        <f>IF(ISERROR(VLOOKUP($U12,[1]BEx6_1!$A:$Z,3,0)),0,VLOOKUP($U12,[1]BEx6_1!$A:$Z,3,0))</f>
        <v>1256.2736404100001</v>
      </c>
      <c r="D12" s="24">
        <f>IF(ISERROR(VLOOKUP($U12,[1]BEx6_1!$A:$Z,4,0)),0,VLOOKUP($U12,[1]BEx6_1!$A:$Z,4,0))</f>
        <v>0</v>
      </c>
      <c r="E12" s="24">
        <f>IF(ISERROR(VLOOKUP($U12,[1]BEx6_1!$A:$Z,5,0)),0,VLOOKUP($U12,[1]BEx6_1!$A:$Z,5,0))</f>
        <v>4.66556763</v>
      </c>
      <c r="F12" s="25">
        <f t="shared" si="0"/>
        <v>4.66556763</v>
      </c>
      <c r="G12" s="26">
        <f>IF(ISERROR(VLOOKUP($U12,[1]BEx6_1!$A:$Z,6,0)),0,VLOOKUP($U12,[1]BEx6_1!$A:$Z,6,0))</f>
        <v>380.50101763999999</v>
      </c>
      <c r="H12" s="36">
        <f t="shared" si="1"/>
        <v>30.288068252058437</v>
      </c>
      <c r="I12" s="23">
        <f>IF(ISERROR(VLOOKUP($U12,[1]BEx6_1!$A:$Z,8,0)),0,VLOOKUP($U12,[1]BEx6_1!$A:$Z,8,0))</f>
        <v>3189.6886412499998</v>
      </c>
      <c r="J12" s="24">
        <f>IF(ISERROR(VLOOKUP($U12,[1]BEx6_1!$A:$Z,9,0)),0,VLOOKUP($U12,[1]BEx6_1!$A:$Z,9,0))</f>
        <v>0</v>
      </c>
      <c r="K12" s="24">
        <f>IF(ISERROR(VLOOKUP($U12,[1]BEx6_1!$A:$Z,10,0)),0,VLOOKUP($U12,[1]BEx6_1!$A:$Z,10,0))</f>
        <v>218.49633403000001</v>
      </c>
      <c r="L12" s="25">
        <f t="shared" si="2"/>
        <v>218.49633403000001</v>
      </c>
      <c r="M12" s="26">
        <f>IF(ISERROR(VLOOKUP($U12,[1]BEx6_1!$A:$Z,11,0)),0,VLOOKUP($U12,[1]BEx6_1!$A:$Z,11,0))</f>
        <v>23.473458050000001</v>
      </c>
      <c r="N12" s="28">
        <f t="shared" si="3"/>
        <v>0.73591690883035665</v>
      </c>
      <c r="O12" s="23">
        <f t="shared" si="4"/>
        <v>4445.9622816600004</v>
      </c>
      <c r="P12" s="24">
        <f t="shared" si="4"/>
        <v>0</v>
      </c>
      <c r="Q12" s="24">
        <f t="shared" si="4"/>
        <v>223.16190166000001</v>
      </c>
      <c r="R12" s="25">
        <f t="shared" si="4"/>
        <v>223.16190166000001</v>
      </c>
      <c r="S12" s="29">
        <f t="shared" si="4"/>
        <v>403.97447568999996</v>
      </c>
      <c r="T12" s="30">
        <f t="shared" si="5"/>
        <v>9.0863226023403652</v>
      </c>
      <c r="U12" s="31" t="s">
        <v>18</v>
      </c>
      <c r="V12" s="32" t="str">
        <f t="shared" si="6"/>
        <v/>
      </c>
      <c r="W12" s="33"/>
    </row>
    <row r="13" spans="1:23" ht="21">
      <c r="A13" s="34">
        <v>8</v>
      </c>
      <c r="B13" s="35" t="str">
        <f>VLOOKUP($U13,[1]Name!$A:$B,2,0)</f>
        <v>สกลนคร</v>
      </c>
      <c r="C13" s="23">
        <f>IF(ISERROR(VLOOKUP($U13,[1]BEx6_1!$A:$Z,3,0)),0,VLOOKUP($U13,[1]BEx6_1!$A:$Z,3,0))</f>
        <v>1222.95197876</v>
      </c>
      <c r="D13" s="24">
        <f>IF(ISERROR(VLOOKUP($U13,[1]BEx6_1!$A:$Z,4,0)),0,VLOOKUP($U13,[1]BEx6_1!$A:$Z,4,0))</f>
        <v>0</v>
      </c>
      <c r="E13" s="24">
        <f>IF(ISERROR(VLOOKUP($U13,[1]BEx6_1!$A:$Z,5,0)),0,VLOOKUP($U13,[1]BEx6_1!$A:$Z,5,0))</f>
        <v>5.0171960000000002</v>
      </c>
      <c r="F13" s="25">
        <f t="shared" si="0"/>
        <v>5.0171960000000002</v>
      </c>
      <c r="G13" s="26">
        <f>IF(ISERROR(VLOOKUP($U13,[1]BEx6_1!$A:$Z,6,0)),0,VLOOKUP($U13,[1]BEx6_1!$A:$Z,6,0))</f>
        <v>424.75508024999999</v>
      </c>
      <c r="H13" s="36">
        <f t="shared" si="1"/>
        <v>34.731950855558217</v>
      </c>
      <c r="I13" s="23">
        <f>IF(ISERROR(VLOOKUP($U13,[1]BEx6_1!$A:$Z,8,0)),0,VLOOKUP($U13,[1]BEx6_1!$A:$Z,8,0))</f>
        <v>3980.98638403</v>
      </c>
      <c r="J13" s="24">
        <f>IF(ISERROR(VLOOKUP($U13,[1]BEx6_1!$A:$Z,9,0)),0,VLOOKUP($U13,[1]BEx6_1!$A:$Z,9,0))</f>
        <v>0</v>
      </c>
      <c r="K13" s="24">
        <f>IF(ISERROR(VLOOKUP($U13,[1]BEx6_1!$A:$Z,10,0)),0,VLOOKUP($U13,[1]BEx6_1!$A:$Z,10,0))</f>
        <v>108.76086915</v>
      </c>
      <c r="L13" s="25">
        <f t="shared" si="2"/>
        <v>108.76086915</v>
      </c>
      <c r="M13" s="26">
        <f>IF(ISERROR(VLOOKUP($U13,[1]BEx6_1!$A:$Z,11,0)),0,VLOOKUP($U13,[1]BEx6_1!$A:$Z,11,0))</f>
        <v>50.15817466</v>
      </c>
      <c r="N13" s="28">
        <f t="shared" si="3"/>
        <v>1.2599433864233487</v>
      </c>
      <c r="O13" s="23">
        <f t="shared" si="4"/>
        <v>5203.9383627899997</v>
      </c>
      <c r="P13" s="24">
        <f t="shared" si="4"/>
        <v>0</v>
      </c>
      <c r="Q13" s="24">
        <f t="shared" si="4"/>
        <v>113.77806515</v>
      </c>
      <c r="R13" s="25">
        <f t="shared" si="4"/>
        <v>113.77806515</v>
      </c>
      <c r="S13" s="29">
        <f t="shared" si="4"/>
        <v>474.91325490999998</v>
      </c>
      <c r="T13" s="30">
        <f t="shared" si="5"/>
        <v>9.1260353563331531</v>
      </c>
      <c r="U13" s="31" t="s">
        <v>19</v>
      </c>
      <c r="V13" s="32" t="str">
        <f t="shared" si="6"/>
        <v/>
      </c>
      <c r="W13" s="33"/>
    </row>
    <row r="14" spans="1:23" ht="21">
      <c r="A14" s="34">
        <v>9</v>
      </c>
      <c r="B14" s="35" t="str">
        <f>VLOOKUP($U14,[1]Name!$A:$B,2,0)</f>
        <v>นครพนม</v>
      </c>
      <c r="C14" s="23">
        <f>IF(ISERROR(VLOOKUP($U14,[1]BEx6_1!$A:$Z,3,0)),0,VLOOKUP($U14,[1]BEx6_1!$A:$Z,3,0))</f>
        <v>944.69829216999995</v>
      </c>
      <c r="D14" s="24">
        <f>IF(ISERROR(VLOOKUP($U14,[1]BEx6_1!$A:$Z,4,0)),0,VLOOKUP($U14,[1]BEx6_1!$A:$Z,4,0))</f>
        <v>0</v>
      </c>
      <c r="E14" s="24">
        <f>IF(ISERROR(VLOOKUP($U14,[1]BEx6_1!$A:$Z,5,0)),0,VLOOKUP($U14,[1]BEx6_1!$A:$Z,5,0))</f>
        <v>3.7437381599999999</v>
      </c>
      <c r="F14" s="25">
        <f t="shared" si="0"/>
        <v>3.7437381599999999</v>
      </c>
      <c r="G14" s="26">
        <f>IF(ISERROR(VLOOKUP($U14,[1]BEx6_1!$A:$Z,6,0)),0,VLOOKUP($U14,[1]BEx6_1!$A:$Z,6,0))</f>
        <v>299.50147307999998</v>
      </c>
      <c r="H14" s="36">
        <f t="shared" si="1"/>
        <v>31.703399441110054</v>
      </c>
      <c r="I14" s="23">
        <f>IF(ISERROR(VLOOKUP($U14,[1]BEx6_1!$A:$Z,8,0)),0,VLOOKUP($U14,[1]BEx6_1!$A:$Z,8,0))</f>
        <v>2741.565298</v>
      </c>
      <c r="J14" s="24">
        <f>IF(ISERROR(VLOOKUP($U14,[1]BEx6_1!$A:$Z,9,0)),0,VLOOKUP($U14,[1]BEx6_1!$A:$Z,9,0))</f>
        <v>0</v>
      </c>
      <c r="K14" s="24">
        <f>IF(ISERROR(VLOOKUP($U14,[1]BEx6_1!$A:$Z,10,0)),0,VLOOKUP($U14,[1]BEx6_1!$A:$Z,10,0))</f>
        <v>771.45427898000003</v>
      </c>
      <c r="L14" s="25">
        <f t="shared" si="2"/>
        <v>771.45427898000003</v>
      </c>
      <c r="M14" s="26">
        <f>IF(ISERROR(VLOOKUP($U14,[1]BEx6_1!$A:$Z,11,0)),0,VLOOKUP($U14,[1]BEx6_1!$A:$Z,11,0))</f>
        <v>54.801748670000002</v>
      </c>
      <c r="N14" s="28">
        <f t="shared" si="3"/>
        <v>1.9989218826915574</v>
      </c>
      <c r="O14" s="23">
        <f t="shared" si="4"/>
        <v>3686.26359017</v>
      </c>
      <c r="P14" s="24">
        <f t="shared" si="4"/>
        <v>0</v>
      </c>
      <c r="Q14" s="24">
        <f t="shared" si="4"/>
        <v>775.19801714000005</v>
      </c>
      <c r="R14" s="25">
        <f t="shared" si="4"/>
        <v>775.19801714000005</v>
      </c>
      <c r="S14" s="29">
        <f t="shared" si="4"/>
        <v>354.30322174999998</v>
      </c>
      <c r="T14" s="30">
        <f t="shared" si="5"/>
        <v>9.6114456571907958</v>
      </c>
      <c r="U14" s="31" t="s">
        <v>20</v>
      </c>
      <c r="V14" s="32" t="str">
        <f t="shared" si="6"/>
        <v/>
      </c>
      <c r="W14" s="33"/>
    </row>
    <row r="15" spans="1:23" ht="21">
      <c r="A15" s="34">
        <v>10</v>
      </c>
      <c r="B15" s="35" t="str">
        <f>VLOOKUP($U15,[1]Name!$A:$B,2,0)</f>
        <v>ประจวบคีรีขันธ์</v>
      </c>
      <c r="C15" s="23">
        <f>IF(ISERROR(VLOOKUP($U15,[1]BEx6_1!$A:$Z,3,0)),0,VLOOKUP($U15,[1]BEx6_1!$A:$Z,3,0))</f>
        <v>585.74419047000004</v>
      </c>
      <c r="D15" s="24">
        <f>IF(ISERROR(VLOOKUP($U15,[1]BEx6_1!$A:$Z,4,0)),0,VLOOKUP($U15,[1]BEx6_1!$A:$Z,4,0))</f>
        <v>0</v>
      </c>
      <c r="E15" s="24">
        <f>IF(ISERROR(VLOOKUP($U15,[1]BEx6_1!$A:$Z,5,0)),0,VLOOKUP($U15,[1]BEx6_1!$A:$Z,5,0))</f>
        <v>3.8262660999999998</v>
      </c>
      <c r="F15" s="25">
        <f t="shared" si="0"/>
        <v>3.8262660999999998</v>
      </c>
      <c r="G15" s="26">
        <f>IF(ISERROR(VLOOKUP($U15,[1]BEx6_1!$A:$Z,6,0)),0,VLOOKUP($U15,[1]BEx6_1!$A:$Z,6,0))</f>
        <v>249.84226928000001</v>
      </c>
      <c r="H15" s="36">
        <f t="shared" si="1"/>
        <v>42.653819422353479</v>
      </c>
      <c r="I15" s="23">
        <f>IF(ISERROR(VLOOKUP($U15,[1]BEx6_1!$A:$Z,8,0)),0,VLOOKUP($U15,[1]BEx6_1!$A:$Z,8,0))</f>
        <v>2058.4266062699999</v>
      </c>
      <c r="J15" s="24">
        <f>IF(ISERROR(VLOOKUP($U15,[1]BEx6_1!$A:$Z,9,0)),0,VLOOKUP($U15,[1]BEx6_1!$A:$Z,9,0))</f>
        <v>0</v>
      </c>
      <c r="K15" s="24">
        <f>IF(ISERROR(VLOOKUP($U15,[1]BEx6_1!$A:$Z,10,0)),0,VLOOKUP($U15,[1]BEx6_1!$A:$Z,10,0))</f>
        <v>16.89668</v>
      </c>
      <c r="L15" s="25">
        <f t="shared" si="2"/>
        <v>16.89668</v>
      </c>
      <c r="M15" s="26">
        <f>IF(ISERROR(VLOOKUP($U15,[1]BEx6_1!$A:$Z,11,0)),0,VLOOKUP($U15,[1]BEx6_1!$A:$Z,11,0))</f>
        <v>7.5469879300000002</v>
      </c>
      <c r="N15" s="28">
        <f t="shared" si="3"/>
        <v>0.36663866989533445</v>
      </c>
      <c r="O15" s="23">
        <f t="shared" si="4"/>
        <v>2644.1707967399998</v>
      </c>
      <c r="P15" s="24">
        <f t="shared" si="4"/>
        <v>0</v>
      </c>
      <c r="Q15" s="24">
        <f t="shared" si="4"/>
        <v>20.722946100000001</v>
      </c>
      <c r="R15" s="25">
        <f t="shared" si="4"/>
        <v>20.722946100000001</v>
      </c>
      <c r="S15" s="29">
        <f t="shared" si="4"/>
        <v>257.38925720999998</v>
      </c>
      <c r="T15" s="30">
        <f t="shared" si="5"/>
        <v>9.7342145041211179</v>
      </c>
      <c r="U15" s="31" t="s">
        <v>21</v>
      </c>
      <c r="V15" s="32" t="str">
        <f t="shared" si="6"/>
        <v/>
      </c>
      <c r="W15" s="33"/>
    </row>
    <row r="16" spans="1:23" ht="21">
      <c r="A16" s="34">
        <v>11</v>
      </c>
      <c r="B16" s="35" t="str">
        <f>VLOOKUP($U16,[1]Name!$A:$B,2,0)</f>
        <v>เลย</v>
      </c>
      <c r="C16" s="23">
        <f>IF(ISERROR(VLOOKUP($U16,[1]BEx6_1!$A:$Z,3,0)),0,VLOOKUP($U16,[1]BEx6_1!$A:$Z,3,0))</f>
        <v>931.41332180999996</v>
      </c>
      <c r="D16" s="24">
        <f>IF(ISERROR(VLOOKUP($U16,[1]BEx6_1!$A:$Z,4,0)),0,VLOOKUP($U16,[1]BEx6_1!$A:$Z,4,0))</f>
        <v>0</v>
      </c>
      <c r="E16" s="24">
        <f>IF(ISERROR(VLOOKUP($U16,[1]BEx6_1!$A:$Z,5,0)),0,VLOOKUP($U16,[1]BEx6_1!$A:$Z,5,0))</f>
        <v>2.0351645</v>
      </c>
      <c r="F16" s="25">
        <f t="shared" si="0"/>
        <v>2.0351645</v>
      </c>
      <c r="G16" s="26">
        <f>IF(ISERROR(VLOOKUP($U16,[1]BEx6_1!$A:$Z,6,0)),0,VLOOKUP($U16,[1]BEx6_1!$A:$Z,6,0))</f>
        <v>277.05717293999999</v>
      </c>
      <c r="H16" s="36">
        <f t="shared" si="1"/>
        <v>29.745889011078287</v>
      </c>
      <c r="I16" s="23">
        <f>IF(ISERROR(VLOOKUP($U16,[1]BEx6_1!$A:$Z,8,0)),0,VLOOKUP($U16,[1]BEx6_1!$A:$Z,8,0))</f>
        <v>1964.5314642200001</v>
      </c>
      <c r="J16" s="24">
        <f>IF(ISERROR(VLOOKUP($U16,[1]BEx6_1!$A:$Z,9,0)),0,VLOOKUP($U16,[1]BEx6_1!$A:$Z,9,0))</f>
        <v>0</v>
      </c>
      <c r="K16" s="24">
        <f>IF(ISERROR(VLOOKUP($U16,[1]BEx6_1!$A:$Z,10,0)),0,VLOOKUP($U16,[1]BEx6_1!$A:$Z,10,0))</f>
        <v>305.14748900000001</v>
      </c>
      <c r="L16" s="25">
        <f t="shared" si="2"/>
        <v>305.14748900000001</v>
      </c>
      <c r="M16" s="26">
        <f>IF(ISERROR(VLOOKUP($U16,[1]BEx6_1!$A:$Z,11,0)),0,VLOOKUP($U16,[1]BEx6_1!$A:$Z,11,0))</f>
        <v>7.0558667599999998</v>
      </c>
      <c r="N16" s="28">
        <f t="shared" si="3"/>
        <v>0.35916282780441339</v>
      </c>
      <c r="O16" s="23">
        <f t="shared" si="4"/>
        <v>2895.9447860300002</v>
      </c>
      <c r="P16" s="24">
        <f t="shared" si="4"/>
        <v>0</v>
      </c>
      <c r="Q16" s="24">
        <f t="shared" si="4"/>
        <v>307.18265350000001</v>
      </c>
      <c r="R16" s="25">
        <f t="shared" si="4"/>
        <v>307.18265350000001</v>
      </c>
      <c r="S16" s="29">
        <f t="shared" si="4"/>
        <v>284.1130397</v>
      </c>
      <c r="T16" s="30">
        <f t="shared" si="5"/>
        <v>9.810720186053187</v>
      </c>
      <c r="U16" s="31" t="s">
        <v>22</v>
      </c>
      <c r="V16" s="32" t="str">
        <f t="shared" si="6"/>
        <v/>
      </c>
      <c r="W16" s="33"/>
    </row>
    <row r="17" spans="1:23" ht="21">
      <c r="A17" s="34">
        <v>12</v>
      </c>
      <c r="B17" s="35" t="str">
        <f>VLOOKUP($U17,[1]Name!$A:$B,2,0)</f>
        <v>กาญจนบุรี</v>
      </c>
      <c r="C17" s="23">
        <f>IF(ISERROR(VLOOKUP($U17,[1]BEx6_1!$A:$Z,3,0)),0,VLOOKUP($U17,[1]BEx6_1!$A:$Z,3,0))</f>
        <v>1078.0322657500001</v>
      </c>
      <c r="D17" s="24">
        <f>IF(ISERROR(VLOOKUP($U17,[1]BEx6_1!$A:$Z,4,0)),0,VLOOKUP($U17,[1]BEx6_1!$A:$Z,4,0))</f>
        <v>0</v>
      </c>
      <c r="E17" s="24">
        <f>IF(ISERROR(VLOOKUP($U17,[1]BEx6_1!$A:$Z,5,0)),0,VLOOKUP($U17,[1]BEx6_1!$A:$Z,5,0))</f>
        <v>2.5167073200000001</v>
      </c>
      <c r="F17" s="25">
        <f t="shared" si="0"/>
        <v>2.5167073200000001</v>
      </c>
      <c r="G17" s="26">
        <f>IF(ISERROR(VLOOKUP($U17,[1]BEx6_1!$A:$Z,6,0)),0,VLOOKUP($U17,[1]BEx6_1!$A:$Z,6,0))</f>
        <v>354.07855759</v>
      </c>
      <c r="H17" s="36">
        <f t="shared" si="1"/>
        <v>32.844894242906847</v>
      </c>
      <c r="I17" s="23">
        <f>IF(ISERROR(VLOOKUP($U17,[1]BEx6_1!$A:$Z,8,0)),0,VLOOKUP($U17,[1]BEx6_1!$A:$Z,8,0))</f>
        <v>2743.4559509999999</v>
      </c>
      <c r="J17" s="24">
        <f>IF(ISERROR(VLOOKUP($U17,[1]BEx6_1!$A:$Z,9,0)),0,VLOOKUP($U17,[1]BEx6_1!$A:$Z,9,0))</f>
        <v>0</v>
      </c>
      <c r="K17" s="24">
        <f>IF(ISERROR(VLOOKUP($U17,[1]BEx6_1!$A:$Z,10,0)),0,VLOOKUP($U17,[1]BEx6_1!$A:$Z,10,0))</f>
        <v>35.610688179999997</v>
      </c>
      <c r="L17" s="25">
        <f t="shared" si="2"/>
        <v>35.610688179999997</v>
      </c>
      <c r="M17" s="26">
        <f>IF(ISERROR(VLOOKUP($U17,[1]BEx6_1!$A:$Z,11,0)),0,VLOOKUP($U17,[1]BEx6_1!$A:$Z,11,0))</f>
        <v>31.753209170000002</v>
      </c>
      <c r="N17" s="28">
        <f t="shared" si="3"/>
        <v>1.1574164024184839</v>
      </c>
      <c r="O17" s="23">
        <f t="shared" si="4"/>
        <v>3821.48821675</v>
      </c>
      <c r="P17" s="24">
        <f t="shared" si="4"/>
        <v>0</v>
      </c>
      <c r="Q17" s="24">
        <f t="shared" si="4"/>
        <v>38.127395499999999</v>
      </c>
      <c r="R17" s="25">
        <f t="shared" si="4"/>
        <v>38.127395499999999</v>
      </c>
      <c r="S17" s="29">
        <f t="shared" si="4"/>
        <v>385.83176675999999</v>
      </c>
      <c r="T17" s="30">
        <f t="shared" si="5"/>
        <v>10.096374628838504</v>
      </c>
      <c r="U17" s="31" t="s">
        <v>23</v>
      </c>
      <c r="V17" s="32" t="str">
        <f t="shared" si="6"/>
        <v/>
      </c>
      <c r="W17" s="33"/>
    </row>
    <row r="18" spans="1:23" ht="21">
      <c r="A18" s="34">
        <v>13</v>
      </c>
      <c r="B18" s="35" t="str">
        <f>VLOOKUP($U18,[1]Name!$A:$B,2,0)</f>
        <v>ฉะเชิงเทรา</v>
      </c>
      <c r="C18" s="23">
        <f>IF(ISERROR(VLOOKUP($U18,[1]BEx6_1!$A:$Z,3,0)),0,VLOOKUP($U18,[1]BEx6_1!$A:$Z,3,0))</f>
        <v>755.75224185000002</v>
      </c>
      <c r="D18" s="24">
        <f>IF(ISERROR(VLOOKUP($U18,[1]BEx6_1!$A:$Z,4,0)),0,VLOOKUP($U18,[1]BEx6_1!$A:$Z,4,0))</f>
        <v>0</v>
      </c>
      <c r="E18" s="24">
        <f>IF(ISERROR(VLOOKUP($U18,[1]BEx6_1!$A:$Z,5,0)),0,VLOOKUP($U18,[1]BEx6_1!$A:$Z,5,0))</f>
        <v>5.6516435400000002</v>
      </c>
      <c r="F18" s="25">
        <f t="shared" si="0"/>
        <v>5.6516435400000002</v>
      </c>
      <c r="G18" s="26">
        <f>IF(ISERROR(VLOOKUP($U18,[1]BEx6_1!$A:$Z,6,0)),0,VLOOKUP($U18,[1]BEx6_1!$A:$Z,6,0))</f>
        <v>227.00529090000001</v>
      </c>
      <c r="H18" s="36">
        <f t="shared" si="1"/>
        <v>30.036998678868027</v>
      </c>
      <c r="I18" s="23">
        <f>IF(ISERROR(VLOOKUP($U18,[1]BEx6_1!$A:$Z,8,0)),0,VLOOKUP($U18,[1]BEx6_1!$A:$Z,8,0))</f>
        <v>1657.6427409999999</v>
      </c>
      <c r="J18" s="24">
        <f>IF(ISERROR(VLOOKUP($U18,[1]BEx6_1!$A:$Z,9,0)),0,VLOOKUP($U18,[1]BEx6_1!$A:$Z,9,0))</f>
        <v>0</v>
      </c>
      <c r="K18" s="24">
        <f>IF(ISERROR(VLOOKUP($U18,[1]BEx6_1!$A:$Z,10,0)),0,VLOOKUP($U18,[1]BEx6_1!$A:$Z,10,0))</f>
        <v>84.161267710000004</v>
      </c>
      <c r="L18" s="25">
        <f t="shared" si="2"/>
        <v>84.161267710000004</v>
      </c>
      <c r="M18" s="26">
        <f>IF(ISERROR(VLOOKUP($U18,[1]BEx6_1!$A:$Z,11,0)),0,VLOOKUP($U18,[1]BEx6_1!$A:$Z,11,0))</f>
        <v>23.778630329999999</v>
      </c>
      <c r="N18" s="28">
        <f t="shared" si="3"/>
        <v>1.4344846293994056</v>
      </c>
      <c r="O18" s="23">
        <f t="shared" si="4"/>
        <v>2413.3949828499999</v>
      </c>
      <c r="P18" s="24">
        <f t="shared" si="4"/>
        <v>0</v>
      </c>
      <c r="Q18" s="24">
        <f t="shared" si="4"/>
        <v>89.812911249999999</v>
      </c>
      <c r="R18" s="25">
        <f t="shared" si="4"/>
        <v>89.812911249999999</v>
      </c>
      <c r="S18" s="29">
        <f t="shared" si="4"/>
        <v>250.78392123</v>
      </c>
      <c r="T18" s="30">
        <f t="shared" si="5"/>
        <v>10.391333495433351</v>
      </c>
      <c r="U18" s="31" t="s">
        <v>24</v>
      </c>
      <c r="V18" s="32" t="str">
        <f t="shared" si="6"/>
        <v/>
      </c>
      <c r="W18" s="33"/>
    </row>
    <row r="19" spans="1:23" ht="21">
      <c r="A19" s="34">
        <v>14</v>
      </c>
      <c r="B19" s="35" t="str">
        <f>VLOOKUP($U19,[1]Name!$A:$B,2,0)</f>
        <v>กำแพงเพชร</v>
      </c>
      <c r="C19" s="23">
        <f>IF(ISERROR(VLOOKUP($U19,[1]BEx6_1!$A:$Z,3,0)),0,VLOOKUP($U19,[1]BEx6_1!$A:$Z,3,0))</f>
        <v>735.81759032000002</v>
      </c>
      <c r="D19" s="24">
        <f>IF(ISERROR(VLOOKUP($U19,[1]BEx6_1!$A:$Z,4,0)),0,VLOOKUP($U19,[1]BEx6_1!$A:$Z,4,0))</f>
        <v>0</v>
      </c>
      <c r="E19" s="24">
        <f>IF(ISERROR(VLOOKUP($U19,[1]BEx6_1!$A:$Z,5,0)),0,VLOOKUP($U19,[1]BEx6_1!$A:$Z,5,0))</f>
        <v>1.0778278400000001</v>
      </c>
      <c r="F19" s="25">
        <f t="shared" si="0"/>
        <v>1.0778278400000001</v>
      </c>
      <c r="G19" s="26">
        <f>IF(ISERROR(VLOOKUP($U19,[1]BEx6_1!$A:$Z,6,0)),0,VLOOKUP($U19,[1]BEx6_1!$A:$Z,6,0))</f>
        <v>234.95419136000001</v>
      </c>
      <c r="H19" s="36">
        <f t="shared" si="1"/>
        <v>31.931037590147941</v>
      </c>
      <c r="I19" s="23">
        <f>IF(ISERROR(VLOOKUP($U19,[1]BEx6_1!$A:$Z,8,0)),0,VLOOKUP($U19,[1]BEx6_1!$A:$Z,8,0))</f>
        <v>1629.2350726</v>
      </c>
      <c r="J19" s="24">
        <f>IF(ISERROR(VLOOKUP($U19,[1]BEx6_1!$A:$Z,9,0)),0,VLOOKUP($U19,[1]BEx6_1!$A:$Z,9,0))</f>
        <v>0</v>
      </c>
      <c r="K19" s="24">
        <f>IF(ISERROR(VLOOKUP($U19,[1]BEx6_1!$A:$Z,10,0)),0,VLOOKUP($U19,[1]BEx6_1!$A:$Z,10,0))</f>
        <v>62.304925599999997</v>
      </c>
      <c r="L19" s="25">
        <f t="shared" si="2"/>
        <v>62.304925599999997</v>
      </c>
      <c r="M19" s="26">
        <f>IF(ISERROR(VLOOKUP($U19,[1]BEx6_1!$A:$Z,11,0)),0,VLOOKUP($U19,[1]BEx6_1!$A:$Z,11,0))</f>
        <v>12.243763449999999</v>
      </c>
      <c r="N19" s="28">
        <f t="shared" si="3"/>
        <v>0.75150379806524181</v>
      </c>
      <c r="O19" s="23">
        <f t="shared" si="4"/>
        <v>2365.0526629199999</v>
      </c>
      <c r="P19" s="24">
        <f t="shared" si="4"/>
        <v>0</v>
      </c>
      <c r="Q19" s="24">
        <f t="shared" si="4"/>
        <v>63.382753439999995</v>
      </c>
      <c r="R19" s="25">
        <f t="shared" si="4"/>
        <v>63.382753439999995</v>
      </c>
      <c r="S19" s="29">
        <f t="shared" si="4"/>
        <v>247.19795481</v>
      </c>
      <c r="T19" s="30">
        <f t="shared" si="5"/>
        <v>10.452112068608162</v>
      </c>
      <c r="U19" s="31" t="s">
        <v>25</v>
      </c>
      <c r="V19" s="32" t="str">
        <f t="shared" si="6"/>
        <v/>
      </c>
      <c r="W19" s="33"/>
    </row>
    <row r="20" spans="1:23" ht="21">
      <c r="A20" s="34">
        <v>15</v>
      </c>
      <c r="B20" s="35" t="str">
        <f>VLOOKUP($U20,[1]Name!$A:$B,2,0)</f>
        <v>ชัยนาท</v>
      </c>
      <c r="C20" s="23">
        <f>IF(ISERROR(VLOOKUP($U20,[1]BEx6_1!$A:$Z,3,0)),0,VLOOKUP($U20,[1]BEx6_1!$A:$Z,3,0))</f>
        <v>467.61114987000002</v>
      </c>
      <c r="D20" s="24">
        <f>IF(ISERROR(VLOOKUP($U20,[1]BEx6_1!$A:$Z,4,0)),0,VLOOKUP($U20,[1]BEx6_1!$A:$Z,4,0))</f>
        <v>0</v>
      </c>
      <c r="E20" s="24">
        <f>IF(ISERROR(VLOOKUP($U20,[1]BEx6_1!$A:$Z,5,0)),0,VLOOKUP($U20,[1]BEx6_1!$A:$Z,5,0))</f>
        <v>5.1812678999999999</v>
      </c>
      <c r="F20" s="25">
        <f t="shared" si="0"/>
        <v>5.1812678999999999</v>
      </c>
      <c r="G20" s="26">
        <f>IF(ISERROR(VLOOKUP($U20,[1]BEx6_1!$A:$Z,6,0)),0,VLOOKUP($U20,[1]BEx6_1!$A:$Z,6,0))</f>
        <v>171.13349464999999</v>
      </c>
      <c r="H20" s="36">
        <f t="shared" si="1"/>
        <v>36.597393945284793</v>
      </c>
      <c r="I20" s="23">
        <f>IF(ISERROR(VLOOKUP($U20,[1]BEx6_1!$A:$Z,8,0)),0,VLOOKUP($U20,[1]BEx6_1!$A:$Z,8,0))</f>
        <v>1236.4781539999999</v>
      </c>
      <c r="J20" s="24">
        <f>IF(ISERROR(VLOOKUP($U20,[1]BEx6_1!$A:$Z,9,0)),0,VLOOKUP($U20,[1]BEx6_1!$A:$Z,9,0))</f>
        <v>0</v>
      </c>
      <c r="K20" s="24">
        <f>IF(ISERROR(VLOOKUP($U20,[1]BEx6_1!$A:$Z,10,0)),0,VLOOKUP($U20,[1]BEx6_1!$A:$Z,10,0))</f>
        <v>32.261397440000003</v>
      </c>
      <c r="L20" s="25">
        <f t="shared" si="2"/>
        <v>32.261397440000003</v>
      </c>
      <c r="M20" s="26">
        <f>IF(ISERROR(VLOOKUP($U20,[1]BEx6_1!$A:$Z,11,0)),0,VLOOKUP($U20,[1]BEx6_1!$A:$Z,11,0))</f>
        <v>7.31114774</v>
      </c>
      <c r="N20" s="28">
        <f t="shared" si="3"/>
        <v>0.59128806411568846</v>
      </c>
      <c r="O20" s="23">
        <f t="shared" si="4"/>
        <v>1704.0893038699999</v>
      </c>
      <c r="P20" s="24">
        <f t="shared" si="4"/>
        <v>0</v>
      </c>
      <c r="Q20" s="24">
        <f t="shared" si="4"/>
        <v>37.442665340000005</v>
      </c>
      <c r="R20" s="25">
        <f t="shared" si="4"/>
        <v>37.442665340000005</v>
      </c>
      <c r="S20" s="29">
        <f t="shared" si="4"/>
        <v>178.44464238999998</v>
      </c>
      <c r="T20" s="30">
        <f t="shared" si="5"/>
        <v>10.471554629487482</v>
      </c>
      <c r="U20" s="31" t="s">
        <v>26</v>
      </c>
      <c r="V20" s="32" t="str">
        <f t="shared" si="6"/>
        <v/>
      </c>
      <c r="W20" s="33"/>
    </row>
    <row r="21" spans="1:23" ht="21">
      <c r="A21" s="34">
        <v>16</v>
      </c>
      <c r="B21" s="35" t="str">
        <f>VLOOKUP($U21,[1]Name!$A:$B,2,0)</f>
        <v>อุตรดิตถ์</v>
      </c>
      <c r="C21" s="23">
        <f>IF(ISERROR(VLOOKUP($U21,[1]BEx6_1!$A:$Z,3,0)),0,VLOOKUP($U21,[1]BEx6_1!$A:$Z,3,0))</f>
        <v>732.90167553000003</v>
      </c>
      <c r="D21" s="24">
        <f>IF(ISERROR(VLOOKUP($U21,[1]BEx6_1!$A:$Z,4,0)),0,VLOOKUP($U21,[1]BEx6_1!$A:$Z,4,0))</f>
        <v>0</v>
      </c>
      <c r="E21" s="24">
        <f>IF(ISERROR(VLOOKUP($U21,[1]BEx6_1!$A:$Z,5,0)),0,VLOOKUP($U21,[1]BEx6_1!$A:$Z,5,0))</f>
        <v>1.72150358</v>
      </c>
      <c r="F21" s="25">
        <f t="shared" si="0"/>
        <v>1.72150358</v>
      </c>
      <c r="G21" s="26">
        <f>IF(ISERROR(VLOOKUP($U21,[1]BEx6_1!$A:$Z,6,0)),0,VLOOKUP($U21,[1]BEx6_1!$A:$Z,6,0))</f>
        <v>291.48216487000002</v>
      </c>
      <c r="H21" s="36">
        <f t="shared" si="1"/>
        <v>39.770978100058755</v>
      </c>
      <c r="I21" s="23">
        <f>IF(ISERROR(VLOOKUP($U21,[1]BEx6_1!$A:$Z,8,0)),0,VLOOKUP($U21,[1]BEx6_1!$A:$Z,8,0))</f>
        <v>2698.7082789999999</v>
      </c>
      <c r="J21" s="24">
        <f>IF(ISERROR(VLOOKUP($U21,[1]BEx6_1!$A:$Z,9,0)),0,VLOOKUP($U21,[1]BEx6_1!$A:$Z,9,0))</f>
        <v>0</v>
      </c>
      <c r="K21" s="24">
        <f>IF(ISERROR(VLOOKUP($U21,[1]BEx6_1!$A:$Z,10,0)),0,VLOOKUP($U21,[1]BEx6_1!$A:$Z,10,0))</f>
        <v>911.97524539999995</v>
      </c>
      <c r="L21" s="25">
        <f t="shared" si="2"/>
        <v>911.97524539999995</v>
      </c>
      <c r="M21" s="26">
        <f>IF(ISERROR(VLOOKUP($U21,[1]BEx6_1!$A:$Z,11,0)),0,VLOOKUP($U21,[1]BEx6_1!$A:$Z,11,0))</f>
        <v>68.139313119999997</v>
      </c>
      <c r="N21" s="28">
        <f t="shared" si="3"/>
        <v>2.5248862076062872</v>
      </c>
      <c r="O21" s="23">
        <f t="shared" si="4"/>
        <v>3431.6099545299999</v>
      </c>
      <c r="P21" s="24">
        <f t="shared" si="4"/>
        <v>0</v>
      </c>
      <c r="Q21" s="24">
        <f t="shared" si="4"/>
        <v>913.69674897999994</v>
      </c>
      <c r="R21" s="25">
        <f t="shared" si="4"/>
        <v>913.69674897999994</v>
      </c>
      <c r="S21" s="29">
        <f t="shared" si="4"/>
        <v>359.62147799000002</v>
      </c>
      <c r="T21" s="30">
        <f t="shared" si="5"/>
        <v>10.479672304111103</v>
      </c>
      <c r="U21" s="31" t="s">
        <v>27</v>
      </c>
      <c r="V21" s="32" t="str">
        <f t="shared" si="6"/>
        <v/>
      </c>
      <c r="W21" s="33"/>
    </row>
    <row r="22" spans="1:23" ht="21">
      <c r="A22" s="34">
        <v>17</v>
      </c>
      <c r="B22" s="35" t="str">
        <f>VLOOKUP($U22,[1]Name!$A:$B,2,0)</f>
        <v>ร้อยเอ็ด</v>
      </c>
      <c r="C22" s="23">
        <f>IF(ISERROR(VLOOKUP($U22,[1]BEx6_1!$A:$Z,3,0)),0,VLOOKUP($U22,[1]BEx6_1!$A:$Z,3,0))</f>
        <v>1186.96887124</v>
      </c>
      <c r="D22" s="24">
        <f>IF(ISERROR(VLOOKUP($U22,[1]BEx6_1!$A:$Z,4,0)),0,VLOOKUP($U22,[1]BEx6_1!$A:$Z,4,0))</f>
        <v>0</v>
      </c>
      <c r="E22" s="24">
        <f>IF(ISERROR(VLOOKUP($U22,[1]BEx6_1!$A:$Z,5,0)),0,VLOOKUP($U22,[1]BEx6_1!$A:$Z,5,0))</f>
        <v>2.39875997</v>
      </c>
      <c r="F22" s="25">
        <f t="shared" si="0"/>
        <v>2.39875997</v>
      </c>
      <c r="G22" s="26">
        <f>IF(ISERROR(VLOOKUP($U22,[1]BEx6_1!$A:$Z,6,0)),0,VLOOKUP($U22,[1]BEx6_1!$A:$Z,6,0))</f>
        <v>390.56405809</v>
      </c>
      <c r="H22" s="36">
        <f t="shared" si="1"/>
        <v>32.904321886890465</v>
      </c>
      <c r="I22" s="23">
        <f>IF(ISERROR(VLOOKUP($U22,[1]BEx6_1!$A:$Z,8,0)),0,VLOOKUP($U22,[1]BEx6_1!$A:$Z,8,0))</f>
        <v>2590.1657759999998</v>
      </c>
      <c r="J22" s="24">
        <f>IF(ISERROR(VLOOKUP($U22,[1]BEx6_1!$A:$Z,9,0)),0,VLOOKUP($U22,[1]BEx6_1!$A:$Z,9,0))</f>
        <v>0</v>
      </c>
      <c r="K22" s="24">
        <f>IF(ISERROR(VLOOKUP($U22,[1]BEx6_1!$A:$Z,10,0)),0,VLOOKUP($U22,[1]BEx6_1!$A:$Z,10,0))</f>
        <v>43.090702530000002</v>
      </c>
      <c r="L22" s="25">
        <f t="shared" si="2"/>
        <v>43.090702530000002</v>
      </c>
      <c r="M22" s="26">
        <f>IF(ISERROR(VLOOKUP($U22,[1]BEx6_1!$A:$Z,11,0)),0,VLOOKUP($U22,[1]BEx6_1!$A:$Z,11,0))</f>
        <v>19.245880369999998</v>
      </c>
      <c r="N22" s="28">
        <f t="shared" si="3"/>
        <v>0.74303662523568137</v>
      </c>
      <c r="O22" s="23">
        <f t="shared" si="4"/>
        <v>3777.13464724</v>
      </c>
      <c r="P22" s="24">
        <f t="shared" si="4"/>
        <v>0</v>
      </c>
      <c r="Q22" s="24">
        <f t="shared" si="4"/>
        <v>45.489462500000002</v>
      </c>
      <c r="R22" s="25">
        <f t="shared" si="4"/>
        <v>45.489462500000002</v>
      </c>
      <c r="S22" s="29">
        <f t="shared" si="4"/>
        <v>409.80993846000001</v>
      </c>
      <c r="T22" s="30">
        <f t="shared" si="5"/>
        <v>10.849757203107739</v>
      </c>
      <c r="U22" s="31" t="s">
        <v>28</v>
      </c>
      <c r="V22" s="32" t="str">
        <f t="shared" si="6"/>
        <v/>
      </c>
      <c r="W22" s="33"/>
    </row>
    <row r="23" spans="1:23" ht="21">
      <c r="A23" s="34">
        <v>18</v>
      </c>
      <c r="B23" s="35" t="str">
        <f>VLOOKUP($U23,[1]Name!$A:$B,2,0)</f>
        <v>พัทลุง</v>
      </c>
      <c r="C23" s="23">
        <f>IF(ISERROR(VLOOKUP($U23,[1]BEx6_1!$A:$Z,3,0)),0,VLOOKUP($U23,[1]BEx6_1!$A:$Z,3,0))</f>
        <v>616.41879077999999</v>
      </c>
      <c r="D23" s="24">
        <f>IF(ISERROR(VLOOKUP($U23,[1]BEx6_1!$A:$Z,4,0)),0,VLOOKUP($U23,[1]BEx6_1!$A:$Z,4,0))</f>
        <v>0</v>
      </c>
      <c r="E23" s="24">
        <f>IF(ISERROR(VLOOKUP($U23,[1]BEx6_1!$A:$Z,5,0)),0,VLOOKUP($U23,[1]BEx6_1!$A:$Z,5,0))</f>
        <v>2.9759929999999999</v>
      </c>
      <c r="F23" s="25">
        <f t="shared" si="0"/>
        <v>2.9759929999999999</v>
      </c>
      <c r="G23" s="26">
        <f>IF(ISERROR(VLOOKUP($U23,[1]BEx6_1!$A:$Z,6,0)),0,VLOOKUP($U23,[1]BEx6_1!$A:$Z,6,0))</f>
        <v>263.05652759999998</v>
      </c>
      <c r="H23" s="36">
        <f t="shared" si="1"/>
        <v>42.674968955299889</v>
      </c>
      <c r="I23" s="23">
        <f>IF(ISERROR(VLOOKUP($U23,[1]BEx6_1!$A:$Z,8,0)),0,VLOOKUP($U23,[1]BEx6_1!$A:$Z,8,0))</f>
        <v>1808.1499309999999</v>
      </c>
      <c r="J23" s="24">
        <f>IF(ISERROR(VLOOKUP($U23,[1]BEx6_1!$A:$Z,9,0)),0,VLOOKUP($U23,[1]BEx6_1!$A:$Z,9,0))</f>
        <v>0</v>
      </c>
      <c r="K23" s="24">
        <f>IF(ISERROR(VLOOKUP($U23,[1]BEx6_1!$A:$Z,10,0)),0,VLOOKUP($U23,[1]BEx6_1!$A:$Z,10,0))</f>
        <v>87.065102870000004</v>
      </c>
      <c r="L23" s="25">
        <f t="shared" si="2"/>
        <v>87.065102870000004</v>
      </c>
      <c r="M23" s="26">
        <f>IF(ISERROR(VLOOKUP($U23,[1]BEx6_1!$A:$Z,11,0)),0,VLOOKUP($U23,[1]BEx6_1!$A:$Z,11,0))</f>
        <v>3.2787554700000001</v>
      </c>
      <c r="N23" s="28">
        <f t="shared" si="3"/>
        <v>0.18133205735802449</v>
      </c>
      <c r="O23" s="23">
        <f t="shared" si="4"/>
        <v>2424.56872178</v>
      </c>
      <c r="P23" s="24">
        <f t="shared" si="4"/>
        <v>0</v>
      </c>
      <c r="Q23" s="24">
        <f t="shared" si="4"/>
        <v>90.041095870000007</v>
      </c>
      <c r="R23" s="25">
        <f t="shared" si="4"/>
        <v>90.041095870000007</v>
      </c>
      <c r="S23" s="29">
        <f t="shared" si="4"/>
        <v>266.33528307</v>
      </c>
      <c r="T23" s="30">
        <f t="shared" si="5"/>
        <v>10.984851890461972</v>
      </c>
      <c r="U23" s="31" t="s">
        <v>29</v>
      </c>
      <c r="V23" s="32" t="str">
        <f t="shared" si="6"/>
        <v/>
      </c>
      <c r="W23" s="33"/>
    </row>
    <row r="24" spans="1:23" ht="21">
      <c r="A24" s="34">
        <v>19</v>
      </c>
      <c r="B24" s="35" t="str">
        <f>VLOOKUP($U24,[1]Name!$A:$B,2,0)</f>
        <v>นครสวรรค์</v>
      </c>
      <c r="C24" s="23">
        <f>IF(ISERROR(VLOOKUP($U24,[1]BEx6_1!$A:$Z,3,0)),0,VLOOKUP($U24,[1]BEx6_1!$A:$Z,3,0))</f>
        <v>1477.5673959600001</v>
      </c>
      <c r="D24" s="24">
        <f>IF(ISERROR(VLOOKUP($U24,[1]BEx6_1!$A:$Z,4,0)),0,VLOOKUP($U24,[1]BEx6_1!$A:$Z,4,0))</f>
        <v>0</v>
      </c>
      <c r="E24" s="24">
        <f>IF(ISERROR(VLOOKUP($U24,[1]BEx6_1!$A:$Z,5,0)),0,VLOOKUP($U24,[1]BEx6_1!$A:$Z,5,0))</f>
        <v>3.3787959399999998</v>
      </c>
      <c r="F24" s="25">
        <f t="shared" si="0"/>
        <v>3.3787959399999998</v>
      </c>
      <c r="G24" s="26">
        <f>IF(ISERROR(VLOOKUP($U24,[1]BEx6_1!$A:$Z,6,0)),0,VLOOKUP($U24,[1]BEx6_1!$A:$Z,6,0))</f>
        <v>451.14857945</v>
      </c>
      <c r="H24" s="36">
        <f t="shared" si="1"/>
        <v>30.533198058074451</v>
      </c>
      <c r="I24" s="23">
        <f>IF(ISERROR(VLOOKUP($U24,[1]BEx6_1!$A:$Z,8,0)),0,VLOOKUP($U24,[1]BEx6_1!$A:$Z,8,0))</f>
        <v>2933.9616890000002</v>
      </c>
      <c r="J24" s="24">
        <f>IF(ISERROR(VLOOKUP($U24,[1]BEx6_1!$A:$Z,9,0)),0,VLOOKUP($U24,[1]BEx6_1!$A:$Z,9,0))</f>
        <v>0</v>
      </c>
      <c r="K24" s="24">
        <f>IF(ISERROR(VLOOKUP($U24,[1]BEx6_1!$A:$Z,10,0)),0,VLOOKUP($U24,[1]BEx6_1!$A:$Z,10,0))</f>
        <v>403.84555542999999</v>
      </c>
      <c r="L24" s="25">
        <f t="shared" si="2"/>
        <v>403.84555542999999</v>
      </c>
      <c r="M24" s="26">
        <f>IF(ISERROR(VLOOKUP($U24,[1]BEx6_1!$A:$Z,11,0)),0,VLOOKUP($U24,[1]BEx6_1!$A:$Z,11,0))</f>
        <v>33.973417400000002</v>
      </c>
      <c r="N24" s="28">
        <f t="shared" si="3"/>
        <v>1.1579366399831679</v>
      </c>
      <c r="O24" s="23">
        <f t="shared" si="4"/>
        <v>4411.5290849600005</v>
      </c>
      <c r="P24" s="24">
        <f t="shared" si="4"/>
        <v>0</v>
      </c>
      <c r="Q24" s="24">
        <f t="shared" si="4"/>
        <v>407.22435136999997</v>
      </c>
      <c r="R24" s="25">
        <f t="shared" si="4"/>
        <v>407.22435136999997</v>
      </c>
      <c r="S24" s="29">
        <f t="shared" si="4"/>
        <v>485.12199685000002</v>
      </c>
      <c r="T24" s="30">
        <f t="shared" si="5"/>
        <v>10.996685899768892</v>
      </c>
      <c r="U24" s="31" t="s">
        <v>30</v>
      </c>
      <c r="V24" s="32" t="str">
        <f t="shared" si="6"/>
        <v/>
      </c>
      <c r="W24" s="33"/>
    </row>
    <row r="25" spans="1:23" ht="21">
      <c r="A25" s="34">
        <v>20</v>
      </c>
      <c r="B25" s="35" t="str">
        <f>VLOOKUP($U25,[1]Name!$A:$B,2,0)</f>
        <v>สุราษฏร์ธานี</v>
      </c>
      <c r="C25" s="23">
        <f>IF(ISERROR(VLOOKUP($U25,[1]BEx6_1!$A:$Z,3,0)),0,VLOOKUP($U25,[1]BEx6_1!$A:$Z,3,0))</f>
        <v>1854.3736138500001</v>
      </c>
      <c r="D25" s="24">
        <f>IF(ISERROR(VLOOKUP($U25,[1]BEx6_1!$A:$Z,4,0)),0,VLOOKUP($U25,[1]BEx6_1!$A:$Z,4,0))</f>
        <v>0</v>
      </c>
      <c r="E25" s="24">
        <f>IF(ISERROR(VLOOKUP($U25,[1]BEx6_1!$A:$Z,5,0)),0,VLOOKUP($U25,[1]BEx6_1!$A:$Z,5,0))</f>
        <v>7.4778628200000004</v>
      </c>
      <c r="F25" s="25">
        <f t="shared" si="0"/>
        <v>7.4778628200000004</v>
      </c>
      <c r="G25" s="26">
        <f>IF(ISERROR(VLOOKUP($U25,[1]BEx6_1!$A:$Z,6,0)),0,VLOOKUP($U25,[1]BEx6_1!$A:$Z,6,0))</f>
        <v>662.25478131</v>
      </c>
      <c r="H25" s="36">
        <f t="shared" si="1"/>
        <v>35.713125788877278</v>
      </c>
      <c r="I25" s="23">
        <f>IF(ISERROR(VLOOKUP($U25,[1]BEx6_1!$A:$Z,8,0)),0,VLOOKUP($U25,[1]BEx6_1!$A:$Z,8,0))</f>
        <v>5091.4009820000001</v>
      </c>
      <c r="J25" s="24">
        <f>IF(ISERROR(VLOOKUP($U25,[1]BEx6_1!$A:$Z,9,0)),0,VLOOKUP($U25,[1]BEx6_1!$A:$Z,9,0))</f>
        <v>0</v>
      </c>
      <c r="K25" s="24">
        <f>IF(ISERROR(VLOOKUP($U25,[1]BEx6_1!$A:$Z,10,0)),0,VLOOKUP($U25,[1]BEx6_1!$A:$Z,10,0))</f>
        <v>1005.99159959</v>
      </c>
      <c r="L25" s="25">
        <f t="shared" si="2"/>
        <v>1005.99159959</v>
      </c>
      <c r="M25" s="26">
        <f>IF(ISERROR(VLOOKUP($U25,[1]BEx6_1!$A:$Z,11,0)),0,VLOOKUP($U25,[1]BEx6_1!$A:$Z,11,0))</f>
        <v>115.86681452000001</v>
      </c>
      <c r="N25" s="28">
        <f t="shared" si="3"/>
        <v>2.2757354003275791</v>
      </c>
      <c r="O25" s="23">
        <f t="shared" si="4"/>
        <v>6945.77459585</v>
      </c>
      <c r="P25" s="24">
        <f t="shared" si="4"/>
        <v>0</v>
      </c>
      <c r="Q25" s="24">
        <f t="shared" si="4"/>
        <v>1013.46946241</v>
      </c>
      <c r="R25" s="25">
        <f t="shared" si="4"/>
        <v>1013.46946241</v>
      </c>
      <c r="S25" s="29">
        <f t="shared" si="4"/>
        <v>778.12159583000005</v>
      </c>
      <c r="T25" s="30">
        <f t="shared" si="5"/>
        <v>11.20280517445695</v>
      </c>
      <c r="U25" s="31" t="s">
        <v>31</v>
      </c>
      <c r="V25" s="32" t="str">
        <f t="shared" si="6"/>
        <v/>
      </c>
      <c r="W25" s="33"/>
    </row>
    <row r="26" spans="1:23" ht="21">
      <c r="A26" s="34">
        <v>21</v>
      </c>
      <c r="B26" s="35" t="str">
        <f>VLOOKUP($U26,[1]Name!$A:$B,2,0)</f>
        <v>บุรีรัมย์</v>
      </c>
      <c r="C26" s="23">
        <f>IF(ISERROR(VLOOKUP($U26,[1]BEx6_1!$A:$Z,3,0)),0,VLOOKUP($U26,[1]BEx6_1!$A:$Z,3,0))</f>
        <v>1382.7097887</v>
      </c>
      <c r="D26" s="24">
        <f>IF(ISERROR(VLOOKUP($U26,[1]BEx6_1!$A:$Z,4,0)),0,VLOOKUP($U26,[1]BEx6_1!$A:$Z,4,0))</f>
        <v>0</v>
      </c>
      <c r="E26" s="24">
        <f>IF(ISERROR(VLOOKUP($U26,[1]BEx6_1!$A:$Z,5,0)),0,VLOOKUP($U26,[1]BEx6_1!$A:$Z,5,0))</f>
        <v>5.8633349499999996</v>
      </c>
      <c r="F26" s="25">
        <f t="shared" si="0"/>
        <v>5.8633349499999996</v>
      </c>
      <c r="G26" s="26">
        <f>IF(ISERROR(VLOOKUP($U26,[1]BEx6_1!$A:$Z,6,0)),0,VLOOKUP($U26,[1]BEx6_1!$A:$Z,6,0))</f>
        <v>417.50558837</v>
      </c>
      <c r="H26" s="36">
        <f t="shared" si="1"/>
        <v>30.194737303663089</v>
      </c>
      <c r="I26" s="23">
        <f>IF(ISERROR(VLOOKUP($U26,[1]BEx6_1!$A:$Z,8,0)),0,VLOOKUP($U26,[1]BEx6_1!$A:$Z,8,0))</f>
        <v>2652.2256975</v>
      </c>
      <c r="J26" s="24">
        <f>IF(ISERROR(VLOOKUP($U26,[1]BEx6_1!$A:$Z,9,0)),0,VLOOKUP($U26,[1]BEx6_1!$A:$Z,9,0))</f>
        <v>0</v>
      </c>
      <c r="K26" s="24">
        <f>IF(ISERROR(VLOOKUP($U26,[1]BEx6_1!$A:$Z,10,0)),0,VLOOKUP($U26,[1]BEx6_1!$A:$Z,10,0))</f>
        <v>259.22527249000001</v>
      </c>
      <c r="L26" s="25">
        <f t="shared" si="2"/>
        <v>259.22527249000001</v>
      </c>
      <c r="M26" s="26">
        <f>IF(ISERROR(VLOOKUP($U26,[1]BEx6_1!$A:$Z,11,0)),0,VLOOKUP($U26,[1]BEx6_1!$A:$Z,11,0))</f>
        <v>36.307315979999998</v>
      </c>
      <c r="N26" s="38">
        <f t="shared" si="3"/>
        <v>1.368937644116164</v>
      </c>
      <c r="O26" s="23">
        <f t="shared" si="4"/>
        <v>4034.9354862</v>
      </c>
      <c r="P26" s="24">
        <f t="shared" si="4"/>
        <v>0</v>
      </c>
      <c r="Q26" s="24">
        <f t="shared" si="4"/>
        <v>265.08860744000003</v>
      </c>
      <c r="R26" s="25">
        <f t="shared" si="4"/>
        <v>265.08860744000003</v>
      </c>
      <c r="S26" s="29">
        <f t="shared" si="4"/>
        <v>453.81290435</v>
      </c>
      <c r="T26" s="30">
        <f t="shared" si="5"/>
        <v>11.247091952327334</v>
      </c>
      <c r="U26" s="31" t="s">
        <v>32</v>
      </c>
      <c r="V26" s="32" t="str">
        <f t="shared" si="6"/>
        <v/>
      </c>
      <c r="W26" s="33"/>
    </row>
    <row r="27" spans="1:23" ht="21">
      <c r="A27" s="34">
        <v>22</v>
      </c>
      <c r="B27" s="35" t="str">
        <f>VLOOKUP($U27,[1]Name!$A:$B,2,0)</f>
        <v>เพชรบุรี</v>
      </c>
      <c r="C27" s="23">
        <f>IF(ISERROR(VLOOKUP($U27,[1]BEx6_1!$A:$Z,3,0)),0,VLOOKUP($U27,[1]BEx6_1!$A:$Z,3,0))</f>
        <v>1181.52685881</v>
      </c>
      <c r="D27" s="24">
        <f>IF(ISERROR(VLOOKUP($U27,[1]BEx6_1!$A:$Z,4,0)),0,VLOOKUP($U27,[1]BEx6_1!$A:$Z,4,0))</f>
        <v>0</v>
      </c>
      <c r="E27" s="24">
        <f>IF(ISERROR(VLOOKUP($U27,[1]BEx6_1!$A:$Z,5,0)),0,VLOOKUP($U27,[1]BEx6_1!$A:$Z,5,0))</f>
        <v>5.0379191099999998</v>
      </c>
      <c r="F27" s="25">
        <f t="shared" si="0"/>
        <v>5.0379191099999998</v>
      </c>
      <c r="G27" s="26">
        <f>IF(ISERROR(VLOOKUP($U27,[1]BEx6_1!$A:$Z,6,0)),0,VLOOKUP($U27,[1]BEx6_1!$A:$Z,6,0))</f>
        <v>416.86442211000002</v>
      </c>
      <c r="H27" s="36">
        <f t="shared" si="1"/>
        <v>35.281840527083233</v>
      </c>
      <c r="I27" s="23">
        <f>IF(ISERROR(VLOOKUP($U27,[1]BEx6_1!$A:$Z,8,0)),0,VLOOKUP($U27,[1]BEx6_1!$A:$Z,8,0))</f>
        <v>2863.4656960000002</v>
      </c>
      <c r="J27" s="24">
        <f>IF(ISERROR(VLOOKUP($U27,[1]BEx6_1!$A:$Z,9,0)),0,VLOOKUP($U27,[1]BEx6_1!$A:$Z,9,0))</f>
        <v>0</v>
      </c>
      <c r="K27" s="24">
        <f>IF(ISERROR(VLOOKUP($U27,[1]BEx6_1!$A:$Z,10,0)),0,VLOOKUP($U27,[1]BEx6_1!$A:$Z,10,0))</f>
        <v>220.37185145999999</v>
      </c>
      <c r="L27" s="25">
        <f t="shared" si="2"/>
        <v>220.37185145999999</v>
      </c>
      <c r="M27" s="26">
        <f>IF(ISERROR(VLOOKUP($U27,[1]BEx6_1!$A:$Z,11,0)),0,VLOOKUP($U27,[1]BEx6_1!$A:$Z,11,0))</f>
        <v>39.632665250000002</v>
      </c>
      <c r="N27" s="38">
        <f t="shared" si="3"/>
        <v>1.3840803228536389</v>
      </c>
      <c r="O27" s="23">
        <f t="shared" si="4"/>
        <v>4044.99255481</v>
      </c>
      <c r="P27" s="24">
        <f t="shared" si="4"/>
        <v>0</v>
      </c>
      <c r="Q27" s="24">
        <f t="shared" si="4"/>
        <v>225.40977056999998</v>
      </c>
      <c r="R27" s="25">
        <f t="shared" si="4"/>
        <v>225.40977056999998</v>
      </c>
      <c r="S27" s="29">
        <f t="shared" si="4"/>
        <v>456.49708736000002</v>
      </c>
      <c r="T27" s="30">
        <f t="shared" si="5"/>
        <v>11.285486466895177</v>
      </c>
      <c r="U27" s="31" t="s">
        <v>33</v>
      </c>
      <c r="V27" s="32" t="str">
        <f t="shared" si="6"/>
        <v/>
      </c>
      <c r="W27" s="33"/>
    </row>
    <row r="28" spans="1:23" ht="21">
      <c r="A28" s="34">
        <v>23</v>
      </c>
      <c r="B28" s="35" t="str">
        <f>VLOOKUP($U28,[1]Name!$A:$B,2,0)</f>
        <v>ยโสธร</v>
      </c>
      <c r="C28" s="23">
        <f>IF(ISERROR(VLOOKUP($U28,[1]BEx6_1!$A:$Z,3,0)),0,VLOOKUP($U28,[1]BEx6_1!$A:$Z,3,0))</f>
        <v>528.99215219999996</v>
      </c>
      <c r="D28" s="24">
        <f>IF(ISERROR(VLOOKUP($U28,[1]BEx6_1!$A:$Z,4,0)),0,VLOOKUP($U28,[1]BEx6_1!$A:$Z,4,0))</f>
        <v>0</v>
      </c>
      <c r="E28" s="24">
        <f>IF(ISERROR(VLOOKUP($U28,[1]BEx6_1!$A:$Z,5,0)),0,VLOOKUP($U28,[1]BEx6_1!$A:$Z,5,0))</f>
        <v>8.2193471999999996</v>
      </c>
      <c r="F28" s="25">
        <f t="shared" si="0"/>
        <v>8.2193471999999996</v>
      </c>
      <c r="G28" s="26">
        <f>IF(ISERROR(VLOOKUP($U28,[1]BEx6_1!$A:$Z,6,0)),0,VLOOKUP($U28,[1]BEx6_1!$A:$Z,6,0))</f>
        <v>202.43659672000001</v>
      </c>
      <c r="H28" s="36">
        <f t="shared" si="1"/>
        <v>38.268355376936356</v>
      </c>
      <c r="I28" s="23">
        <f>IF(ISERROR(VLOOKUP($U28,[1]BEx6_1!$A:$Z,8,0)),0,VLOOKUP($U28,[1]BEx6_1!$A:$Z,8,0))</f>
        <v>1317.770229</v>
      </c>
      <c r="J28" s="24">
        <f>IF(ISERROR(VLOOKUP($U28,[1]BEx6_1!$A:$Z,9,0)),0,VLOOKUP($U28,[1]BEx6_1!$A:$Z,9,0))</f>
        <v>0</v>
      </c>
      <c r="K28" s="24">
        <f>IF(ISERROR(VLOOKUP($U28,[1]BEx6_1!$A:$Z,10,0)),0,VLOOKUP($U28,[1]BEx6_1!$A:$Z,10,0))</f>
        <v>86.62954723</v>
      </c>
      <c r="L28" s="25">
        <f t="shared" si="2"/>
        <v>86.62954723</v>
      </c>
      <c r="M28" s="26">
        <f>IF(ISERROR(VLOOKUP($U28,[1]BEx6_1!$A:$Z,11,0)),0,VLOOKUP($U28,[1]BEx6_1!$A:$Z,11,0))</f>
        <v>10.58167667</v>
      </c>
      <c r="N28" s="38">
        <f t="shared" si="3"/>
        <v>0.80299861365285097</v>
      </c>
      <c r="O28" s="23">
        <f t="shared" si="4"/>
        <v>1846.7623811999999</v>
      </c>
      <c r="P28" s="24">
        <f t="shared" si="4"/>
        <v>0</v>
      </c>
      <c r="Q28" s="24">
        <f t="shared" si="4"/>
        <v>94.848894430000001</v>
      </c>
      <c r="R28" s="25">
        <f t="shared" si="4"/>
        <v>94.848894430000001</v>
      </c>
      <c r="S28" s="29">
        <f t="shared" si="4"/>
        <v>213.01827339000002</v>
      </c>
      <c r="T28" s="30">
        <f t="shared" si="5"/>
        <v>11.534687708528251</v>
      </c>
      <c r="U28" s="31" t="s">
        <v>34</v>
      </c>
      <c r="V28" s="32" t="str">
        <f t="shared" si="6"/>
        <v/>
      </c>
      <c r="W28" s="33"/>
    </row>
    <row r="29" spans="1:23" ht="21">
      <c r="A29" s="34">
        <v>24</v>
      </c>
      <c r="B29" s="35" t="str">
        <f>VLOOKUP($U29,[1]Name!$A:$B,2,0)</f>
        <v>ลำพูน</v>
      </c>
      <c r="C29" s="23">
        <f>IF(ISERROR(VLOOKUP($U29,[1]BEx6_1!$A:$Z,3,0)),0,VLOOKUP($U29,[1]BEx6_1!$A:$Z,3,0))</f>
        <v>418.12185191999998</v>
      </c>
      <c r="D29" s="24">
        <f>IF(ISERROR(VLOOKUP($U29,[1]BEx6_1!$A:$Z,4,0)),0,VLOOKUP($U29,[1]BEx6_1!$A:$Z,4,0))</f>
        <v>0</v>
      </c>
      <c r="E29" s="24">
        <f>IF(ISERROR(VLOOKUP($U29,[1]BEx6_1!$A:$Z,5,0)),0,VLOOKUP($U29,[1]BEx6_1!$A:$Z,5,0))</f>
        <v>3.0851647099999999</v>
      </c>
      <c r="F29" s="25">
        <f t="shared" si="0"/>
        <v>3.0851647099999999</v>
      </c>
      <c r="G29" s="26">
        <f>IF(ISERROR(VLOOKUP($U29,[1]BEx6_1!$A:$Z,6,0)),0,VLOOKUP($U29,[1]BEx6_1!$A:$Z,6,0))</f>
        <v>160.46691064999999</v>
      </c>
      <c r="H29" s="36">
        <f t="shared" si="1"/>
        <v>38.378025428028195</v>
      </c>
      <c r="I29" s="23">
        <f>IF(ISERROR(VLOOKUP($U29,[1]BEx6_1!$A:$Z,8,0)),0,VLOOKUP($U29,[1]BEx6_1!$A:$Z,8,0))</f>
        <v>1006.07191</v>
      </c>
      <c r="J29" s="24">
        <f>IF(ISERROR(VLOOKUP($U29,[1]BEx6_1!$A:$Z,9,0)),0,VLOOKUP($U29,[1]BEx6_1!$A:$Z,9,0))</f>
        <v>0</v>
      </c>
      <c r="K29" s="24">
        <f>IF(ISERROR(VLOOKUP($U29,[1]BEx6_1!$A:$Z,10,0)),0,VLOOKUP($U29,[1]BEx6_1!$A:$Z,10,0))</f>
        <v>76.815708000000001</v>
      </c>
      <c r="L29" s="25">
        <f t="shared" si="2"/>
        <v>76.815708000000001</v>
      </c>
      <c r="M29" s="26">
        <f>IF(ISERROR(VLOOKUP($U29,[1]BEx6_1!$A:$Z,11,0)),0,VLOOKUP($U29,[1]BEx6_1!$A:$Z,11,0))</f>
        <v>5.1337932500000001</v>
      </c>
      <c r="N29" s="38">
        <f t="shared" si="3"/>
        <v>0.51028094502708066</v>
      </c>
      <c r="O29" s="23">
        <f t="shared" si="4"/>
        <v>1424.19376192</v>
      </c>
      <c r="P29" s="24">
        <f t="shared" si="4"/>
        <v>0</v>
      </c>
      <c r="Q29" s="24">
        <f t="shared" si="4"/>
        <v>79.900872710000002</v>
      </c>
      <c r="R29" s="25">
        <f t="shared" si="4"/>
        <v>79.900872710000002</v>
      </c>
      <c r="S29" s="29">
        <f t="shared" si="4"/>
        <v>165.60070389999998</v>
      </c>
      <c r="T29" s="30">
        <f t="shared" si="5"/>
        <v>11.627680750177454</v>
      </c>
      <c r="U29" s="31" t="s">
        <v>35</v>
      </c>
      <c r="V29" s="32" t="str">
        <f t="shared" si="6"/>
        <v/>
      </c>
      <c r="W29" s="33"/>
    </row>
    <row r="30" spans="1:23" ht="21">
      <c r="A30" s="34">
        <v>25</v>
      </c>
      <c r="B30" s="35" t="str">
        <f>VLOOKUP($U30,[1]Name!$A:$B,2,0)</f>
        <v>อุทัยธานี</v>
      </c>
      <c r="C30" s="23">
        <f>IF(ISERROR(VLOOKUP($U30,[1]BEx6_1!$A:$Z,3,0)),0,VLOOKUP($U30,[1]BEx6_1!$A:$Z,3,0))</f>
        <v>381.20217350000001</v>
      </c>
      <c r="D30" s="24">
        <f>IF(ISERROR(VLOOKUP($U30,[1]BEx6_1!$A:$Z,4,0)),0,VLOOKUP($U30,[1]BEx6_1!$A:$Z,4,0))</f>
        <v>0</v>
      </c>
      <c r="E30" s="24">
        <f>IF(ISERROR(VLOOKUP($U30,[1]BEx6_1!$A:$Z,5,0)),0,VLOOKUP($U30,[1]BEx6_1!$A:$Z,5,0))</f>
        <v>1.5522075200000001</v>
      </c>
      <c r="F30" s="25">
        <f t="shared" si="0"/>
        <v>1.5522075200000001</v>
      </c>
      <c r="G30" s="26">
        <f>IF(ISERROR(VLOOKUP($U30,[1]BEx6_1!$A:$Z,6,0)),0,VLOOKUP($U30,[1]BEx6_1!$A:$Z,6,0))</f>
        <v>137.34126391000001</v>
      </c>
      <c r="H30" s="36">
        <f t="shared" si="1"/>
        <v>36.028457720742772</v>
      </c>
      <c r="I30" s="23">
        <f>IF(ISERROR(VLOOKUP($U30,[1]BEx6_1!$A:$Z,8,0)),0,VLOOKUP($U30,[1]BEx6_1!$A:$Z,8,0))</f>
        <v>1260.8568748</v>
      </c>
      <c r="J30" s="24">
        <f>IF(ISERROR(VLOOKUP($U30,[1]BEx6_1!$A:$Z,9,0)),0,VLOOKUP($U30,[1]BEx6_1!$A:$Z,9,0))</f>
        <v>0</v>
      </c>
      <c r="K30" s="24">
        <f>IF(ISERROR(VLOOKUP($U30,[1]BEx6_1!$A:$Z,10,0)),0,VLOOKUP($U30,[1]BEx6_1!$A:$Z,10,0))</f>
        <v>201.05296521</v>
      </c>
      <c r="L30" s="25">
        <f t="shared" si="2"/>
        <v>201.05296521</v>
      </c>
      <c r="M30" s="26">
        <f>IF(ISERROR(VLOOKUP($U30,[1]BEx6_1!$A:$Z,11,0)),0,VLOOKUP($U30,[1]BEx6_1!$A:$Z,11,0))</f>
        <v>54.953753650000003</v>
      </c>
      <c r="N30" s="38">
        <f t="shared" si="3"/>
        <v>4.3584450184892622</v>
      </c>
      <c r="O30" s="23">
        <f t="shared" si="4"/>
        <v>1642.0590483000001</v>
      </c>
      <c r="P30" s="24">
        <f t="shared" si="4"/>
        <v>0</v>
      </c>
      <c r="Q30" s="24">
        <f t="shared" si="4"/>
        <v>202.60517272999999</v>
      </c>
      <c r="R30" s="25">
        <f t="shared" si="4"/>
        <v>202.60517272999999</v>
      </c>
      <c r="S30" s="29">
        <f t="shared" si="4"/>
        <v>192.29501756000002</v>
      </c>
      <c r="T30" s="30">
        <f t="shared" si="5"/>
        <v>11.710603084528554</v>
      </c>
      <c r="U30" s="31" t="s">
        <v>36</v>
      </c>
      <c r="V30" s="32" t="str">
        <f t="shared" si="6"/>
        <v/>
      </c>
      <c r="W30" s="33"/>
    </row>
    <row r="31" spans="1:23" ht="21">
      <c r="A31" s="34">
        <v>26</v>
      </c>
      <c r="B31" s="35" t="str">
        <f>VLOOKUP($U31,[1]Name!$A:$B,2,0)</f>
        <v>แม่ฮ่องสอน</v>
      </c>
      <c r="C31" s="23">
        <f>IF(ISERROR(VLOOKUP($U31,[1]BEx6_1!$A:$Z,3,0)),0,VLOOKUP($U31,[1]BEx6_1!$A:$Z,3,0))</f>
        <v>482.03679055999999</v>
      </c>
      <c r="D31" s="24">
        <f>IF(ISERROR(VLOOKUP($U31,[1]BEx6_1!$A:$Z,4,0)),0,VLOOKUP($U31,[1]BEx6_1!$A:$Z,4,0))</f>
        <v>0</v>
      </c>
      <c r="E31" s="24">
        <f>IF(ISERROR(VLOOKUP($U31,[1]BEx6_1!$A:$Z,5,0)),0,VLOOKUP($U31,[1]BEx6_1!$A:$Z,5,0))</f>
        <v>2.7282437800000001</v>
      </c>
      <c r="F31" s="25">
        <f t="shared" si="0"/>
        <v>2.7282437800000001</v>
      </c>
      <c r="G31" s="26">
        <f>IF(ISERROR(VLOOKUP($U31,[1]BEx6_1!$A:$Z,6,0)),0,VLOOKUP($U31,[1]BEx6_1!$A:$Z,6,0))</f>
        <v>140.21114535000001</v>
      </c>
      <c r="H31" s="36">
        <f t="shared" si="1"/>
        <v>29.087229044719081</v>
      </c>
      <c r="I31" s="23">
        <f>IF(ISERROR(VLOOKUP($U31,[1]BEx6_1!$A:$Z,8,0)),0,VLOOKUP($U31,[1]BEx6_1!$A:$Z,8,0))</f>
        <v>772.78813567999998</v>
      </c>
      <c r="J31" s="24">
        <f>IF(ISERROR(VLOOKUP($U31,[1]BEx6_1!$A:$Z,9,0)),0,VLOOKUP($U31,[1]BEx6_1!$A:$Z,9,0))</f>
        <v>0</v>
      </c>
      <c r="K31" s="24">
        <f>IF(ISERROR(VLOOKUP($U31,[1]BEx6_1!$A:$Z,10,0)),0,VLOOKUP($U31,[1]BEx6_1!$A:$Z,10,0))</f>
        <v>82.074262919999995</v>
      </c>
      <c r="L31" s="25">
        <f t="shared" si="2"/>
        <v>82.074262919999995</v>
      </c>
      <c r="M31" s="26">
        <f>IF(ISERROR(VLOOKUP($U31,[1]BEx6_1!$A:$Z,11,0)),0,VLOOKUP($U31,[1]BEx6_1!$A:$Z,11,0))</f>
        <v>7.6974838500000002</v>
      </c>
      <c r="N31" s="38">
        <f t="shared" si="3"/>
        <v>0.99606651481867636</v>
      </c>
      <c r="O31" s="23">
        <f t="shared" si="4"/>
        <v>1254.82492624</v>
      </c>
      <c r="P31" s="24">
        <f t="shared" si="4"/>
        <v>0</v>
      </c>
      <c r="Q31" s="24">
        <f t="shared" si="4"/>
        <v>84.802506699999995</v>
      </c>
      <c r="R31" s="25">
        <f t="shared" si="4"/>
        <v>84.802506699999995</v>
      </c>
      <c r="S31" s="29">
        <f t="shared" si="4"/>
        <v>147.90862920000001</v>
      </c>
      <c r="T31" s="30">
        <f t="shared" si="5"/>
        <v>11.78719246860982</v>
      </c>
      <c r="U31" s="31" t="s">
        <v>37</v>
      </c>
      <c r="V31" s="32" t="str">
        <f t="shared" si="6"/>
        <v/>
      </c>
      <c r="W31" s="33"/>
    </row>
    <row r="32" spans="1:23" ht="21">
      <c r="A32" s="34">
        <v>27</v>
      </c>
      <c r="B32" s="35" t="str">
        <f>VLOOKUP($U32,[1]Name!$A:$B,2,0)</f>
        <v>ปทุมธานี</v>
      </c>
      <c r="C32" s="23">
        <f>IF(ISERROR(VLOOKUP($U32,[1]BEx6_1!$A:$Z,3,0)),0,VLOOKUP($U32,[1]BEx6_1!$A:$Z,3,0))</f>
        <v>1597.3187512699999</v>
      </c>
      <c r="D32" s="24">
        <f>IF(ISERROR(VLOOKUP($U32,[1]BEx6_1!$A:$Z,4,0)),0,VLOOKUP($U32,[1]BEx6_1!$A:$Z,4,0))</f>
        <v>0</v>
      </c>
      <c r="E32" s="24">
        <f>IF(ISERROR(VLOOKUP($U32,[1]BEx6_1!$A:$Z,5,0)),0,VLOOKUP($U32,[1]BEx6_1!$A:$Z,5,0))</f>
        <v>2.54113992</v>
      </c>
      <c r="F32" s="25">
        <f t="shared" si="0"/>
        <v>2.54113992</v>
      </c>
      <c r="G32" s="26">
        <f>IF(ISERROR(VLOOKUP($U32,[1]BEx6_1!$A:$Z,6,0)),0,VLOOKUP($U32,[1]BEx6_1!$A:$Z,6,0))</f>
        <v>380.74949129999999</v>
      </c>
      <c r="H32" s="36">
        <f t="shared" si="1"/>
        <v>23.836788430441498</v>
      </c>
      <c r="I32" s="23">
        <f>IF(ISERROR(VLOOKUP($U32,[1]BEx6_1!$A:$Z,8,0)),0,VLOOKUP($U32,[1]BEx6_1!$A:$Z,8,0))</f>
        <v>1676.4275319999999</v>
      </c>
      <c r="J32" s="24">
        <f>IF(ISERROR(VLOOKUP($U32,[1]BEx6_1!$A:$Z,9,0)),0,VLOOKUP($U32,[1]BEx6_1!$A:$Z,9,0))</f>
        <v>0</v>
      </c>
      <c r="K32" s="24">
        <f>IF(ISERROR(VLOOKUP($U32,[1]BEx6_1!$A:$Z,10,0)),0,VLOOKUP($U32,[1]BEx6_1!$A:$Z,10,0))</f>
        <v>112.226231</v>
      </c>
      <c r="L32" s="25">
        <f t="shared" si="2"/>
        <v>112.226231</v>
      </c>
      <c r="M32" s="26">
        <f>IF(ISERROR(VLOOKUP($U32,[1]BEx6_1!$A:$Z,11,0)),0,VLOOKUP($U32,[1]BEx6_1!$A:$Z,11,0))</f>
        <v>5.9060562499999998</v>
      </c>
      <c r="N32" s="38">
        <f t="shared" si="3"/>
        <v>0.35230012256801807</v>
      </c>
      <c r="O32" s="23">
        <f t="shared" si="4"/>
        <v>3273.7462832699998</v>
      </c>
      <c r="P32" s="24">
        <f t="shared" si="4"/>
        <v>0</v>
      </c>
      <c r="Q32" s="24">
        <f t="shared" si="4"/>
        <v>114.76737092</v>
      </c>
      <c r="R32" s="25">
        <f t="shared" si="4"/>
        <v>114.76737092</v>
      </c>
      <c r="S32" s="29">
        <f t="shared" si="4"/>
        <v>386.65554754999999</v>
      </c>
      <c r="T32" s="30">
        <f t="shared" si="5"/>
        <v>11.810797602915853</v>
      </c>
      <c r="U32" s="31" t="s">
        <v>38</v>
      </c>
      <c r="V32" s="32" t="str">
        <f t="shared" si="6"/>
        <v/>
      </c>
      <c r="W32" s="33"/>
    </row>
    <row r="33" spans="1:23" ht="21">
      <c r="A33" s="34">
        <v>28</v>
      </c>
      <c r="B33" s="35" t="str">
        <f>VLOOKUP($U33,[1]Name!$A:$B,2,0)</f>
        <v>ลพบุรี</v>
      </c>
      <c r="C33" s="23">
        <f>IF(ISERROR(VLOOKUP($U33,[1]BEx6_1!$A:$Z,3,0)),0,VLOOKUP($U33,[1]BEx6_1!$A:$Z,3,0))</f>
        <v>1433.4089362899999</v>
      </c>
      <c r="D33" s="24">
        <f>IF(ISERROR(VLOOKUP($U33,[1]BEx6_1!$A:$Z,4,0)),0,VLOOKUP($U33,[1]BEx6_1!$A:$Z,4,0))</f>
        <v>0</v>
      </c>
      <c r="E33" s="24">
        <f>IF(ISERROR(VLOOKUP($U33,[1]BEx6_1!$A:$Z,5,0)),0,VLOOKUP($U33,[1]BEx6_1!$A:$Z,5,0))</f>
        <v>1.4774016699999999</v>
      </c>
      <c r="F33" s="25">
        <f t="shared" si="0"/>
        <v>1.4774016699999999</v>
      </c>
      <c r="G33" s="26">
        <f>IF(ISERROR(VLOOKUP($U33,[1]BEx6_1!$A:$Z,6,0)),0,VLOOKUP($U33,[1]BEx6_1!$A:$Z,6,0))</f>
        <v>355.75853282000003</v>
      </c>
      <c r="H33" s="36">
        <f t="shared" si="1"/>
        <v>24.819053642904372</v>
      </c>
      <c r="I33" s="23">
        <f>IF(ISERROR(VLOOKUP($U33,[1]BEx6_1!$A:$Z,8,0)),0,VLOOKUP($U33,[1]BEx6_1!$A:$Z,8,0))</f>
        <v>2092.61552983</v>
      </c>
      <c r="J33" s="24">
        <f>IF(ISERROR(VLOOKUP($U33,[1]BEx6_1!$A:$Z,9,0)),0,VLOOKUP($U33,[1]BEx6_1!$A:$Z,9,0))</f>
        <v>0</v>
      </c>
      <c r="K33" s="24">
        <f>IF(ISERROR(VLOOKUP($U33,[1]BEx6_1!$A:$Z,10,0)),0,VLOOKUP($U33,[1]BEx6_1!$A:$Z,10,0))</f>
        <v>97.600136669999998</v>
      </c>
      <c r="L33" s="25">
        <f t="shared" si="2"/>
        <v>97.600136669999998</v>
      </c>
      <c r="M33" s="26">
        <f>IF(ISERROR(VLOOKUP($U33,[1]BEx6_1!$A:$Z,11,0)),0,VLOOKUP($U33,[1]BEx6_1!$A:$Z,11,0))</f>
        <v>62.118135819999999</v>
      </c>
      <c r="N33" s="38">
        <f t="shared" si="3"/>
        <v>2.968444749382432</v>
      </c>
      <c r="O33" s="23">
        <f t="shared" si="4"/>
        <v>3526.0244661199999</v>
      </c>
      <c r="P33" s="24">
        <f t="shared" si="4"/>
        <v>0</v>
      </c>
      <c r="Q33" s="24">
        <f t="shared" si="4"/>
        <v>99.077538340000004</v>
      </c>
      <c r="R33" s="25">
        <f t="shared" si="4"/>
        <v>99.077538340000004</v>
      </c>
      <c r="S33" s="29">
        <f t="shared" si="4"/>
        <v>417.87666864000005</v>
      </c>
      <c r="T33" s="30">
        <f t="shared" si="5"/>
        <v>11.851212963925549</v>
      </c>
      <c r="U33" s="31" t="s">
        <v>39</v>
      </c>
      <c r="V33" s="32" t="str">
        <f t="shared" si="6"/>
        <v/>
      </c>
      <c r="W33" s="33"/>
    </row>
    <row r="34" spans="1:23" ht="21">
      <c r="A34" s="34">
        <v>29</v>
      </c>
      <c r="B34" s="35" t="str">
        <f>VLOOKUP($U34,[1]Name!$A:$B,2,0)</f>
        <v>เพชรบูรณ์</v>
      </c>
      <c r="C34" s="23">
        <f>IF(ISERROR(VLOOKUP($U34,[1]BEx6_1!$A:$Z,3,0)),0,VLOOKUP($U34,[1]BEx6_1!$A:$Z,3,0))</f>
        <v>968.59128966000003</v>
      </c>
      <c r="D34" s="24">
        <f>IF(ISERROR(VLOOKUP($U34,[1]BEx6_1!$A:$Z,4,0)),0,VLOOKUP($U34,[1]BEx6_1!$A:$Z,4,0))</f>
        <v>0</v>
      </c>
      <c r="E34" s="24">
        <f>IF(ISERROR(VLOOKUP($U34,[1]BEx6_1!$A:$Z,5,0)),0,VLOOKUP($U34,[1]BEx6_1!$A:$Z,5,0))</f>
        <v>2.3160617700000001</v>
      </c>
      <c r="F34" s="25">
        <f t="shared" si="0"/>
        <v>2.3160617700000001</v>
      </c>
      <c r="G34" s="26">
        <f>IF(ISERROR(VLOOKUP($U34,[1]BEx6_1!$A:$Z,6,0)),0,VLOOKUP($U34,[1]BEx6_1!$A:$Z,6,0))</f>
        <v>268.24135393</v>
      </c>
      <c r="H34" s="36">
        <f t="shared" si="1"/>
        <v>27.693967186527097</v>
      </c>
      <c r="I34" s="23">
        <f>IF(ISERROR(VLOOKUP($U34,[1]BEx6_1!$A:$Z,8,0)),0,VLOOKUP($U34,[1]BEx6_1!$A:$Z,8,0))</f>
        <v>1449.072148</v>
      </c>
      <c r="J34" s="24">
        <f>IF(ISERROR(VLOOKUP($U34,[1]BEx6_1!$A:$Z,9,0)),0,VLOOKUP($U34,[1]BEx6_1!$A:$Z,9,0))</f>
        <v>0</v>
      </c>
      <c r="K34" s="24">
        <f>IF(ISERROR(VLOOKUP($U34,[1]BEx6_1!$A:$Z,10,0)),0,VLOOKUP($U34,[1]BEx6_1!$A:$Z,10,0))</f>
        <v>78.563008190000005</v>
      </c>
      <c r="L34" s="25">
        <f t="shared" si="2"/>
        <v>78.563008190000005</v>
      </c>
      <c r="M34" s="26">
        <f>IF(ISERROR(VLOOKUP($U34,[1]BEx6_1!$A:$Z,11,0)),0,VLOOKUP($U34,[1]BEx6_1!$A:$Z,11,0))</f>
        <v>18.37590836</v>
      </c>
      <c r="N34" s="38">
        <f t="shared" si="3"/>
        <v>1.2681154893055058</v>
      </c>
      <c r="O34" s="23">
        <f t="shared" si="4"/>
        <v>2417.66343766</v>
      </c>
      <c r="P34" s="24">
        <f t="shared" si="4"/>
        <v>0</v>
      </c>
      <c r="Q34" s="24">
        <f t="shared" si="4"/>
        <v>80.87906996000001</v>
      </c>
      <c r="R34" s="25">
        <f t="shared" si="4"/>
        <v>80.87906996000001</v>
      </c>
      <c r="S34" s="29">
        <f t="shared" si="4"/>
        <v>286.61726228999999</v>
      </c>
      <c r="T34" s="30">
        <f t="shared" si="5"/>
        <v>11.855134913543225</v>
      </c>
      <c r="U34" s="31" t="s">
        <v>40</v>
      </c>
      <c r="V34" s="32" t="str">
        <f t="shared" si="6"/>
        <v/>
      </c>
      <c r="W34" s="33"/>
    </row>
    <row r="35" spans="1:23" ht="21">
      <c r="A35" s="34">
        <v>30</v>
      </c>
      <c r="B35" s="35" t="str">
        <f>VLOOKUP($U35,[1]Name!$A:$B,2,0)</f>
        <v>จันทบุรี</v>
      </c>
      <c r="C35" s="23">
        <f>IF(ISERROR(VLOOKUP($U35,[1]BEx6_1!$A:$Z,3,0)),0,VLOOKUP($U35,[1]BEx6_1!$A:$Z,3,0))</f>
        <v>929.90727165999999</v>
      </c>
      <c r="D35" s="24">
        <f>IF(ISERROR(VLOOKUP($U35,[1]BEx6_1!$A:$Z,4,0)),0,VLOOKUP($U35,[1]BEx6_1!$A:$Z,4,0))</f>
        <v>0</v>
      </c>
      <c r="E35" s="24">
        <f>IF(ISERROR(VLOOKUP($U35,[1]BEx6_1!$A:$Z,5,0)),0,VLOOKUP($U35,[1]BEx6_1!$A:$Z,5,0))</f>
        <v>3.8529871199999999</v>
      </c>
      <c r="F35" s="25">
        <f t="shared" si="0"/>
        <v>3.8529871199999999</v>
      </c>
      <c r="G35" s="26">
        <f>IF(ISERROR(VLOOKUP($U35,[1]BEx6_1!$A:$Z,6,0)),0,VLOOKUP($U35,[1]BEx6_1!$A:$Z,6,0))</f>
        <v>324.61512126999997</v>
      </c>
      <c r="H35" s="36">
        <f t="shared" si="1"/>
        <v>34.908332385714289</v>
      </c>
      <c r="I35" s="23">
        <f>IF(ISERROR(VLOOKUP($U35,[1]BEx6_1!$A:$Z,8,0)),0,VLOOKUP($U35,[1]BEx6_1!$A:$Z,8,0))</f>
        <v>1851.458155</v>
      </c>
      <c r="J35" s="24">
        <f>IF(ISERROR(VLOOKUP($U35,[1]BEx6_1!$A:$Z,9,0)),0,VLOOKUP($U35,[1]BEx6_1!$A:$Z,9,0))</f>
        <v>0</v>
      </c>
      <c r="K35" s="24">
        <f>IF(ISERROR(VLOOKUP($U35,[1]BEx6_1!$A:$Z,10,0)),0,VLOOKUP($U35,[1]BEx6_1!$A:$Z,10,0))</f>
        <v>154.40379709000001</v>
      </c>
      <c r="L35" s="25">
        <f t="shared" si="2"/>
        <v>154.40379709000001</v>
      </c>
      <c r="M35" s="26">
        <f>IF(ISERROR(VLOOKUP($U35,[1]BEx6_1!$A:$Z,11,0)),0,VLOOKUP($U35,[1]BEx6_1!$A:$Z,11,0))</f>
        <v>6.7119320299999998</v>
      </c>
      <c r="N35" s="38">
        <f t="shared" si="3"/>
        <v>0.36252140032838065</v>
      </c>
      <c r="O35" s="23">
        <f t="shared" si="4"/>
        <v>2781.3654266600001</v>
      </c>
      <c r="P35" s="24">
        <f t="shared" si="4"/>
        <v>0</v>
      </c>
      <c r="Q35" s="24">
        <f t="shared" si="4"/>
        <v>158.25678421000001</v>
      </c>
      <c r="R35" s="25">
        <f t="shared" si="4"/>
        <v>158.25678421000001</v>
      </c>
      <c r="S35" s="29">
        <f t="shared" si="4"/>
        <v>331.32705329999999</v>
      </c>
      <c r="T35" s="30">
        <f t="shared" si="5"/>
        <v>11.912388430666363</v>
      </c>
      <c r="U35" s="31" t="s">
        <v>41</v>
      </c>
      <c r="V35" s="32" t="str">
        <f t="shared" si="6"/>
        <v/>
      </c>
      <c r="W35" s="33"/>
    </row>
    <row r="36" spans="1:23" ht="21">
      <c r="A36" s="34">
        <v>31</v>
      </c>
      <c r="B36" s="35" t="str">
        <f>VLOOKUP($U36,[1]Name!$A:$B,2,0)</f>
        <v>ตรัง</v>
      </c>
      <c r="C36" s="23">
        <f>IF(ISERROR(VLOOKUP($U36,[1]BEx6_1!$A:$Z,3,0)),0,VLOOKUP($U36,[1]BEx6_1!$A:$Z,3,0))</f>
        <v>756.92945333</v>
      </c>
      <c r="D36" s="24">
        <f>IF(ISERROR(VLOOKUP($U36,[1]BEx6_1!$A:$Z,4,0)),0,VLOOKUP($U36,[1]BEx6_1!$A:$Z,4,0))</f>
        <v>0</v>
      </c>
      <c r="E36" s="24">
        <f>IF(ISERROR(VLOOKUP($U36,[1]BEx6_1!$A:$Z,5,0)),0,VLOOKUP($U36,[1]BEx6_1!$A:$Z,5,0))</f>
        <v>2.6548536500000002</v>
      </c>
      <c r="F36" s="25">
        <f t="shared" si="0"/>
        <v>2.6548536500000002</v>
      </c>
      <c r="G36" s="26">
        <f>IF(ISERROR(VLOOKUP($U36,[1]BEx6_1!$A:$Z,6,0)),0,VLOOKUP($U36,[1]BEx6_1!$A:$Z,6,0))</f>
        <v>294.16659392000003</v>
      </c>
      <c r="H36" s="36">
        <f t="shared" si="1"/>
        <v>38.863145386384069</v>
      </c>
      <c r="I36" s="23">
        <f>IF(ISERROR(VLOOKUP($U36,[1]BEx6_1!$A:$Z,8,0)),0,VLOOKUP($U36,[1]BEx6_1!$A:$Z,8,0))</f>
        <v>1979.37209125</v>
      </c>
      <c r="J36" s="24">
        <f>IF(ISERROR(VLOOKUP($U36,[1]BEx6_1!$A:$Z,9,0)),0,VLOOKUP($U36,[1]BEx6_1!$A:$Z,9,0))</f>
        <v>0</v>
      </c>
      <c r="K36" s="24">
        <f>IF(ISERROR(VLOOKUP($U36,[1]BEx6_1!$A:$Z,10,0)),0,VLOOKUP($U36,[1]BEx6_1!$A:$Z,10,0))</f>
        <v>568.24614296000004</v>
      </c>
      <c r="L36" s="25">
        <f t="shared" si="2"/>
        <v>568.24614296000004</v>
      </c>
      <c r="M36" s="26">
        <f>IF(ISERROR(VLOOKUP($U36,[1]BEx6_1!$A:$Z,11,0)),0,VLOOKUP($U36,[1]BEx6_1!$A:$Z,11,0))</f>
        <v>32.900677680000001</v>
      </c>
      <c r="N36" s="38">
        <f t="shared" si="3"/>
        <v>1.6621775069700404</v>
      </c>
      <c r="O36" s="23">
        <f t="shared" si="4"/>
        <v>2736.3015445800002</v>
      </c>
      <c r="P36" s="24">
        <f t="shared" si="4"/>
        <v>0</v>
      </c>
      <c r="Q36" s="24">
        <f t="shared" si="4"/>
        <v>570.90099660999999</v>
      </c>
      <c r="R36" s="25">
        <f t="shared" si="4"/>
        <v>570.90099660999999</v>
      </c>
      <c r="S36" s="29">
        <f t="shared" si="4"/>
        <v>327.06727160000003</v>
      </c>
      <c r="T36" s="30">
        <f t="shared" si="5"/>
        <v>11.952895770857088</v>
      </c>
      <c r="U36" s="31" t="s">
        <v>42</v>
      </c>
      <c r="V36" s="32" t="str">
        <f t="shared" si="6"/>
        <v/>
      </c>
      <c r="W36" s="33"/>
    </row>
    <row r="37" spans="1:23" ht="21">
      <c r="A37" s="34">
        <v>32</v>
      </c>
      <c r="B37" s="35" t="str">
        <f>VLOOKUP($U37,[1]Name!$A:$B,2,0)</f>
        <v>หนองบัวลำภู</v>
      </c>
      <c r="C37" s="23">
        <f>IF(ISERROR(VLOOKUP($U37,[1]BEx6_1!$A:$Z,3,0)),0,VLOOKUP($U37,[1]BEx6_1!$A:$Z,3,0))</f>
        <v>388.47594198000002</v>
      </c>
      <c r="D37" s="24">
        <f>IF(ISERROR(VLOOKUP($U37,[1]BEx6_1!$A:$Z,4,0)),0,VLOOKUP($U37,[1]BEx6_1!$A:$Z,4,0))</f>
        <v>0</v>
      </c>
      <c r="E37" s="24">
        <f>IF(ISERROR(VLOOKUP($U37,[1]BEx6_1!$A:$Z,5,0)),0,VLOOKUP($U37,[1]BEx6_1!$A:$Z,5,0))</f>
        <v>1.19368652</v>
      </c>
      <c r="F37" s="25">
        <f t="shared" si="0"/>
        <v>1.19368652</v>
      </c>
      <c r="G37" s="26">
        <f>IF(ISERROR(VLOOKUP($U37,[1]BEx6_1!$A:$Z,6,0)),0,VLOOKUP($U37,[1]BEx6_1!$A:$Z,6,0))</f>
        <v>117.47279383</v>
      </c>
      <c r="H37" s="36">
        <f t="shared" si="1"/>
        <v>30.239399956470891</v>
      </c>
      <c r="I37" s="23">
        <f>IF(ISERROR(VLOOKUP($U37,[1]BEx6_1!$A:$Z,8,0)),0,VLOOKUP($U37,[1]BEx6_1!$A:$Z,8,0))</f>
        <v>1280.1583760000001</v>
      </c>
      <c r="J37" s="24">
        <f>IF(ISERROR(VLOOKUP($U37,[1]BEx6_1!$A:$Z,9,0)),0,VLOOKUP($U37,[1]BEx6_1!$A:$Z,9,0))</f>
        <v>0</v>
      </c>
      <c r="K37" s="24">
        <f>IF(ISERROR(VLOOKUP($U37,[1]BEx6_1!$A:$Z,10,0)),0,VLOOKUP($U37,[1]BEx6_1!$A:$Z,10,0))</f>
        <v>146.36304261999999</v>
      </c>
      <c r="L37" s="25">
        <f t="shared" si="2"/>
        <v>146.36304261999999</v>
      </c>
      <c r="M37" s="26">
        <f>IF(ISERROR(VLOOKUP($U37,[1]BEx6_1!$A:$Z,11,0)),0,VLOOKUP($U37,[1]BEx6_1!$A:$Z,11,0))</f>
        <v>88.023620210000004</v>
      </c>
      <c r="N37" s="38">
        <f t="shared" si="3"/>
        <v>6.8759945535051523</v>
      </c>
      <c r="O37" s="23">
        <f t="shared" si="4"/>
        <v>1668.6343179800001</v>
      </c>
      <c r="P37" s="24">
        <f t="shared" si="4"/>
        <v>0</v>
      </c>
      <c r="Q37" s="24">
        <f t="shared" si="4"/>
        <v>147.55672913999999</v>
      </c>
      <c r="R37" s="25">
        <f t="shared" si="4"/>
        <v>147.55672913999999</v>
      </c>
      <c r="S37" s="29">
        <f t="shared" si="4"/>
        <v>205.49641403999999</v>
      </c>
      <c r="T37" s="30">
        <f t="shared" si="5"/>
        <v>12.31524557691993</v>
      </c>
      <c r="U37" s="31" t="s">
        <v>43</v>
      </c>
      <c r="V37" s="32" t="str">
        <f t="shared" si="6"/>
        <v/>
      </c>
      <c r="W37" s="33"/>
    </row>
    <row r="38" spans="1:23" ht="21">
      <c r="A38" s="34">
        <v>33</v>
      </c>
      <c r="B38" s="35" t="str">
        <f>VLOOKUP($U38,[1]Name!$A:$B,2,0)</f>
        <v>น่าน</v>
      </c>
      <c r="C38" s="23">
        <f>IF(ISERROR(VLOOKUP($U38,[1]BEx6_1!$A:$Z,3,0)),0,VLOOKUP($U38,[1]BEx6_1!$A:$Z,3,0))</f>
        <v>689.81598080000003</v>
      </c>
      <c r="D38" s="24">
        <f>IF(ISERROR(VLOOKUP($U38,[1]BEx6_1!$A:$Z,4,0)),0,VLOOKUP($U38,[1]BEx6_1!$A:$Z,4,0))</f>
        <v>0</v>
      </c>
      <c r="E38" s="24">
        <f>IF(ISERROR(VLOOKUP($U38,[1]BEx6_1!$A:$Z,5,0)),0,VLOOKUP($U38,[1]BEx6_1!$A:$Z,5,0))</f>
        <v>2.6470384400000002</v>
      </c>
      <c r="F38" s="25">
        <f t="shared" si="0"/>
        <v>2.6470384400000002</v>
      </c>
      <c r="G38" s="26">
        <f>IF(ISERROR(VLOOKUP($U38,[1]BEx6_1!$A:$Z,6,0)),0,VLOOKUP($U38,[1]BEx6_1!$A:$Z,6,0))</f>
        <v>212.21319253999999</v>
      </c>
      <c r="H38" s="36">
        <f t="shared" si="1"/>
        <v>30.76373967067131</v>
      </c>
      <c r="I38" s="23">
        <f>IF(ISERROR(VLOOKUP($U38,[1]BEx6_1!$A:$Z,8,0)),0,VLOOKUP($U38,[1]BEx6_1!$A:$Z,8,0))</f>
        <v>1559.9934229999999</v>
      </c>
      <c r="J38" s="24">
        <f>IF(ISERROR(VLOOKUP($U38,[1]BEx6_1!$A:$Z,9,0)),0,VLOOKUP($U38,[1]BEx6_1!$A:$Z,9,0))</f>
        <v>0</v>
      </c>
      <c r="K38" s="24">
        <f>IF(ISERROR(VLOOKUP($U38,[1]BEx6_1!$A:$Z,10,0)),0,VLOOKUP($U38,[1]BEx6_1!$A:$Z,10,0))</f>
        <v>85.919491989999997</v>
      </c>
      <c r="L38" s="25">
        <f t="shared" si="2"/>
        <v>85.919491989999997</v>
      </c>
      <c r="M38" s="26">
        <f>IF(ISERROR(VLOOKUP($U38,[1]BEx6_1!$A:$Z,11,0)),0,VLOOKUP($U38,[1]BEx6_1!$A:$Z,11,0))</f>
        <v>67.722217369999996</v>
      </c>
      <c r="N38" s="38">
        <f t="shared" si="3"/>
        <v>4.3411860826800419</v>
      </c>
      <c r="O38" s="23">
        <f t="shared" ref="O38:S69" si="7">C38+I38</f>
        <v>2249.8094037999999</v>
      </c>
      <c r="P38" s="24">
        <f t="shared" si="7"/>
        <v>0</v>
      </c>
      <c r="Q38" s="24">
        <f t="shared" si="7"/>
        <v>88.56653043</v>
      </c>
      <c r="R38" s="25">
        <f t="shared" si="7"/>
        <v>88.56653043</v>
      </c>
      <c r="S38" s="29">
        <f t="shared" si="7"/>
        <v>279.93540990999998</v>
      </c>
      <c r="T38" s="30">
        <f t="shared" si="5"/>
        <v>12.442627781588081</v>
      </c>
      <c r="U38" s="31" t="s">
        <v>44</v>
      </c>
      <c r="V38" s="32" t="str">
        <f t="shared" si="6"/>
        <v/>
      </c>
      <c r="W38" s="33"/>
    </row>
    <row r="39" spans="1:23" ht="21">
      <c r="A39" s="34">
        <v>34</v>
      </c>
      <c r="B39" s="35" t="str">
        <f>VLOOKUP($U39,[1]Name!$A:$B,2,0)</f>
        <v>กระบี่</v>
      </c>
      <c r="C39" s="23">
        <f>IF(ISERROR(VLOOKUP($U39,[1]BEx6_1!$A:$Z,3,0)),0,VLOOKUP($U39,[1]BEx6_1!$A:$Z,3,0))</f>
        <v>473.38215846999998</v>
      </c>
      <c r="D39" s="24">
        <f>IF(ISERROR(VLOOKUP($U39,[1]BEx6_1!$A:$Z,4,0)),0,VLOOKUP($U39,[1]BEx6_1!$A:$Z,4,0))</f>
        <v>0</v>
      </c>
      <c r="E39" s="24">
        <f>IF(ISERROR(VLOOKUP($U39,[1]BEx6_1!$A:$Z,5,0)),0,VLOOKUP($U39,[1]BEx6_1!$A:$Z,5,0))</f>
        <v>2.7203840000000001</v>
      </c>
      <c r="F39" s="25">
        <f t="shared" si="0"/>
        <v>2.7203840000000001</v>
      </c>
      <c r="G39" s="26">
        <f>IF(ISERROR(VLOOKUP($U39,[1]BEx6_1!$A:$Z,6,0)),0,VLOOKUP($U39,[1]BEx6_1!$A:$Z,6,0))</f>
        <v>132.30660793999999</v>
      </c>
      <c r="H39" s="36">
        <f t="shared" si="1"/>
        <v>27.949217259818791</v>
      </c>
      <c r="I39" s="23">
        <f>IF(ISERROR(VLOOKUP($U39,[1]BEx6_1!$A:$Z,8,0)),0,VLOOKUP($U39,[1]BEx6_1!$A:$Z,8,0))</f>
        <v>981.33839475000002</v>
      </c>
      <c r="J39" s="24">
        <f>IF(ISERROR(VLOOKUP($U39,[1]BEx6_1!$A:$Z,9,0)),0,VLOOKUP($U39,[1]BEx6_1!$A:$Z,9,0))</f>
        <v>0</v>
      </c>
      <c r="K39" s="24">
        <f>IF(ISERROR(VLOOKUP($U39,[1]BEx6_1!$A:$Z,10,0)),0,VLOOKUP($U39,[1]BEx6_1!$A:$Z,10,0))</f>
        <v>4.86968508</v>
      </c>
      <c r="L39" s="25">
        <f t="shared" si="2"/>
        <v>4.86968508</v>
      </c>
      <c r="M39" s="26">
        <f>IF(ISERROR(VLOOKUP($U39,[1]BEx6_1!$A:$Z,11,0)),0,VLOOKUP($U39,[1]BEx6_1!$A:$Z,11,0))</f>
        <v>49.58413848</v>
      </c>
      <c r="N39" s="38">
        <f t="shared" si="3"/>
        <v>5.0527054424107964</v>
      </c>
      <c r="O39" s="23">
        <f t="shared" si="7"/>
        <v>1454.7205532200001</v>
      </c>
      <c r="P39" s="24">
        <f t="shared" si="7"/>
        <v>0</v>
      </c>
      <c r="Q39" s="24">
        <f t="shared" si="7"/>
        <v>7.5900690800000001</v>
      </c>
      <c r="R39" s="25">
        <f t="shared" si="7"/>
        <v>7.5900690800000001</v>
      </c>
      <c r="S39" s="29">
        <f t="shared" si="7"/>
        <v>181.89074642</v>
      </c>
      <c r="T39" s="30">
        <f t="shared" si="5"/>
        <v>12.503483642778527</v>
      </c>
      <c r="U39" s="31" t="s">
        <v>45</v>
      </c>
      <c r="V39" s="32" t="str">
        <f t="shared" si="6"/>
        <v/>
      </c>
      <c r="W39" s="33"/>
    </row>
    <row r="40" spans="1:23" ht="21">
      <c r="A40" s="34">
        <v>35</v>
      </c>
      <c r="B40" s="35" t="str">
        <f>VLOOKUP($U40,[1]Name!$A:$B,2,0)</f>
        <v>ตราด</v>
      </c>
      <c r="C40" s="23">
        <f>IF(ISERROR(VLOOKUP($U40,[1]BEx6_1!$A:$Z,3,0)),0,VLOOKUP($U40,[1]BEx6_1!$A:$Z,3,0))</f>
        <v>287.93994831999998</v>
      </c>
      <c r="D40" s="24">
        <f>IF(ISERROR(VLOOKUP($U40,[1]BEx6_1!$A:$Z,4,0)),0,VLOOKUP($U40,[1]BEx6_1!$A:$Z,4,0))</f>
        <v>0</v>
      </c>
      <c r="E40" s="24">
        <f>IF(ISERROR(VLOOKUP($U40,[1]BEx6_1!$A:$Z,5,0)),0,VLOOKUP($U40,[1]BEx6_1!$A:$Z,5,0))</f>
        <v>1.56539527</v>
      </c>
      <c r="F40" s="25">
        <f t="shared" si="0"/>
        <v>1.56539527</v>
      </c>
      <c r="G40" s="26">
        <f>IF(ISERROR(VLOOKUP($U40,[1]BEx6_1!$A:$Z,6,0)),0,VLOOKUP($U40,[1]BEx6_1!$A:$Z,6,0))</f>
        <v>105.25179227</v>
      </c>
      <c r="H40" s="36">
        <f t="shared" si="1"/>
        <v>36.553383052298521</v>
      </c>
      <c r="I40" s="23">
        <f>IF(ISERROR(VLOOKUP($U40,[1]BEx6_1!$A:$Z,8,0)),0,VLOOKUP($U40,[1]BEx6_1!$A:$Z,8,0))</f>
        <v>603.06262000000004</v>
      </c>
      <c r="J40" s="24">
        <f>IF(ISERROR(VLOOKUP($U40,[1]BEx6_1!$A:$Z,9,0)),0,VLOOKUP($U40,[1]BEx6_1!$A:$Z,9,0))</f>
        <v>0</v>
      </c>
      <c r="K40" s="24">
        <f>IF(ISERROR(VLOOKUP($U40,[1]BEx6_1!$A:$Z,10,0)),0,VLOOKUP($U40,[1]BEx6_1!$A:$Z,10,0))</f>
        <v>15.274540200000001</v>
      </c>
      <c r="L40" s="25">
        <f t="shared" si="2"/>
        <v>15.274540200000001</v>
      </c>
      <c r="M40" s="26">
        <f>IF(ISERROR(VLOOKUP($U40,[1]BEx6_1!$A:$Z,11,0)),0,VLOOKUP($U40,[1]BEx6_1!$A:$Z,11,0))</f>
        <v>7.1307897000000002</v>
      </c>
      <c r="N40" s="38">
        <f t="shared" si="3"/>
        <v>1.1824293968012807</v>
      </c>
      <c r="O40" s="23">
        <f t="shared" si="7"/>
        <v>891.00256832000002</v>
      </c>
      <c r="P40" s="24">
        <f t="shared" si="7"/>
        <v>0</v>
      </c>
      <c r="Q40" s="24">
        <f t="shared" si="7"/>
        <v>16.83993547</v>
      </c>
      <c r="R40" s="25">
        <f t="shared" si="7"/>
        <v>16.83993547</v>
      </c>
      <c r="S40" s="29">
        <f t="shared" si="7"/>
        <v>112.38258196999999</v>
      </c>
      <c r="T40" s="30">
        <f t="shared" si="5"/>
        <v>12.613048038896139</v>
      </c>
      <c r="U40" s="31" t="s">
        <v>46</v>
      </c>
      <c r="V40" s="32" t="str">
        <f t="shared" si="6"/>
        <v/>
      </c>
      <c r="W40" s="33"/>
    </row>
    <row r="41" spans="1:23" ht="21">
      <c r="A41" s="34">
        <v>36</v>
      </c>
      <c r="B41" s="35" t="str">
        <f>VLOOKUP($U41,[1]Name!$A:$B,2,0)</f>
        <v>สุพรรณบุรี</v>
      </c>
      <c r="C41" s="23">
        <f>IF(ISERROR(VLOOKUP($U41,[1]BEx6_1!$A:$Z,3,0)),0,VLOOKUP($U41,[1]BEx6_1!$A:$Z,3,0))</f>
        <v>728.40583871000001</v>
      </c>
      <c r="D41" s="24">
        <f>IF(ISERROR(VLOOKUP($U41,[1]BEx6_1!$A:$Z,4,0)),0,VLOOKUP($U41,[1]BEx6_1!$A:$Z,4,0))</f>
        <v>0</v>
      </c>
      <c r="E41" s="24">
        <f>IF(ISERROR(VLOOKUP($U41,[1]BEx6_1!$A:$Z,5,0)),0,VLOOKUP($U41,[1]BEx6_1!$A:$Z,5,0))</f>
        <v>5.3211016999999998</v>
      </c>
      <c r="F41" s="25">
        <f t="shared" si="0"/>
        <v>5.3211016999999998</v>
      </c>
      <c r="G41" s="26">
        <f>IF(ISERROR(VLOOKUP($U41,[1]BEx6_1!$A:$Z,6,0)),0,VLOOKUP($U41,[1]BEx6_1!$A:$Z,6,0))</f>
        <v>209.7570752</v>
      </c>
      <c r="H41" s="36">
        <f t="shared" si="1"/>
        <v>28.796731719157805</v>
      </c>
      <c r="I41" s="23">
        <f>IF(ISERROR(VLOOKUP($U41,[1]BEx6_1!$A:$Z,8,0)),0,VLOOKUP($U41,[1]BEx6_1!$A:$Z,8,0))</f>
        <v>2187.19810985</v>
      </c>
      <c r="J41" s="24">
        <f>IF(ISERROR(VLOOKUP($U41,[1]BEx6_1!$A:$Z,9,0)),0,VLOOKUP($U41,[1]BEx6_1!$A:$Z,9,0))</f>
        <v>0</v>
      </c>
      <c r="K41" s="24">
        <f>IF(ISERROR(VLOOKUP($U41,[1]BEx6_1!$A:$Z,10,0)),0,VLOOKUP($U41,[1]BEx6_1!$A:$Z,10,0))</f>
        <v>206.29751915</v>
      </c>
      <c r="L41" s="25">
        <f t="shared" si="2"/>
        <v>206.29751915</v>
      </c>
      <c r="M41" s="26">
        <f>IF(ISERROR(VLOOKUP($U41,[1]BEx6_1!$A:$Z,11,0)),0,VLOOKUP($U41,[1]BEx6_1!$A:$Z,11,0))</f>
        <v>165.94424699999999</v>
      </c>
      <c r="N41" s="38">
        <f t="shared" si="3"/>
        <v>7.5870697881766453</v>
      </c>
      <c r="O41" s="23">
        <f t="shared" si="7"/>
        <v>2915.6039485599999</v>
      </c>
      <c r="P41" s="24">
        <f t="shared" si="7"/>
        <v>0</v>
      </c>
      <c r="Q41" s="24">
        <f t="shared" si="7"/>
        <v>211.61862085000001</v>
      </c>
      <c r="R41" s="25">
        <f t="shared" si="7"/>
        <v>211.61862085000001</v>
      </c>
      <c r="S41" s="29">
        <f t="shared" si="7"/>
        <v>375.70132219999999</v>
      </c>
      <c r="T41" s="30">
        <f t="shared" si="5"/>
        <v>12.885883296514148</v>
      </c>
      <c r="U41" s="31" t="s">
        <v>47</v>
      </c>
      <c r="V41" s="32" t="str">
        <f t="shared" si="6"/>
        <v/>
      </c>
      <c r="W41" s="33"/>
    </row>
    <row r="42" spans="1:23" ht="21">
      <c r="A42" s="34">
        <v>37</v>
      </c>
      <c r="B42" s="35" t="str">
        <f>VLOOKUP($U42,[1]Name!$A:$B,2,0)</f>
        <v>มุกดาหาร</v>
      </c>
      <c r="C42" s="23">
        <f>IF(ISERROR(VLOOKUP($U42,[1]BEx6_1!$A:$Z,3,0)),0,VLOOKUP($U42,[1]BEx6_1!$A:$Z,3,0))</f>
        <v>387.83878456000002</v>
      </c>
      <c r="D42" s="24">
        <f>IF(ISERROR(VLOOKUP($U42,[1]BEx6_1!$A:$Z,4,0)),0,VLOOKUP($U42,[1]BEx6_1!$A:$Z,4,0))</f>
        <v>0</v>
      </c>
      <c r="E42" s="24">
        <f>IF(ISERROR(VLOOKUP($U42,[1]BEx6_1!$A:$Z,5,0)),0,VLOOKUP($U42,[1]BEx6_1!$A:$Z,5,0))</f>
        <v>2.064867</v>
      </c>
      <c r="F42" s="25">
        <f t="shared" si="0"/>
        <v>2.064867</v>
      </c>
      <c r="G42" s="26">
        <f>IF(ISERROR(VLOOKUP($U42,[1]BEx6_1!$A:$Z,6,0)),0,VLOOKUP($U42,[1]BEx6_1!$A:$Z,6,0))</f>
        <v>78.311512140000005</v>
      </c>
      <c r="H42" s="36">
        <f t="shared" si="1"/>
        <v>20.191769172555496</v>
      </c>
      <c r="I42" s="23">
        <f>IF(ISERROR(VLOOKUP($U42,[1]BEx6_1!$A:$Z,8,0)),0,VLOOKUP($U42,[1]BEx6_1!$A:$Z,8,0))</f>
        <v>1206.9915149999999</v>
      </c>
      <c r="J42" s="24">
        <f>IF(ISERROR(VLOOKUP($U42,[1]BEx6_1!$A:$Z,9,0)),0,VLOOKUP($U42,[1]BEx6_1!$A:$Z,9,0))</f>
        <v>0</v>
      </c>
      <c r="K42" s="24">
        <f>IF(ISERROR(VLOOKUP($U42,[1]BEx6_1!$A:$Z,10,0)),0,VLOOKUP($U42,[1]BEx6_1!$A:$Z,10,0))</f>
        <v>88.930445669999997</v>
      </c>
      <c r="L42" s="25">
        <f t="shared" si="2"/>
        <v>88.930445669999997</v>
      </c>
      <c r="M42" s="26">
        <f>IF(ISERROR(VLOOKUP($U42,[1]BEx6_1!$A:$Z,11,0)),0,VLOOKUP($U42,[1]BEx6_1!$A:$Z,11,0))</f>
        <v>134.90156888000001</v>
      </c>
      <c r="N42" s="38">
        <f t="shared" si="3"/>
        <v>11.176679140118067</v>
      </c>
      <c r="O42" s="23">
        <f t="shared" si="7"/>
        <v>1594.83029956</v>
      </c>
      <c r="P42" s="24">
        <f t="shared" si="7"/>
        <v>0</v>
      </c>
      <c r="Q42" s="24">
        <f t="shared" si="7"/>
        <v>90.995312670000004</v>
      </c>
      <c r="R42" s="25">
        <f t="shared" si="7"/>
        <v>90.995312670000004</v>
      </c>
      <c r="S42" s="29">
        <f t="shared" si="7"/>
        <v>213.21308102</v>
      </c>
      <c r="T42" s="30">
        <f t="shared" si="5"/>
        <v>13.36901368620998</v>
      </c>
      <c r="U42" s="31" t="s">
        <v>48</v>
      </c>
      <c r="V42" s="32" t="str">
        <f t="shared" si="6"/>
        <v/>
      </c>
      <c r="W42" s="33"/>
    </row>
    <row r="43" spans="1:23" ht="21">
      <c r="A43" s="34">
        <v>38</v>
      </c>
      <c r="B43" s="35" t="str">
        <f>VLOOKUP($U43,[1]Name!$A:$B,2,0)</f>
        <v>นครนายก</v>
      </c>
      <c r="C43" s="23">
        <f>IF(ISERROR(VLOOKUP($U43,[1]BEx6_1!$A:$Z,3,0)),0,VLOOKUP($U43,[1]BEx6_1!$A:$Z,3,0))</f>
        <v>454.61536188000002</v>
      </c>
      <c r="D43" s="24">
        <f>IF(ISERROR(VLOOKUP($U43,[1]BEx6_1!$A:$Z,4,0)),0,VLOOKUP($U43,[1]BEx6_1!$A:$Z,4,0))</f>
        <v>0</v>
      </c>
      <c r="E43" s="24">
        <f>IF(ISERROR(VLOOKUP($U43,[1]BEx6_1!$A:$Z,5,0)),0,VLOOKUP($U43,[1]BEx6_1!$A:$Z,5,0))</f>
        <v>2.7866850300000001</v>
      </c>
      <c r="F43" s="25">
        <f t="shared" si="0"/>
        <v>2.7866850300000001</v>
      </c>
      <c r="G43" s="26">
        <f>IF(ISERROR(VLOOKUP($U43,[1]BEx6_1!$A:$Z,6,0)),0,VLOOKUP($U43,[1]BEx6_1!$A:$Z,6,0))</f>
        <v>154.41120154999999</v>
      </c>
      <c r="H43" s="36">
        <f t="shared" si="1"/>
        <v>33.965240618234596</v>
      </c>
      <c r="I43" s="23">
        <f>IF(ISERROR(VLOOKUP($U43,[1]BEx6_1!$A:$Z,8,0)),0,VLOOKUP($U43,[1]BEx6_1!$A:$Z,8,0))</f>
        <v>763.27952249999998</v>
      </c>
      <c r="J43" s="24">
        <f>IF(ISERROR(VLOOKUP($U43,[1]BEx6_1!$A:$Z,9,0)),0,VLOOKUP($U43,[1]BEx6_1!$A:$Z,9,0))</f>
        <v>0</v>
      </c>
      <c r="K43" s="24">
        <f>IF(ISERROR(VLOOKUP($U43,[1]BEx6_1!$A:$Z,10,0)),0,VLOOKUP($U43,[1]BEx6_1!$A:$Z,10,0))</f>
        <v>31.059533819999999</v>
      </c>
      <c r="L43" s="25">
        <f t="shared" si="2"/>
        <v>31.059533819999999</v>
      </c>
      <c r="M43" s="26">
        <f>IF(ISERROR(VLOOKUP($U43,[1]BEx6_1!$A:$Z,11,0)),0,VLOOKUP($U43,[1]BEx6_1!$A:$Z,11,0))</f>
        <v>9.2617038600000008</v>
      </c>
      <c r="N43" s="38">
        <f t="shared" si="3"/>
        <v>1.2134091885060367</v>
      </c>
      <c r="O43" s="23">
        <f t="shared" si="7"/>
        <v>1217.8948843799999</v>
      </c>
      <c r="P43" s="24">
        <f t="shared" si="7"/>
        <v>0</v>
      </c>
      <c r="Q43" s="24">
        <f t="shared" si="7"/>
        <v>33.84621885</v>
      </c>
      <c r="R43" s="25">
        <f t="shared" si="7"/>
        <v>33.84621885</v>
      </c>
      <c r="S43" s="29">
        <f t="shared" si="7"/>
        <v>163.67290541</v>
      </c>
      <c r="T43" s="30">
        <f t="shared" si="5"/>
        <v>13.439000976945708</v>
      </c>
      <c r="U43" s="31" t="s">
        <v>49</v>
      </c>
      <c r="V43" s="32" t="str">
        <f t="shared" si="6"/>
        <v/>
      </c>
      <c r="W43" s="33"/>
    </row>
    <row r="44" spans="1:23" ht="21">
      <c r="A44" s="34">
        <v>39</v>
      </c>
      <c r="B44" s="35" t="str">
        <f>VLOOKUP($U44,[1]Name!$A:$B,2,0)</f>
        <v>อ่างทอง</v>
      </c>
      <c r="C44" s="23">
        <f>IF(ISERROR(VLOOKUP($U44,[1]BEx6_1!$A:$Z,3,0)),0,VLOOKUP($U44,[1]BEx6_1!$A:$Z,3,0))</f>
        <v>364.26669200999999</v>
      </c>
      <c r="D44" s="24">
        <f>IF(ISERROR(VLOOKUP($U44,[1]BEx6_1!$A:$Z,4,0)),0,VLOOKUP($U44,[1]BEx6_1!$A:$Z,4,0))</f>
        <v>0</v>
      </c>
      <c r="E44" s="24">
        <f>IF(ISERROR(VLOOKUP($U44,[1]BEx6_1!$A:$Z,5,0)),0,VLOOKUP($U44,[1]BEx6_1!$A:$Z,5,0))</f>
        <v>1.16698316</v>
      </c>
      <c r="F44" s="25">
        <f t="shared" si="0"/>
        <v>1.16698316</v>
      </c>
      <c r="G44" s="26">
        <f>IF(ISERROR(VLOOKUP($U44,[1]BEx6_1!$A:$Z,6,0)),0,VLOOKUP($U44,[1]BEx6_1!$A:$Z,6,0))</f>
        <v>149.25161087999999</v>
      </c>
      <c r="H44" s="36">
        <f t="shared" si="1"/>
        <v>40.973169975118857</v>
      </c>
      <c r="I44" s="23">
        <f>IF(ISERROR(VLOOKUP($U44,[1]BEx6_1!$A:$Z,8,0)),0,VLOOKUP($U44,[1]BEx6_1!$A:$Z,8,0))</f>
        <v>766.55762500000003</v>
      </c>
      <c r="J44" s="24">
        <f>IF(ISERROR(VLOOKUP($U44,[1]BEx6_1!$A:$Z,9,0)),0,VLOOKUP($U44,[1]BEx6_1!$A:$Z,9,0))</f>
        <v>0</v>
      </c>
      <c r="K44" s="24">
        <f>IF(ISERROR(VLOOKUP($U44,[1]BEx6_1!$A:$Z,10,0)),0,VLOOKUP($U44,[1]BEx6_1!$A:$Z,10,0))</f>
        <v>15.88787336</v>
      </c>
      <c r="L44" s="25">
        <f t="shared" si="2"/>
        <v>15.88787336</v>
      </c>
      <c r="M44" s="26">
        <f>IF(ISERROR(VLOOKUP($U44,[1]BEx6_1!$A:$Z,11,0)),0,VLOOKUP($U44,[1]BEx6_1!$A:$Z,11,0))</f>
        <v>6.1743416</v>
      </c>
      <c r="N44" s="38">
        <f t="shared" si="3"/>
        <v>0.80546346401550695</v>
      </c>
      <c r="O44" s="23">
        <f t="shared" si="7"/>
        <v>1130.82431701</v>
      </c>
      <c r="P44" s="24">
        <f t="shared" si="7"/>
        <v>0</v>
      </c>
      <c r="Q44" s="24">
        <f t="shared" si="7"/>
        <v>17.054856520000001</v>
      </c>
      <c r="R44" s="25">
        <f t="shared" si="7"/>
        <v>17.054856520000001</v>
      </c>
      <c r="S44" s="29">
        <f t="shared" si="7"/>
        <v>155.42595247999998</v>
      </c>
      <c r="T44" s="30">
        <f t="shared" si="5"/>
        <v>13.744482687722885</v>
      </c>
      <c r="U44" s="31" t="s">
        <v>50</v>
      </c>
      <c r="V44" s="32" t="str">
        <f t="shared" si="6"/>
        <v/>
      </c>
      <c r="W44" s="33"/>
    </row>
    <row r="45" spans="1:23" ht="21">
      <c r="A45" s="34">
        <v>40</v>
      </c>
      <c r="B45" s="35" t="str">
        <f>VLOOKUP($U45,[1]Name!$A:$B,2,0)</f>
        <v>สตูล</v>
      </c>
      <c r="C45" s="23">
        <f>IF(ISERROR(VLOOKUP($U45,[1]BEx6_1!$A:$Z,3,0)),0,VLOOKUP($U45,[1]BEx6_1!$A:$Z,3,0))</f>
        <v>401.98508084000002</v>
      </c>
      <c r="D45" s="24">
        <f>IF(ISERROR(VLOOKUP($U45,[1]BEx6_1!$A:$Z,4,0)),0,VLOOKUP($U45,[1]BEx6_1!$A:$Z,4,0))</f>
        <v>0</v>
      </c>
      <c r="E45" s="24">
        <f>IF(ISERROR(VLOOKUP($U45,[1]BEx6_1!$A:$Z,5,0)),0,VLOOKUP($U45,[1]BEx6_1!$A:$Z,5,0))</f>
        <v>2.301599</v>
      </c>
      <c r="F45" s="25">
        <f t="shared" si="0"/>
        <v>2.301599</v>
      </c>
      <c r="G45" s="26">
        <f>IF(ISERROR(VLOOKUP($U45,[1]BEx6_1!$A:$Z,6,0)),0,VLOOKUP($U45,[1]BEx6_1!$A:$Z,6,0))</f>
        <v>165.46904852</v>
      </c>
      <c r="H45" s="36">
        <f t="shared" si="1"/>
        <v>41.162982510254096</v>
      </c>
      <c r="I45" s="23">
        <f>IF(ISERROR(VLOOKUP($U45,[1]BEx6_1!$A:$Z,8,0)),0,VLOOKUP($U45,[1]BEx6_1!$A:$Z,8,0))</f>
        <v>803.05549499999995</v>
      </c>
      <c r="J45" s="24">
        <f>IF(ISERROR(VLOOKUP($U45,[1]BEx6_1!$A:$Z,9,0)),0,VLOOKUP($U45,[1]BEx6_1!$A:$Z,9,0))</f>
        <v>0</v>
      </c>
      <c r="K45" s="24">
        <f>IF(ISERROR(VLOOKUP($U45,[1]BEx6_1!$A:$Z,10,0)),0,VLOOKUP($U45,[1]BEx6_1!$A:$Z,10,0))</f>
        <v>90.161225000000002</v>
      </c>
      <c r="L45" s="25">
        <f t="shared" si="2"/>
        <v>90.161225000000002</v>
      </c>
      <c r="M45" s="26">
        <f>IF(ISERROR(VLOOKUP($U45,[1]BEx6_1!$A:$Z,11,0)),0,VLOOKUP($U45,[1]BEx6_1!$A:$Z,11,0))</f>
        <v>2.8121609300000001</v>
      </c>
      <c r="N45" s="38">
        <f t="shared" si="3"/>
        <v>0.35018263961944501</v>
      </c>
      <c r="O45" s="23">
        <f t="shared" si="7"/>
        <v>1205.04057584</v>
      </c>
      <c r="P45" s="24">
        <f t="shared" si="7"/>
        <v>0</v>
      </c>
      <c r="Q45" s="24">
        <f t="shared" si="7"/>
        <v>92.462823999999998</v>
      </c>
      <c r="R45" s="25">
        <f t="shared" si="7"/>
        <v>92.462823999999998</v>
      </c>
      <c r="S45" s="29">
        <f t="shared" si="7"/>
        <v>168.28120945000001</v>
      </c>
      <c r="T45" s="30">
        <f t="shared" si="5"/>
        <v>13.964775363078202</v>
      </c>
      <c r="U45" s="31" t="s">
        <v>51</v>
      </c>
      <c r="V45" s="32" t="str">
        <f t="shared" si="6"/>
        <v/>
      </c>
      <c r="W45" s="33"/>
    </row>
    <row r="46" spans="1:23" ht="21">
      <c r="A46" s="34">
        <v>41</v>
      </c>
      <c r="B46" s="35" t="str">
        <f>VLOOKUP($U46,[1]Name!$A:$B,2,0)</f>
        <v>อุดรธานี</v>
      </c>
      <c r="C46" s="23">
        <f>IF(ISERROR(VLOOKUP($U46,[1]BEx6_1!$A:$Z,3,0)),0,VLOOKUP($U46,[1]BEx6_1!$A:$Z,3,0))</f>
        <v>1911.20199101</v>
      </c>
      <c r="D46" s="24">
        <f>IF(ISERROR(VLOOKUP($U46,[1]BEx6_1!$A:$Z,4,0)),0,VLOOKUP($U46,[1]BEx6_1!$A:$Z,4,0))</f>
        <v>0</v>
      </c>
      <c r="E46" s="24">
        <f>IF(ISERROR(VLOOKUP($U46,[1]BEx6_1!$A:$Z,5,0)),0,VLOOKUP($U46,[1]BEx6_1!$A:$Z,5,0))</f>
        <v>15.53190955</v>
      </c>
      <c r="F46" s="25">
        <f t="shared" si="0"/>
        <v>15.53190955</v>
      </c>
      <c r="G46" s="26">
        <f>IF(ISERROR(VLOOKUP($U46,[1]BEx6_1!$A:$Z,6,0)),0,VLOOKUP($U46,[1]BEx6_1!$A:$Z,6,0))</f>
        <v>693.40753040000004</v>
      </c>
      <c r="H46" s="36">
        <f t="shared" si="1"/>
        <v>36.281226875112225</v>
      </c>
      <c r="I46" s="23">
        <f>IF(ISERROR(VLOOKUP($U46,[1]BEx6_1!$A:$Z,8,0)),0,VLOOKUP($U46,[1]BEx6_1!$A:$Z,8,0))</f>
        <v>3363.7664110000001</v>
      </c>
      <c r="J46" s="24">
        <f>IF(ISERROR(VLOOKUP($U46,[1]BEx6_1!$A:$Z,9,0)),0,VLOOKUP($U46,[1]BEx6_1!$A:$Z,9,0))</f>
        <v>0</v>
      </c>
      <c r="K46" s="24">
        <f>IF(ISERROR(VLOOKUP($U46,[1]BEx6_1!$A:$Z,10,0)),0,VLOOKUP($U46,[1]BEx6_1!$A:$Z,10,0))</f>
        <v>184.04464646</v>
      </c>
      <c r="L46" s="25">
        <f t="shared" si="2"/>
        <v>184.04464646</v>
      </c>
      <c r="M46" s="26">
        <f>IF(ISERROR(VLOOKUP($U46,[1]BEx6_1!$A:$Z,11,0)),0,VLOOKUP($U46,[1]BEx6_1!$A:$Z,11,0))</f>
        <v>45.196618749999999</v>
      </c>
      <c r="N46" s="38">
        <f t="shared" si="3"/>
        <v>1.3436313116808751</v>
      </c>
      <c r="O46" s="23">
        <f t="shared" si="7"/>
        <v>5274.9684020100003</v>
      </c>
      <c r="P46" s="24">
        <f t="shared" si="7"/>
        <v>0</v>
      </c>
      <c r="Q46" s="24">
        <f t="shared" si="7"/>
        <v>199.57655600999999</v>
      </c>
      <c r="R46" s="25">
        <f t="shared" si="7"/>
        <v>199.57655600999999</v>
      </c>
      <c r="S46" s="29">
        <f t="shared" si="7"/>
        <v>738.60414915000001</v>
      </c>
      <c r="T46" s="30">
        <f t="shared" si="5"/>
        <v>14.002058265762477</v>
      </c>
      <c r="U46" s="31" t="s">
        <v>52</v>
      </c>
      <c r="V46" s="32" t="str">
        <f t="shared" si="6"/>
        <v/>
      </c>
      <c r="W46" s="33"/>
    </row>
    <row r="47" spans="1:23" ht="21">
      <c r="A47" s="34">
        <v>42</v>
      </c>
      <c r="B47" s="35" t="str">
        <f>VLOOKUP($U47,[1]Name!$A:$B,2,0)</f>
        <v>หนองคาย</v>
      </c>
      <c r="C47" s="23">
        <f>IF(ISERROR(VLOOKUP($U47,[1]BEx6_1!$A:$Z,3,0)),0,VLOOKUP($U47,[1]BEx6_1!$A:$Z,3,0))</f>
        <v>610.18691010999999</v>
      </c>
      <c r="D47" s="24">
        <f>IF(ISERROR(VLOOKUP($U47,[1]BEx6_1!$A:$Z,4,0)),0,VLOOKUP($U47,[1]BEx6_1!$A:$Z,4,0))</f>
        <v>0</v>
      </c>
      <c r="E47" s="24">
        <f>IF(ISERROR(VLOOKUP($U47,[1]BEx6_1!$A:$Z,5,0)),0,VLOOKUP($U47,[1]BEx6_1!$A:$Z,5,0))</f>
        <v>2.9555482300000002</v>
      </c>
      <c r="F47" s="25">
        <f t="shared" si="0"/>
        <v>2.9555482300000002</v>
      </c>
      <c r="G47" s="26">
        <f>IF(ISERROR(VLOOKUP($U47,[1]BEx6_1!$A:$Z,6,0)),0,VLOOKUP($U47,[1]BEx6_1!$A:$Z,6,0))</f>
        <v>252.40320498</v>
      </c>
      <c r="H47" s="36">
        <f t="shared" si="1"/>
        <v>41.364899967208181</v>
      </c>
      <c r="I47" s="23">
        <f>IF(ISERROR(VLOOKUP($U47,[1]BEx6_1!$A:$Z,8,0)),0,VLOOKUP($U47,[1]BEx6_1!$A:$Z,8,0))</f>
        <v>1378.5233350000001</v>
      </c>
      <c r="J47" s="24">
        <f>IF(ISERROR(VLOOKUP($U47,[1]BEx6_1!$A:$Z,9,0)),0,VLOOKUP($U47,[1]BEx6_1!$A:$Z,9,0))</f>
        <v>0</v>
      </c>
      <c r="K47" s="24">
        <f>IF(ISERROR(VLOOKUP($U47,[1]BEx6_1!$A:$Z,10,0)),0,VLOOKUP($U47,[1]BEx6_1!$A:$Z,10,0))</f>
        <v>345.71763705000001</v>
      </c>
      <c r="L47" s="25">
        <f t="shared" si="2"/>
        <v>345.71763705000001</v>
      </c>
      <c r="M47" s="26">
        <f>IF(ISERROR(VLOOKUP($U47,[1]BEx6_1!$A:$Z,11,0)),0,VLOOKUP($U47,[1]BEx6_1!$A:$Z,11,0))</f>
        <v>29.455056930000001</v>
      </c>
      <c r="N47" s="38">
        <f t="shared" si="3"/>
        <v>2.1367107964117267</v>
      </c>
      <c r="O47" s="23">
        <f t="shared" si="7"/>
        <v>1988.71024511</v>
      </c>
      <c r="P47" s="24">
        <f t="shared" si="7"/>
        <v>0</v>
      </c>
      <c r="Q47" s="24">
        <f t="shared" si="7"/>
        <v>348.67318527999998</v>
      </c>
      <c r="R47" s="25">
        <f t="shared" si="7"/>
        <v>348.67318527999998</v>
      </c>
      <c r="S47" s="29">
        <f t="shared" si="7"/>
        <v>281.85826191000001</v>
      </c>
      <c r="T47" s="30">
        <f t="shared" si="5"/>
        <v>14.172917477699714</v>
      </c>
      <c r="U47" s="31" t="s">
        <v>53</v>
      </c>
      <c r="V47" s="32" t="str">
        <f t="shared" si="6"/>
        <v/>
      </c>
      <c r="W47" s="33"/>
    </row>
    <row r="48" spans="1:23" ht="21">
      <c r="A48" s="34">
        <v>43</v>
      </c>
      <c r="B48" s="35" t="str">
        <f>VLOOKUP($U48,[1]Name!$A:$B,2,0)</f>
        <v>ชัยภูมิ</v>
      </c>
      <c r="C48" s="23">
        <f>IF(ISERROR(VLOOKUP($U48,[1]BEx6_1!$A:$Z,3,0)),0,VLOOKUP($U48,[1]BEx6_1!$A:$Z,3,0))</f>
        <v>1076.3439186000001</v>
      </c>
      <c r="D48" s="24">
        <f>IF(ISERROR(VLOOKUP($U48,[1]BEx6_1!$A:$Z,4,0)),0,VLOOKUP($U48,[1]BEx6_1!$A:$Z,4,0))</f>
        <v>0</v>
      </c>
      <c r="E48" s="24">
        <f>IF(ISERROR(VLOOKUP($U48,[1]BEx6_1!$A:$Z,5,0)),0,VLOOKUP($U48,[1]BEx6_1!$A:$Z,5,0))</f>
        <v>1.66246534</v>
      </c>
      <c r="F48" s="25">
        <f t="shared" si="0"/>
        <v>1.66246534</v>
      </c>
      <c r="G48" s="26">
        <f>IF(ISERROR(VLOOKUP($U48,[1]BEx6_1!$A:$Z,6,0)),0,VLOOKUP($U48,[1]BEx6_1!$A:$Z,6,0))</f>
        <v>474.08691816999999</v>
      </c>
      <c r="H48" s="36">
        <f t="shared" si="1"/>
        <v>44.046044203663506</v>
      </c>
      <c r="I48" s="23">
        <f>IF(ISERROR(VLOOKUP($U48,[1]BEx6_1!$A:$Z,8,0)),0,VLOOKUP($U48,[1]BEx6_1!$A:$Z,8,0))</f>
        <v>2304.3497750000001</v>
      </c>
      <c r="J48" s="24">
        <f>IF(ISERROR(VLOOKUP($U48,[1]BEx6_1!$A:$Z,9,0)),0,VLOOKUP($U48,[1]BEx6_1!$A:$Z,9,0))</f>
        <v>0</v>
      </c>
      <c r="K48" s="24">
        <f>IF(ISERROR(VLOOKUP($U48,[1]BEx6_1!$A:$Z,10,0)),0,VLOOKUP($U48,[1]BEx6_1!$A:$Z,10,0))</f>
        <v>249.0332387</v>
      </c>
      <c r="L48" s="25">
        <f t="shared" si="2"/>
        <v>249.0332387</v>
      </c>
      <c r="M48" s="26">
        <f>IF(ISERROR(VLOOKUP($U48,[1]BEx6_1!$A:$Z,11,0)),0,VLOOKUP($U48,[1]BEx6_1!$A:$Z,11,0))</f>
        <v>12.178722240000001</v>
      </c>
      <c r="N48" s="38">
        <f t="shared" si="3"/>
        <v>0.52851014078364034</v>
      </c>
      <c r="O48" s="23">
        <f t="shared" si="7"/>
        <v>3380.6936936000002</v>
      </c>
      <c r="P48" s="24">
        <f t="shared" si="7"/>
        <v>0</v>
      </c>
      <c r="Q48" s="24">
        <f t="shared" si="7"/>
        <v>250.69570404000001</v>
      </c>
      <c r="R48" s="25">
        <f t="shared" si="7"/>
        <v>250.69570404000001</v>
      </c>
      <c r="S48" s="29">
        <f t="shared" si="7"/>
        <v>486.26564041</v>
      </c>
      <c r="T48" s="30">
        <f t="shared" si="5"/>
        <v>14.383605392306045</v>
      </c>
      <c r="U48" s="31" t="s">
        <v>54</v>
      </c>
      <c r="V48" s="32" t="str">
        <f t="shared" si="6"/>
        <v/>
      </c>
      <c r="W48" s="33"/>
    </row>
    <row r="49" spans="1:23" ht="21">
      <c r="A49" s="34">
        <v>44</v>
      </c>
      <c r="B49" s="35" t="str">
        <f>VLOOKUP($U49,[1]Name!$A:$B,2,0)</f>
        <v>แพร่</v>
      </c>
      <c r="C49" s="23">
        <f>IF(ISERROR(VLOOKUP($U49,[1]BEx6_1!$A:$Z,3,0)),0,VLOOKUP($U49,[1]BEx6_1!$A:$Z,3,0))</f>
        <v>730.01051987000005</v>
      </c>
      <c r="D49" s="24">
        <f>IF(ISERROR(VLOOKUP($U49,[1]BEx6_1!$A:$Z,4,0)),0,VLOOKUP($U49,[1]BEx6_1!$A:$Z,4,0))</f>
        <v>0</v>
      </c>
      <c r="E49" s="24">
        <f>IF(ISERROR(VLOOKUP($U49,[1]BEx6_1!$A:$Z,5,0)),0,VLOOKUP($U49,[1]BEx6_1!$A:$Z,5,0))</f>
        <v>2.81096988</v>
      </c>
      <c r="F49" s="25">
        <f t="shared" si="0"/>
        <v>2.81096988</v>
      </c>
      <c r="G49" s="26">
        <f>IF(ISERROR(VLOOKUP($U49,[1]BEx6_1!$A:$Z,6,0)),0,VLOOKUP($U49,[1]BEx6_1!$A:$Z,6,0))</f>
        <v>253.07607836</v>
      </c>
      <c r="H49" s="36">
        <f t="shared" si="1"/>
        <v>34.667456354610842</v>
      </c>
      <c r="I49" s="23">
        <f>IF(ISERROR(VLOOKUP($U49,[1]BEx6_1!$A:$Z,8,0)),0,VLOOKUP($U49,[1]BEx6_1!$A:$Z,8,0))</f>
        <v>1345.7695019</v>
      </c>
      <c r="J49" s="24">
        <f>IF(ISERROR(VLOOKUP($U49,[1]BEx6_1!$A:$Z,9,0)),0,VLOOKUP($U49,[1]BEx6_1!$A:$Z,9,0))</f>
        <v>0</v>
      </c>
      <c r="K49" s="24">
        <f>IF(ISERROR(VLOOKUP($U49,[1]BEx6_1!$A:$Z,10,0)),0,VLOOKUP($U49,[1]BEx6_1!$A:$Z,10,0))</f>
        <v>89.003619279999995</v>
      </c>
      <c r="L49" s="25">
        <f t="shared" si="2"/>
        <v>89.003619279999995</v>
      </c>
      <c r="M49" s="26">
        <f>IF(ISERROR(VLOOKUP($U49,[1]BEx6_1!$A:$Z,11,0)),0,VLOOKUP($U49,[1]BEx6_1!$A:$Z,11,0))</f>
        <v>50.57739127</v>
      </c>
      <c r="N49" s="38">
        <f t="shared" si="3"/>
        <v>3.7582506661499786</v>
      </c>
      <c r="O49" s="23">
        <f t="shared" si="7"/>
        <v>2075.7800217700001</v>
      </c>
      <c r="P49" s="24">
        <f t="shared" si="7"/>
        <v>0</v>
      </c>
      <c r="Q49" s="24">
        <f t="shared" si="7"/>
        <v>91.814589159999997</v>
      </c>
      <c r="R49" s="25">
        <f t="shared" si="7"/>
        <v>91.814589159999997</v>
      </c>
      <c r="S49" s="29">
        <f t="shared" si="7"/>
        <v>303.65346963000002</v>
      </c>
      <c r="T49" s="30">
        <f t="shared" si="5"/>
        <v>14.628403127759043</v>
      </c>
      <c r="U49" s="31" t="s">
        <v>55</v>
      </c>
      <c r="V49" s="32" t="str">
        <f t="shared" si="6"/>
        <v/>
      </c>
      <c r="W49" s="33"/>
    </row>
    <row r="50" spans="1:23" ht="21">
      <c r="A50" s="34">
        <v>45</v>
      </c>
      <c r="B50" s="35" t="str">
        <f>VLOOKUP($U50,[1]Name!$A:$B,2,0)</f>
        <v>สุโขทัย</v>
      </c>
      <c r="C50" s="23">
        <f>IF(ISERROR(VLOOKUP($U50,[1]BEx6_1!$A:$Z,3,0)),0,VLOOKUP($U50,[1]BEx6_1!$A:$Z,3,0))</f>
        <v>651.18124043</v>
      </c>
      <c r="D50" s="24">
        <f>IF(ISERROR(VLOOKUP($U50,[1]BEx6_1!$A:$Z,4,0)),0,VLOOKUP($U50,[1]BEx6_1!$A:$Z,4,0))</f>
        <v>0</v>
      </c>
      <c r="E50" s="24">
        <f>IF(ISERROR(VLOOKUP($U50,[1]BEx6_1!$A:$Z,5,0)),0,VLOOKUP($U50,[1]BEx6_1!$A:$Z,5,0))</f>
        <v>2.1064603700000002</v>
      </c>
      <c r="F50" s="25">
        <f t="shared" si="0"/>
        <v>2.1064603700000002</v>
      </c>
      <c r="G50" s="26">
        <f>IF(ISERROR(VLOOKUP($U50,[1]BEx6_1!$A:$Z,6,0)),0,VLOOKUP($U50,[1]BEx6_1!$A:$Z,6,0))</f>
        <v>295.60942148999999</v>
      </c>
      <c r="H50" s="36">
        <f t="shared" si="1"/>
        <v>45.395874932576028</v>
      </c>
      <c r="I50" s="23">
        <f>IF(ISERROR(VLOOKUP($U50,[1]BEx6_1!$A:$Z,8,0)),0,VLOOKUP($U50,[1]BEx6_1!$A:$Z,8,0))</f>
        <v>1491.4209370000001</v>
      </c>
      <c r="J50" s="24">
        <f>IF(ISERROR(VLOOKUP($U50,[1]BEx6_1!$A:$Z,9,0)),0,VLOOKUP($U50,[1]BEx6_1!$A:$Z,9,0))</f>
        <v>0</v>
      </c>
      <c r="K50" s="24">
        <f>IF(ISERROR(VLOOKUP($U50,[1]BEx6_1!$A:$Z,10,0)),0,VLOOKUP($U50,[1]BEx6_1!$A:$Z,10,0))</f>
        <v>270.89001253999999</v>
      </c>
      <c r="L50" s="25">
        <f t="shared" si="2"/>
        <v>270.89001253999999</v>
      </c>
      <c r="M50" s="26">
        <f>IF(ISERROR(VLOOKUP($U50,[1]BEx6_1!$A:$Z,11,0)),0,VLOOKUP($U50,[1]BEx6_1!$A:$Z,11,0))</f>
        <v>23.159874760000001</v>
      </c>
      <c r="N50" s="38">
        <f t="shared" si="3"/>
        <v>1.5528731148555681</v>
      </c>
      <c r="O50" s="23">
        <f t="shared" si="7"/>
        <v>2142.6021774300002</v>
      </c>
      <c r="P50" s="24">
        <f t="shared" si="7"/>
        <v>0</v>
      </c>
      <c r="Q50" s="24">
        <f t="shared" si="7"/>
        <v>272.99647290999997</v>
      </c>
      <c r="R50" s="25">
        <f t="shared" si="7"/>
        <v>272.99647290999997</v>
      </c>
      <c r="S50" s="29">
        <f t="shared" si="7"/>
        <v>318.76929624999997</v>
      </c>
      <c r="T50" s="30">
        <f t="shared" si="5"/>
        <v>14.877670694442962</v>
      </c>
      <c r="U50" s="31" t="s">
        <v>56</v>
      </c>
      <c r="V50" s="32" t="str">
        <f t="shared" si="6"/>
        <v/>
      </c>
      <c r="W50" s="33"/>
    </row>
    <row r="51" spans="1:23" ht="21">
      <c r="A51" s="34">
        <v>46</v>
      </c>
      <c r="B51" s="35" t="str">
        <f>VLOOKUP($U51,[1]Name!$A:$B,2,0)</f>
        <v>พิจิตร</v>
      </c>
      <c r="C51" s="23">
        <f>IF(ISERROR(VLOOKUP($U51,[1]BEx6_1!$A:$Z,3,0)),0,VLOOKUP($U51,[1]BEx6_1!$A:$Z,3,0))</f>
        <v>614.75103634000004</v>
      </c>
      <c r="D51" s="24">
        <f>IF(ISERROR(VLOOKUP($U51,[1]BEx6_1!$A:$Z,4,0)),0,VLOOKUP($U51,[1]BEx6_1!$A:$Z,4,0))</f>
        <v>0</v>
      </c>
      <c r="E51" s="24">
        <f>IF(ISERROR(VLOOKUP($U51,[1]BEx6_1!$A:$Z,5,0)),0,VLOOKUP($U51,[1]BEx6_1!$A:$Z,5,0))</f>
        <v>2.1348117599999998</v>
      </c>
      <c r="F51" s="25">
        <f t="shared" si="0"/>
        <v>2.1348117599999998</v>
      </c>
      <c r="G51" s="26">
        <f>IF(ISERROR(VLOOKUP($U51,[1]BEx6_1!$A:$Z,6,0)),0,VLOOKUP($U51,[1]BEx6_1!$A:$Z,6,0))</f>
        <v>269.56732641000002</v>
      </c>
      <c r="H51" s="36">
        <f t="shared" si="1"/>
        <v>43.849836840439352</v>
      </c>
      <c r="I51" s="23">
        <f>IF(ISERROR(VLOOKUP($U51,[1]BEx6_1!$A:$Z,8,0)),0,VLOOKUP($U51,[1]BEx6_1!$A:$Z,8,0))</f>
        <v>1227.219114</v>
      </c>
      <c r="J51" s="24">
        <f>IF(ISERROR(VLOOKUP($U51,[1]BEx6_1!$A:$Z,9,0)),0,VLOOKUP($U51,[1]BEx6_1!$A:$Z,9,0))</f>
        <v>0</v>
      </c>
      <c r="K51" s="24">
        <f>IF(ISERROR(VLOOKUP($U51,[1]BEx6_1!$A:$Z,10,0)),0,VLOOKUP($U51,[1]BEx6_1!$A:$Z,10,0))</f>
        <v>113.15078266</v>
      </c>
      <c r="L51" s="25">
        <f t="shared" si="2"/>
        <v>113.15078266</v>
      </c>
      <c r="M51" s="26">
        <f>IF(ISERROR(VLOOKUP($U51,[1]BEx6_1!$A:$Z,11,0)),0,VLOOKUP($U51,[1]BEx6_1!$A:$Z,11,0))</f>
        <v>10.95701423</v>
      </c>
      <c r="N51" s="38">
        <f t="shared" si="3"/>
        <v>0.89283275537378903</v>
      </c>
      <c r="O51" s="23">
        <f t="shared" si="7"/>
        <v>1841.9701503400001</v>
      </c>
      <c r="P51" s="24">
        <f t="shared" si="7"/>
        <v>0</v>
      </c>
      <c r="Q51" s="24">
        <f t="shared" si="7"/>
        <v>115.28559442000001</v>
      </c>
      <c r="R51" s="25">
        <f t="shared" si="7"/>
        <v>115.28559442000001</v>
      </c>
      <c r="S51" s="29">
        <f t="shared" si="7"/>
        <v>280.52434064000005</v>
      </c>
      <c r="T51" s="30">
        <f t="shared" si="5"/>
        <v>15.229581249632055</v>
      </c>
      <c r="U51" s="31" t="s">
        <v>57</v>
      </c>
      <c r="V51" s="32" t="str">
        <f t="shared" si="6"/>
        <v/>
      </c>
      <c r="W51" s="33"/>
    </row>
    <row r="52" spans="1:23" ht="21">
      <c r="A52" s="34">
        <v>47</v>
      </c>
      <c r="B52" s="35" t="str">
        <f>VLOOKUP($U52,[1]Name!$A:$B,2,0)</f>
        <v>สิงห์บุรี</v>
      </c>
      <c r="C52" s="23">
        <f>IF(ISERROR(VLOOKUP($U52,[1]BEx6_1!$A:$Z,3,0)),0,VLOOKUP($U52,[1]BEx6_1!$A:$Z,3,0))</f>
        <v>336.59901938000002</v>
      </c>
      <c r="D52" s="24">
        <f>IF(ISERROR(VLOOKUP($U52,[1]BEx6_1!$A:$Z,4,0)),0,VLOOKUP($U52,[1]BEx6_1!$A:$Z,4,0))</f>
        <v>0</v>
      </c>
      <c r="E52" s="24">
        <f>IF(ISERROR(VLOOKUP($U52,[1]BEx6_1!$A:$Z,5,0)),0,VLOOKUP($U52,[1]BEx6_1!$A:$Z,5,0))</f>
        <v>4.6776483899999999</v>
      </c>
      <c r="F52" s="25">
        <f t="shared" si="0"/>
        <v>4.6776483899999999</v>
      </c>
      <c r="G52" s="26">
        <f>IF(ISERROR(VLOOKUP($U52,[1]BEx6_1!$A:$Z,6,0)),0,VLOOKUP($U52,[1]BEx6_1!$A:$Z,6,0))</f>
        <v>134.23218252999999</v>
      </c>
      <c r="H52" s="36">
        <f t="shared" si="1"/>
        <v>39.878958286108357</v>
      </c>
      <c r="I52" s="23">
        <f>IF(ISERROR(VLOOKUP($U52,[1]BEx6_1!$A:$Z,8,0)),0,VLOOKUP($U52,[1]BEx6_1!$A:$Z,8,0))</f>
        <v>569.07273999999995</v>
      </c>
      <c r="J52" s="24">
        <f>IF(ISERROR(VLOOKUP($U52,[1]BEx6_1!$A:$Z,9,0)),0,VLOOKUP($U52,[1]BEx6_1!$A:$Z,9,0))</f>
        <v>0</v>
      </c>
      <c r="K52" s="24">
        <f>IF(ISERROR(VLOOKUP($U52,[1]BEx6_1!$A:$Z,10,0)),0,VLOOKUP($U52,[1]BEx6_1!$A:$Z,10,0))</f>
        <v>8.3615328400000006</v>
      </c>
      <c r="L52" s="25">
        <f t="shared" si="2"/>
        <v>8.3615328400000006</v>
      </c>
      <c r="M52" s="26">
        <f>IF(ISERROR(VLOOKUP($U52,[1]BEx6_1!$A:$Z,11,0)),0,VLOOKUP($U52,[1]BEx6_1!$A:$Z,11,0))</f>
        <v>5.2808080500000001</v>
      </c>
      <c r="N52" s="38">
        <f t="shared" si="3"/>
        <v>0.92796714353247711</v>
      </c>
      <c r="O52" s="23">
        <f t="shared" si="7"/>
        <v>905.67175937999991</v>
      </c>
      <c r="P52" s="24">
        <f t="shared" si="7"/>
        <v>0</v>
      </c>
      <c r="Q52" s="24">
        <f t="shared" si="7"/>
        <v>13.039181230000001</v>
      </c>
      <c r="R52" s="25">
        <f t="shared" si="7"/>
        <v>13.039181230000001</v>
      </c>
      <c r="S52" s="29">
        <f t="shared" si="7"/>
        <v>139.51299057999998</v>
      </c>
      <c r="T52" s="30">
        <f t="shared" si="5"/>
        <v>15.404365779883328</v>
      </c>
      <c r="U52" s="31" t="s">
        <v>58</v>
      </c>
      <c r="V52" s="32" t="str">
        <f t="shared" si="6"/>
        <v/>
      </c>
      <c r="W52" s="33"/>
    </row>
    <row r="53" spans="1:23" ht="21">
      <c r="A53" s="34">
        <v>48</v>
      </c>
      <c r="B53" s="35" t="str">
        <f>VLOOKUP($U53,[1]Name!$A:$B,2,0)</f>
        <v>นราธิวาส</v>
      </c>
      <c r="C53" s="23">
        <f>IF(ISERROR(VLOOKUP($U53,[1]BEx6_1!$A:$Z,3,0)),0,VLOOKUP($U53,[1]BEx6_1!$A:$Z,3,0))</f>
        <v>1707.21337012</v>
      </c>
      <c r="D53" s="24">
        <f>IF(ISERROR(VLOOKUP($U53,[1]BEx6_1!$A:$Z,4,0)),0,VLOOKUP($U53,[1]BEx6_1!$A:$Z,4,0))</f>
        <v>0</v>
      </c>
      <c r="E53" s="24">
        <f>IF(ISERROR(VLOOKUP($U53,[1]BEx6_1!$A:$Z,5,0)),0,VLOOKUP($U53,[1]BEx6_1!$A:$Z,5,0))</f>
        <v>4.2541039999999999</v>
      </c>
      <c r="F53" s="25">
        <f t="shared" si="0"/>
        <v>4.2541039999999999</v>
      </c>
      <c r="G53" s="26">
        <f>IF(ISERROR(VLOOKUP($U53,[1]BEx6_1!$A:$Z,6,0)),0,VLOOKUP($U53,[1]BEx6_1!$A:$Z,6,0))</f>
        <v>539.55533095999999</v>
      </c>
      <c r="H53" s="36">
        <f t="shared" si="1"/>
        <v>31.604446193042328</v>
      </c>
      <c r="I53" s="23">
        <f>IF(ISERROR(VLOOKUP($U53,[1]BEx6_1!$A:$Z,8,0)),0,VLOOKUP($U53,[1]BEx6_1!$A:$Z,8,0))</f>
        <v>2402.2400115</v>
      </c>
      <c r="J53" s="24">
        <f>IF(ISERROR(VLOOKUP($U53,[1]BEx6_1!$A:$Z,9,0)),0,VLOOKUP($U53,[1]BEx6_1!$A:$Z,9,0))</f>
        <v>0</v>
      </c>
      <c r="K53" s="24">
        <f>IF(ISERROR(VLOOKUP($U53,[1]BEx6_1!$A:$Z,10,0)),0,VLOOKUP($U53,[1]BEx6_1!$A:$Z,10,0))</f>
        <v>372.00655832000001</v>
      </c>
      <c r="L53" s="25">
        <f t="shared" si="2"/>
        <v>372.00655832000001</v>
      </c>
      <c r="M53" s="26">
        <f>IF(ISERROR(VLOOKUP($U53,[1]BEx6_1!$A:$Z,11,0)),0,VLOOKUP($U53,[1]BEx6_1!$A:$Z,11,0))</f>
        <v>113.4483292</v>
      </c>
      <c r="N53" s="38">
        <f t="shared" si="3"/>
        <v>4.722605928504243</v>
      </c>
      <c r="O53" s="23">
        <f t="shared" si="7"/>
        <v>4109.4533816200001</v>
      </c>
      <c r="P53" s="24">
        <f t="shared" si="7"/>
        <v>0</v>
      </c>
      <c r="Q53" s="24">
        <f t="shared" si="7"/>
        <v>376.26066231999999</v>
      </c>
      <c r="R53" s="25">
        <f t="shared" si="7"/>
        <v>376.26066231999999</v>
      </c>
      <c r="S53" s="29">
        <f t="shared" si="7"/>
        <v>653.00366015999998</v>
      </c>
      <c r="T53" s="30">
        <f t="shared" si="5"/>
        <v>15.890280276219546</v>
      </c>
      <c r="U53" s="31" t="s">
        <v>59</v>
      </c>
      <c r="V53" s="32" t="str">
        <f t="shared" si="6"/>
        <v/>
      </c>
      <c r="W53" s="33"/>
    </row>
    <row r="54" spans="1:23" ht="21">
      <c r="A54" s="34">
        <v>49</v>
      </c>
      <c r="B54" s="35" t="str">
        <f>VLOOKUP($U54,[1]Name!$A:$B,2,0)</f>
        <v>อุบลราชธานี</v>
      </c>
      <c r="C54" s="23">
        <f>IF(ISERROR(VLOOKUP($U54,[1]BEx6_1!$A:$Z,3,0)),0,VLOOKUP($U54,[1]BEx6_1!$A:$Z,3,0))</f>
        <v>2771.4083546000002</v>
      </c>
      <c r="D54" s="24">
        <f>IF(ISERROR(VLOOKUP($U54,[1]BEx6_1!$A:$Z,4,0)),0,VLOOKUP($U54,[1]BEx6_1!$A:$Z,4,0))</f>
        <v>0</v>
      </c>
      <c r="E54" s="24">
        <f>IF(ISERROR(VLOOKUP($U54,[1]BEx6_1!$A:$Z,5,0)),0,VLOOKUP($U54,[1]BEx6_1!$A:$Z,5,0))</f>
        <v>3.1323552000000001</v>
      </c>
      <c r="F54" s="25">
        <f t="shared" si="0"/>
        <v>3.1323552000000001</v>
      </c>
      <c r="G54" s="26">
        <f>IF(ISERROR(VLOOKUP($U54,[1]BEx6_1!$A:$Z,6,0)),0,VLOOKUP($U54,[1]BEx6_1!$A:$Z,6,0))</f>
        <v>989.15965340000002</v>
      </c>
      <c r="H54" s="36">
        <f t="shared" si="1"/>
        <v>35.691588060568087</v>
      </c>
      <c r="I54" s="23">
        <f>IF(ISERROR(VLOOKUP($U54,[1]BEx6_1!$A:$Z,8,0)),0,VLOOKUP($U54,[1]BEx6_1!$A:$Z,8,0))</f>
        <v>4292.3707483400003</v>
      </c>
      <c r="J54" s="24">
        <f>IF(ISERROR(VLOOKUP($U54,[1]BEx6_1!$A:$Z,9,0)),0,VLOOKUP($U54,[1]BEx6_1!$A:$Z,9,0))</f>
        <v>0</v>
      </c>
      <c r="K54" s="24">
        <f>IF(ISERROR(VLOOKUP($U54,[1]BEx6_1!$A:$Z,10,0)),0,VLOOKUP($U54,[1]BEx6_1!$A:$Z,10,0))</f>
        <v>461.86124933000002</v>
      </c>
      <c r="L54" s="25">
        <f t="shared" si="2"/>
        <v>461.86124933000002</v>
      </c>
      <c r="M54" s="26">
        <f>IF(ISERROR(VLOOKUP($U54,[1]BEx6_1!$A:$Z,11,0)),0,VLOOKUP($U54,[1]BEx6_1!$A:$Z,11,0))</f>
        <v>134.4855785</v>
      </c>
      <c r="N54" s="38">
        <f t="shared" si="3"/>
        <v>3.13313053286485</v>
      </c>
      <c r="O54" s="23">
        <f t="shared" si="7"/>
        <v>7063.7791029400005</v>
      </c>
      <c r="P54" s="24">
        <f t="shared" si="7"/>
        <v>0</v>
      </c>
      <c r="Q54" s="24">
        <f t="shared" si="7"/>
        <v>464.99360453000003</v>
      </c>
      <c r="R54" s="25">
        <f t="shared" si="7"/>
        <v>464.99360453000003</v>
      </c>
      <c r="S54" s="29">
        <f t="shared" si="7"/>
        <v>1123.6452319</v>
      </c>
      <c r="T54" s="30">
        <f t="shared" si="5"/>
        <v>15.907140009974688</v>
      </c>
      <c r="U54" s="31" t="s">
        <v>60</v>
      </c>
      <c r="V54" s="32" t="str">
        <f t="shared" si="6"/>
        <v/>
      </c>
      <c r="W54" s="33"/>
    </row>
    <row r="55" spans="1:23" ht="21">
      <c r="A55" s="34">
        <v>50</v>
      </c>
      <c r="B55" s="35" t="str">
        <f>VLOOKUP($U55,[1]Name!$A:$B,2,0)</f>
        <v>พระนครศรีอยุธยา</v>
      </c>
      <c r="C55" s="23">
        <f>IF(ISERROR(VLOOKUP($U55,[1]BEx6_1!$A:$Z,3,0)),0,VLOOKUP($U55,[1]BEx6_1!$A:$Z,3,0))</f>
        <v>1460.2660576999999</v>
      </c>
      <c r="D55" s="24">
        <f>IF(ISERROR(VLOOKUP($U55,[1]BEx6_1!$A:$Z,4,0)),0,VLOOKUP($U55,[1]BEx6_1!$A:$Z,4,0))</f>
        <v>0</v>
      </c>
      <c r="E55" s="24">
        <f>IF(ISERROR(VLOOKUP($U55,[1]BEx6_1!$A:$Z,5,0)),0,VLOOKUP($U55,[1]BEx6_1!$A:$Z,5,0))</f>
        <v>5.6872093599999998</v>
      </c>
      <c r="F55" s="25">
        <f t="shared" si="0"/>
        <v>5.6872093599999998</v>
      </c>
      <c r="G55" s="26">
        <f>IF(ISERROR(VLOOKUP($U55,[1]BEx6_1!$A:$Z,6,0)),0,VLOOKUP($U55,[1]BEx6_1!$A:$Z,6,0))</f>
        <v>600.30373566000003</v>
      </c>
      <c r="H55" s="36">
        <f t="shared" si="1"/>
        <v>41.109202839755909</v>
      </c>
      <c r="I55" s="23">
        <f>IF(ISERROR(VLOOKUP($U55,[1]BEx6_1!$A:$Z,8,0)),0,VLOOKUP($U55,[1]BEx6_1!$A:$Z,8,0))</f>
        <v>4141.1596129999998</v>
      </c>
      <c r="J55" s="24">
        <f>IF(ISERROR(VLOOKUP($U55,[1]BEx6_1!$A:$Z,9,0)),0,VLOOKUP($U55,[1]BEx6_1!$A:$Z,9,0))</f>
        <v>0</v>
      </c>
      <c r="K55" s="24">
        <f>IF(ISERROR(VLOOKUP($U55,[1]BEx6_1!$A:$Z,10,0)),0,VLOOKUP($U55,[1]BEx6_1!$A:$Z,10,0))</f>
        <v>1241.6325038099999</v>
      </c>
      <c r="L55" s="25">
        <f t="shared" si="2"/>
        <v>1241.6325038099999</v>
      </c>
      <c r="M55" s="26">
        <f>IF(ISERROR(VLOOKUP($U55,[1]BEx6_1!$A:$Z,11,0)),0,VLOOKUP($U55,[1]BEx6_1!$A:$Z,11,0))</f>
        <v>292.11052539999997</v>
      </c>
      <c r="N55" s="38">
        <f t="shared" si="3"/>
        <v>7.0538340150667356</v>
      </c>
      <c r="O55" s="23">
        <f t="shared" si="7"/>
        <v>5601.4256706999995</v>
      </c>
      <c r="P55" s="24">
        <f t="shared" si="7"/>
        <v>0</v>
      </c>
      <c r="Q55" s="24">
        <f t="shared" si="7"/>
        <v>1247.3197131699999</v>
      </c>
      <c r="R55" s="25">
        <f t="shared" si="7"/>
        <v>1247.3197131699999</v>
      </c>
      <c r="S55" s="29">
        <f t="shared" si="7"/>
        <v>892.41426105999994</v>
      </c>
      <c r="T55" s="30">
        <f t="shared" si="5"/>
        <v>15.931912936523474</v>
      </c>
      <c r="U55" s="31" t="s">
        <v>61</v>
      </c>
      <c r="V55" s="32" t="str">
        <f t="shared" si="6"/>
        <v/>
      </c>
      <c r="W55" s="33"/>
    </row>
    <row r="56" spans="1:23" ht="21">
      <c r="A56" s="34">
        <v>51</v>
      </c>
      <c r="B56" s="35" t="str">
        <f>VLOOKUP($U56,[1]Name!$A:$B,2,0)</f>
        <v>ระยอง</v>
      </c>
      <c r="C56" s="23">
        <f>IF(ISERROR(VLOOKUP($U56,[1]BEx6_1!$A:$Z,3,0)),0,VLOOKUP($U56,[1]BEx6_1!$A:$Z,3,0))</f>
        <v>2124.0101208299998</v>
      </c>
      <c r="D56" s="24">
        <f>IF(ISERROR(VLOOKUP($U56,[1]BEx6_1!$A:$Z,4,0)),0,VLOOKUP($U56,[1]BEx6_1!$A:$Z,4,0))</f>
        <v>0</v>
      </c>
      <c r="E56" s="24">
        <f>IF(ISERROR(VLOOKUP($U56,[1]BEx6_1!$A:$Z,5,0)),0,VLOOKUP($U56,[1]BEx6_1!$A:$Z,5,0))</f>
        <v>11.159887790000001</v>
      </c>
      <c r="F56" s="25">
        <f t="shared" si="0"/>
        <v>11.159887790000001</v>
      </c>
      <c r="G56" s="26">
        <f>IF(ISERROR(VLOOKUP($U56,[1]BEx6_1!$A:$Z,6,0)),0,VLOOKUP($U56,[1]BEx6_1!$A:$Z,6,0))</f>
        <v>650.93932043999996</v>
      </c>
      <c r="H56" s="36">
        <f t="shared" si="1"/>
        <v>30.646714629854603</v>
      </c>
      <c r="I56" s="23">
        <f>IF(ISERROR(VLOOKUP($U56,[1]BEx6_1!$A:$Z,8,0)),0,VLOOKUP($U56,[1]BEx6_1!$A:$Z,8,0))</f>
        <v>2041.4844644</v>
      </c>
      <c r="J56" s="24">
        <f>IF(ISERROR(VLOOKUP($U56,[1]BEx6_1!$A:$Z,9,0)),0,VLOOKUP($U56,[1]BEx6_1!$A:$Z,9,0))</f>
        <v>0</v>
      </c>
      <c r="K56" s="24">
        <f>IF(ISERROR(VLOOKUP($U56,[1]BEx6_1!$A:$Z,10,0)),0,VLOOKUP($U56,[1]BEx6_1!$A:$Z,10,0))</f>
        <v>98.41479185</v>
      </c>
      <c r="L56" s="25">
        <f t="shared" si="2"/>
        <v>98.41479185</v>
      </c>
      <c r="M56" s="26">
        <f>IF(ISERROR(VLOOKUP($U56,[1]BEx6_1!$A:$Z,11,0)),0,VLOOKUP($U56,[1]BEx6_1!$A:$Z,11,0))</f>
        <v>13.46532478</v>
      </c>
      <c r="N56" s="38">
        <f t="shared" si="3"/>
        <v>0.65958497430728724</v>
      </c>
      <c r="O56" s="23">
        <f t="shared" si="7"/>
        <v>4165.4945852299998</v>
      </c>
      <c r="P56" s="24">
        <f t="shared" si="7"/>
        <v>0</v>
      </c>
      <c r="Q56" s="24">
        <f t="shared" si="7"/>
        <v>109.57467964</v>
      </c>
      <c r="R56" s="25">
        <f t="shared" si="7"/>
        <v>109.57467964</v>
      </c>
      <c r="S56" s="29">
        <f t="shared" si="7"/>
        <v>664.40464521999991</v>
      </c>
      <c r="T56" s="30">
        <f t="shared" si="5"/>
        <v>15.950198268792478</v>
      </c>
      <c r="U56" s="31" t="s">
        <v>62</v>
      </c>
      <c r="V56" s="32" t="str">
        <f t="shared" si="6"/>
        <v/>
      </c>
      <c r="W56" s="33"/>
    </row>
    <row r="57" spans="1:23" ht="21">
      <c r="A57" s="34">
        <v>52</v>
      </c>
      <c r="B57" s="35" t="str">
        <f>VLOOKUP($U57,[1]Name!$A:$B,2,0)</f>
        <v>ราชบุรี</v>
      </c>
      <c r="C57" s="23">
        <f>IF(ISERROR(VLOOKUP($U57,[1]BEx6_1!$A:$Z,3,0)),0,VLOOKUP($U57,[1]BEx6_1!$A:$Z,3,0))</f>
        <v>1387.8605249699999</v>
      </c>
      <c r="D57" s="24">
        <f>IF(ISERROR(VLOOKUP($U57,[1]BEx6_1!$A:$Z,4,0)),0,VLOOKUP($U57,[1]BEx6_1!$A:$Z,4,0))</f>
        <v>0</v>
      </c>
      <c r="E57" s="24">
        <f>IF(ISERROR(VLOOKUP($U57,[1]BEx6_1!$A:$Z,5,0)),0,VLOOKUP($U57,[1]BEx6_1!$A:$Z,5,0))</f>
        <v>3.7702182299999998</v>
      </c>
      <c r="F57" s="25">
        <f t="shared" si="0"/>
        <v>3.7702182299999998</v>
      </c>
      <c r="G57" s="26">
        <f>IF(ISERROR(VLOOKUP($U57,[1]BEx6_1!$A:$Z,6,0)),0,VLOOKUP($U57,[1]BEx6_1!$A:$Z,6,0))</f>
        <v>476.78404245000002</v>
      </c>
      <c r="H57" s="36">
        <f t="shared" si="1"/>
        <v>34.353887431181619</v>
      </c>
      <c r="I57" s="23">
        <f>IF(ISERROR(VLOOKUP($U57,[1]BEx6_1!$A:$Z,8,0)),0,VLOOKUP($U57,[1]BEx6_1!$A:$Z,8,0))</f>
        <v>2617.6720445000001</v>
      </c>
      <c r="J57" s="24">
        <f>IF(ISERROR(VLOOKUP($U57,[1]BEx6_1!$A:$Z,9,0)),0,VLOOKUP($U57,[1]BEx6_1!$A:$Z,9,0))</f>
        <v>0</v>
      </c>
      <c r="K57" s="24">
        <f>IF(ISERROR(VLOOKUP($U57,[1]BEx6_1!$A:$Z,10,0)),0,VLOOKUP($U57,[1]BEx6_1!$A:$Z,10,0))</f>
        <v>388.88187907999998</v>
      </c>
      <c r="L57" s="25">
        <f t="shared" si="2"/>
        <v>388.88187907999998</v>
      </c>
      <c r="M57" s="26">
        <f>IF(ISERROR(VLOOKUP($U57,[1]BEx6_1!$A:$Z,11,0)),0,VLOOKUP($U57,[1]BEx6_1!$A:$Z,11,0))</f>
        <v>174.93027359000001</v>
      </c>
      <c r="N57" s="38">
        <f t="shared" si="3"/>
        <v>6.6826657662309774</v>
      </c>
      <c r="O57" s="23">
        <f t="shared" si="7"/>
        <v>4005.53256947</v>
      </c>
      <c r="P57" s="24">
        <f t="shared" si="7"/>
        <v>0</v>
      </c>
      <c r="Q57" s="24">
        <f t="shared" si="7"/>
        <v>392.65209730999999</v>
      </c>
      <c r="R57" s="25">
        <f t="shared" si="7"/>
        <v>392.65209730999999</v>
      </c>
      <c r="S57" s="29">
        <f t="shared" si="7"/>
        <v>651.71431604000009</v>
      </c>
      <c r="T57" s="30">
        <f t="shared" si="5"/>
        <v>16.2703536854834</v>
      </c>
      <c r="U57" s="31" t="s">
        <v>63</v>
      </c>
      <c r="V57" s="32" t="str">
        <f t="shared" si="6"/>
        <v/>
      </c>
      <c r="W57" s="33"/>
    </row>
    <row r="58" spans="1:23" ht="21">
      <c r="A58" s="34">
        <v>53</v>
      </c>
      <c r="B58" s="35" t="str">
        <f>VLOOKUP($U58,[1]Name!$A:$B,2,0)</f>
        <v>กาฬสินธุ์</v>
      </c>
      <c r="C58" s="23">
        <f>IF(ISERROR(VLOOKUP($U58,[1]BEx6_1!$A:$Z,3,0)),0,VLOOKUP($U58,[1]BEx6_1!$A:$Z,3,0))</f>
        <v>1092.34375632</v>
      </c>
      <c r="D58" s="24">
        <f>IF(ISERROR(VLOOKUP($U58,[1]BEx6_1!$A:$Z,4,0)),0,VLOOKUP($U58,[1]BEx6_1!$A:$Z,4,0))</f>
        <v>0</v>
      </c>
      <c r="E58" s="24">
        <f>IF(ISERROR(VLOOKUP($U58,[1]BEx6_1!$A:$Z,5,0)),0,VLOOKUP($U58,[1]BEx6_1!$A:$Z,5,0))</f>
        <v>2.2295417199999998</v>
      </c>
      <c r="F58" s="25">
        <f t="shared" si="0"/>
        <v>2.2295417199999998</v>
      </c>
      <c r="G58" s="26">
        <f>IF(ISERROR(VLOOKUP($U58,[1]BEx6_1!$A:$Z,6,0)),0,VLOOKUP($U58,[1]BEx6_1!$A:$Z,6,0))</f>
        <v>446.58616627999999</v>
      </c>
      <c r="H58" s="36">
        <f t="shared" si="1"/>
        <v>40.883299208346777</v>
      </c>
      <c r="I58" s="23">
        <f>IF(ISERROR(VLOOKUP($U58,[1]BEx6_1!$A:$Z,8,0)),0,VLOOKUP($U58,[1]BEx6_1!$A:$Z,8,0))</f>
        <v>2006.4930710000001</v>
      </c>
      <c r="J58" s="24">
        <f>IF(ISERROR(VLOOKUP($U58,[1]BEx6_1!$A:$Z,9,0)),0,VLOOKUP($U58,[1]BEx6_1!$A:$Z,9,0))</f>
        <v>0</v>
      </c>
      <c r="K58" s="24">
        <f>IF(ISERROR(VLOOKUP($U58,[1]BEx6_1!$A:$Z,10,0)),0,VLOOKUP($U58,[1]BEx6_1!$A:$Z,10,0))</f>
        <v>138.27205106</v>
      </c>
      <c r="L58" s="25">
        <f t="shared" si="2"/>
        <v>138.27205106</v>
      </c>
      <c r="M58" s="26">
        <f>IF(ISERROR(VLOOKUP($U58,[1]BEx6_1!$A:$Z,11,0)),0,VLOOKUP($U58,[1]BEx6_1!$A:$Z,11,0))</f>
        <v>58.522569650000001</v>
      </c>
      <c r="N58" s="38">
        <f t="shared" si="3"/>
        <v>2.9166594440734053</v>
      </c>
      <c r="O58" s="23">
        <f t="shared" si="7"/>
        <v>3098.8368273200003</v>
      </c>
      <c r="P58" s="24">
        <f t="shared" si="7"/>
        <v>0</v>
      </c>
      <c r="Q58" s="24">
        <f t="shared" si="7"/>
        <v>140.50159277999998</v>
      </c>
      <c r="R58" s="25">
        <f t="shared" si="7"/>
        <v>140.50159277999998</v>
      </c>
      <c r="S58" s="29">
        <f t="shared" si="7"/>
        <v>505.10873592999997</v>
      </c>
      <c r="T58" s="30">
        <f t="shared" si="5"/>
        <v>16.299946208101524</v>
      </c>
      <c r="U58" s="31" t="s">
        <v>64</v>
      </c>
      <c r="V58" s="32" t="str">
        <f t="shared" si="6"/>
        <v/>
      </c>
      <c r="W58" s="33"/>
    </row>
    <row r="59" spans="1:23" ht="21">
      <c r="A59" s="34">
        <v>54</v>
      </c>
      <c r="B59" s="35" t="str">
        <f>VLOOKUP($U59,[1]Name!$A:$B,2,0)</f>
        <v>ปัตตานี</v>
      </c>
      <c r="C59" s="23">
        <f>IF(ISERROR(VLOOKUP($U59,[1]BEx6_1!$A:$Z,3,0)),0,VLOOKUP($U59,[1]BEx6_1!$A:$Z,3,0))</f>
        <v>1945.8108647199999</v>
      </c>
      <c r="D59" s="24">
        <f>IF(ISERROR(VLOOKUP($U59,[1]BEx6_1!$A:$Z,4,0)),0,VLOOKUP($U59,[1]BEx6_1!$A:$Z,4,0))</f>
        <v>0</v>
      </c>
      <c r="E59" s="24">
        <f>IF(ISERROR(VLOOKUP($U59,[1]BEx6_1!$A:$Z,5,0)),0,VLOOKUP($U59,[1]BEx6_1!$A:$Z,5,0))</f>
        <v>4.4917665800000002</v>
      </c>
      <c r="F59" s="25">
        <f t="shared" si="0"/>
        <v>4.4917665800000002</v>
      </c>
      <c r="G59" s="26">
        <f>IF(ISERROR(VLOOKUP($U59,[1]BEx6_1!$A:$Z,6,0)),0,VLOOKUP($U59,[1]BEx6_1!$A:$Z,6,0))</f>
        <v>548.28963034000003</v>
      </c>
      <c r="H59" s="36">
        <f t="shared" si="1"/>
        <v>28.177950913995865</v>
      </c>
      <c r="I59" s="23">
        <f>IF(ISERROR(VLOOKUP($U59,[1]BEx6_1!$A:$Z,8,0)),0,VLOOKUP($U59,[1]BEx6_1!$A:$Z,8,0))</f>
        <v>1690.592236</v>
      </c>
      <c r="J59" s="24">
        <f>IF(ISERROR(VLOOKUP($U59,[1]BEx6_1!$A:$Z,9,0)),0,VLOOKUP($U59,[1]BEx6_1!$A:$Z,9,0))</f>
        <v>0</v>
      </c>
      <c r="K59" s="24">
        <f>IF(ISERROR(VLOOKUP($U59,[1]BEx6_1!$A:$Z,10,0)),0,VLOOKUP($U59,[1]BEx6_1!$A:$Z,10,0))</f>
        <v>271.67144200000001</v>
      </c>
      <c r="L59" s="25">
        <f t="shared" si="2"/>
        <v>271.67144200000001</v>
      </c>
      <c r="M59" s="26">
        <f>IF(ISERROR(VLOOKUP($U59,[1]BEx6_1!$A:$Z,11,0)),0,VLOOKUP($U59,[1]BEx6_1!$A:$Z,11,0))</f>
        <v>44.628521990000003</v>
      </c>
      <c r="N59" s="38">
        <f t="shared" si="3"/>
        <v>2.639815860954895</v>
      </c>
      <c r="O59" s="23">
        <f t="shared" si="7"/>
        <v>3636.4031007200001</v>
      </c>
      <c r="P59" s="24">
        <f t="shared" si="7"/>
        <v>0</v>
      </c>
      <c r="Q59" s="24">
        <f t="shared" si="7"/>
        <v>276.16320858</v>
      </c>
      <c r="R59" s="25">
        <f t="shared" si="7"/>
        <v>276.16320858</v>
      </c>
      <c r="S59" s="29">
        <f t="shared" si="7"/>
        <v>592.91815233</v>
      </c>
      <c r="T59" s="30">
        <f t="shared" si="5"/>
        <v>16.305072235050165</v>
      </c>
      <c r="U59" s="31" t="s">
        <v>65</v>
      </c>
      <c r="V59" s="32" t="str">
        <f t="shared" si="6"/>
        <v/>
      </c>
      <c r="W59" s="33"/>
    </row>
    <row r="60" spans="1:23" ht="21">
      <c r="A60" s="34">
        <v>55</v>
      </c>
      <c r="B60" s="35" t="str">
        <f>VLOOKUP($U60,[1]Name!$A:$B,2,0)</f>
        <v>สระบุรี</v>
      </c>
      <c r="C60" s="23">
        <f>IF(ISERROR(VLOOKUP($U60,[1]BEx6_1!$A:$Z,3,0)),0,VLOOKUP($U60,[1]BEx6_1!$A:$Z,3,0))</f>
        <v>920.75582305</v>
      </c>
      <c r="D60" s="24">
        <f>IF(ISERROR(VLOOKUP($U60,[1]BEx6_1!$A:$Z,4,0)),0,VLOOKUP($U60,[1]BEx6_1!$A:$Z,4,0))</f>
        <v>0</v>
      </c>
      <c r="E60" s="24">
        <f>IF(ISERROR(VLOOKUP($U60,[1]BEx6_1!$A:$Z,5,0)),0,VLOOKUP($U60,[1]BEx6_1!$A:$Z,5,0))</f>
        <v>4.1127771800000001</v>
      </c>
      <c r="F60" s="25">
        <f t="shared" si="0"/>
        <v>4.1127771800000001</v>
      </c>
      <c r="G60" s="26">
        <f>IF(ISERROR(VLOOKUP($U60,[1]BEx6_1!$A:$Z,6,0)),0,VLOOKUP($U60,[1]BEx6_1!$A:$Z,6,0))</f>
        <v>395.38246449000002</v>
      </c>
      <c r="H60" s="36">
        <f t="shared" si="1"/>
        <v>42.941076731971911</v>
      </c>
      <c r="I60" s="23">
        <f>IF(ISERROR(VLOOKUP($U60,[1]BEx6_1!$A:$Z,8,0)),0,VLOOKUP($U60,[1]BEx6_1!$A:$Z,8,0))</f>
        <v>1425.8576094</v>
      </c>
      <c r="J60" s="24">
        <f>IF(ISERROR(VLOOKUP($U60,[1]BEx6_1!$A:$Z,9,0)),0,VLOOKUP($U60,[1]BEx6_1!$A:$Z,9,0))</f>
        <v>0</v>
      </c>
      <c r="K60" s="24">
        <f>IF(ISERROR(VLOOKUP($U60,[1]BEx6_1!$A:$Z,10,0)),0,VLOOKUP($U60,[1]BEx6_1!$A:$Z,10,0))</f>
        <v>154.71998839</v>
      </c>
      <c r="L60" s="25">
        <f t="shared" si="2"/>
        <v>154.71998839</v>
      </c>
      <c r="M60" s="26">
        <f>IF(ISERROR(VLOOKUP($U60,[1]BEx6_1!$A:$Z,11,0)),0,VLOOKUP($U60,[1]BEx6_1!$A:$Z,11,0))</f>
        <v>10.04780334</v>
      </c>
      <c r="N60" s="38">
        <f t="shared" si="3"/>
        <v>0.70468490498347236</v>
      </c>
      <c r="O60" s="23">
        <f t="shared" si="7"/>
        <v>2346.6134324499999</v>
      </c>
      <c r="P60" s="24">
        <f t="shared" si="7"/>
        <v>0</v>
      </c>
      <c r="Q60" s="24">
        <f t="shared" si="7"/>
        <v>158.83276556999999</v>
      </c>
      <c r="R60" s="25">
        <f t="shared" si="7"/>
        <v>158.83276556999999</v>
      </c>
      <c r="S60" s="29">
        <f t="shared" si="7"/>
        <v>405.43026782999999</v>
      </c>
      <c r="T60" s="30">
        <f t="shared" si="5"/>
        <v>17.277249939147726</v>
      </c>
      <c r="U60" s="31" t="s">
        <v>66</v>
      </c>
      <c r="V60" s="32" t="str">
        <f t="shared" si="6"/>
        <v/>
      </c>
      <c r="W60" s="33"/>
    </row>
    <row r="61" spans="1:23" ht="21">
      <c r="A61" s="34">
        <v>56</v>
      </c>
      <c r="B61" s="35" t="str">
        <f>VLOOKUP($U61,[1]Name!$A:$B,2,0)</f>
        <v>ตาก</v>
      </c>
      <c r="C61" s="23">
        <f>IF(ISERROR(VLOOKUP($U61,[1]BEx6_1!$A:$Z,3,0)),0,VLOOKUP($U61,[1]BEx6_1!$A:$Z,3,0))</f>
        <v>939.04668579999998</v>
      </c>
      <c r="D61" s="24">
        <f>IF(ISERROR(VLOOKUP($U61,[1]BEx6_1!$A:$Z,4,0)),0,VLOOKUP($U61,[1]BEx6_1!$A:$Z,4,0))</f>
        <v>0</v>
      </c>
      <c r="E61" s="24">
        <f>IF(ISERROR(VLOOKUP($U61,[1]BEx6_1!$A:$Z,5,0)),0,VLOOKUP($U61,[1]BEx6_1!$A:$Z,5,0))</f>
        <v>2.01113819</v>
      </c>
      <c r="F61" s="25">
        <f t="shared" si="0"/>
        <v>2.01113819</v>
      </c>
      <c r="G61" s="26">
        <f>IF(ISERROR(VLOOKUP($U61,[1]BEx6_1!$A:$Z,6,0)),0,VLOOKUP($U61,[1]BEx6_1!$A:$Z,6,0))</f>
        <v>368.22643117000001</v>
      </c>
      <c r="H61" s="36">
        <f t="shared" si="1"/>
        <v>39.212792797016014</v>
      </c>
      <c r="I61" s="23">
        <f>IF(ISERROR(VLOOKUP($U61,[1]BEx6_1!$A:$Z,8,0)),0,VLOOKUP($U61,[1]BEx6_1!$A:$Z,8,0))</f>
        <v>1125.3077049999999</v>
      </c>
      <c r="J61" s="24">
        <f>IF(ISERROR(VLOOKUP($U61,[1]BEx6_1!$A:$Z,9,0)),0,VLOOKUP($U61,[1]BEx6_1!$A:$Z,9,0))</f>
        <v>0</v>
      </c>
      <c r="K61" s="24">
        <f>IF(ISERROR(VLOOKUP($U61,[1]BEx6_1!$A:$Z,10,0)),0,VLOOKUP($U61,[1]BEx6_1!$A:$Z,10,0))</f>
        <v>75.051258300000001</v>
      </c>
      <c r="L61" s="25">
        <f t="shared" si="2"/>
        <v>75.051258300000001</v>
      </c>
      <c r="M61" s="26">
        <f>IF(ISERROR(VLOOKUP($U61,[1]BEx6_1!$A:$Z,11,0)),0,VLOOKUP($U61,[1]BEx6_1!$A:$Z,11,0))</f>
        <v>8.2234435000000001</v>
      </c>
      <c r="N61" s="38">
        <f t="shared" si="3"/>
        <v>0.73077287780589761</v>
      </c>
      <c r="O61" s="23">
        <f t="shared" si="7"/>
        <v>2064.3543908000001</v>
      </c>
      <c r="P61" s="24">
        <f t="shared" si="7"/>
        <v>0</v>
      </c>
      <c r="Q61" s="24">
        <f t="shared" si="7"/>
        <v>77.062396489999998</v>
      </c>
      <c r="R61" s="25">
        <f t="shared" si="7"/>
        <v>77.062396489999998</v>
      </c>
      <c r="S61" s="29">
        <f t="shared" si="7"/>
        <v>376.44987466999999</v>
      </c>
      <c r="T61" s="30">
        <f t="shared" si="5"/>
        <v>18.2357194262616</v>
      </c>
      <c r="U61" s="31" t="s">
        <v>67</v>
      </c>
      <c r="V61" s="32" t="str">
        <f t="shared" si="6"/>
        <v/>
      </c>
      <c r="W61" s="33"/>
    </row>
    <row r="62" spans="1:23" ht="21">
      <c r="A62" s="34">
        <v>57</v>
      </c>
      <c r="B62" s="35" t="str">
        <f>VLOOKUP($U62,[1]Name!$A:$B,2,0)</f>
        <v>ระนอง</v>
      </c>
      <c r="C62" s="23">
        <f>IF(ISERROR(VLOOKUP($U62,[1]BEx6_1!$A:$Z,3,0)),0,VLOOKUP($U62,[1]BEx6_1!$A:$Z,3,0))</f>
        <v>316.84939046</v>
      </c>
      <c r="D62" s="24">
        <f>IF(ISERROR(VLOOKUP($U62,[1]BEx6_1!$A:$Z,4,0)),0,VLOOKUP($U62,[1]BEx6_1!$A:$Z,4,0))</f>
        <v>0</v>
      </c>
      <c r="E62" s="24">
        <f>IF(ISERROR(VLOOKUP($U62,[1]BEx6_1!$A:$Z,5,0)),0,VLOOKUP($U62,[1]BEx6_1!$A:$Z,5,0))</f>
        <v>2.9785386800000002</v>
      </c>
      <c r="F62" s="25">
        <f t="shared" si="0"/>
        <v>2.9785386800000002</v>
      </c>
      <c r="G62" s="26">
        <f>IF(ISERROR(VLOOKUP($U62,[1]BEx6_1!$A:$Z,6,0)),0,VLOOKUP($U62,[1]BEx6_1!$A:$Z,6,0))</f>
        <v>137.77649557999999</v>
      </c>
      <c r="H62" s="36">
        <f t="shared" si="1"/>
        <v>43.483276196295314</v>
      </c>
      <c r="I62" s="23">
        <f>IF(ISERROR(VLOOKUP($U62,[1]BEx6_1!$A:$Z,8,0)),0,VLOOKUP($U62,[1]BEx6_1!$A:$Z,8,0))</f>
        <v>463.25762900000001</v>
      </c>
      <c r="J62" s="24">
        <f>IF(ISERROR(VLOOKUP($U62,[1]BEx6_1!$A:$Z,9,0)),0,VLOOKUP($U62,[1]BEx6_1!$A:$Z,9,0))</f>
        <v>0</v>
      </c>
      <c r="K62" s="24">
        <f>IF(ISERROR(VLOOKUP($U62,[1]BEx6_1!$A:$Z,10,0)),0,VLOOKUP($U62,[1]BEx6_1!$A:$Z,10,0))</f>
        <v>67.466913309999995</v>
      </c>
      <c r="L62" s="25">
        <f t="shared" si="2"/>
        <v>67.466913309999995</v>
      </c>
      <c r="M62" s="26">
        <f>IF(ISERROR(VLOOKUP($U62,[1]BEx6_1!$A:$Z,11,0)),0,VLOOKUP($U62,[1]BEx6_1!$A:$Z,11,0))</f>
        <v>4.8218704499999996</v>
      </c>
      <c r="N62" s="38">
        <f t="shared" si="3"/>
        <v>1.0408615310682772</v>
      </c>
      <c r="O62" s="23">
        <f t="shared" si="7"/>
        <v>780.10701945999995</v>
      </c>
      <c r="P62" s="24">
        <f t="shared" si="7"/>
        <v>0</v>
      </c>
      <c r="Q62" s="24">
        <f t="shared" si="7"/>
        <v>70.445451989999995</v>
      </c>
      <c r="R62" s="25">
        <f t="shared" si="7"/>
        <v>70.445451989999995</v>
      </c>
      <c r="S62" s="29">
        <f t="shared" si="7"/>
        <v>142.59836602999999</v>
      </c>
      <c r="T62" s="30">
        <f t="shared" si="5"/>
        <v>18.279333793036294</v>
      </c>
      <c r="U62" s="31" t="s">
        <v>68</v>
      </c>
      <c r="V62" s="32" t="str">
        <f t="shared" si="6"/>
        <v/>
      </c>
      <c r="W62" s="33"/>
    </row>
    <row r="63" spans="1:23" ht="21">
      <c r="A63" s="34">
        <v>58</v>
      </c>
      <c r="B63" s="35" t="str">
        <f>VLOOKUP($U63,[1]Name!$A:$B,2,0)</f>
        <v>สมุทรปราการ</v>
      </c>
      <c r="C63" s="23">
        <f>IF(ISERROR(VLOOKUP($U63,[1]BEx6_1!$A:$Z,3,0)),0,VLOOKUP($U63,[1]BEx6_1!$A:$Z,3,0))</f>
        <v>1064.9834235000001</v>
      </c>
      <c r="D63" s="24">
        <f>IF(ISERROR(VLOOKUP($U63,[1]BEx6_1!$A:$Z,4,0)),0,VLOOKUP($U63,[1]BEx6_1!$A:$Z,4,0))</f>
        <v>0</v>
      </c>
      <c r="E63" s="24">
        <f>IF(ISERROR(VLOOKUP($U63,[1]BEx6_1!$A:$Z,5,0)),0,VLOOKUP($U63,[1]BEx6_1!$A:$Z,5,0))</f>
        <v>1.2948100600000001</v>
      </c>
      <c r="F63" s="25">
        <f t="shared" si="0"/>
        <v>1.2948100600000001</v>
      </c>
      <c r="G63" s="26">
        <f>IF(ISERROR(VLOOKUP($U63,[1]BEx6_1!$A:$Z,6,0)),0,VLOOKUP($U63,[1]BEx6_1!$A:$Z,6,0))</f>
        <v>382.58213709</v>
      </c>
      <c r="H63" s="36">
        <f t="shared" si="1"/>
        <v>35.923764506368393</v>
      </c>
      <c r="I63" s="23">
        <f>IF(ISERROR(VLOOKUP($U63,[1]BEx6_1!$A:$Z,8,0)),0,VLOOKUP($U63,[1]BEx6_1!$A:$Z,8,0))</f>
        <v>1064.5962890000001</v>
      </c>
      <c r="J63" s="24">
        <f>IF(ISERROR(VLOOKUP($U63,[1]BEx6_1!$A:$Z,9,0)),0,VLOOKUP($U63,[1]BEx6_1!$A:$Z,9,0))</f>
        <v>0</v>
      </c>
      <c r="K63" s="24">
        <f>IF(ISERROR(VLOOKUP($U63,[1]BEx6_1!$A:$Z,10,0)),0,VLOOKUP($U63,[1]BEx6_1!$A:$Z,10,0))</f>
        <v>61.866387019999998</v>
      </c>
      <c r="L63" s="25">
        <f t="shared" si="2"/>
        <v>61.866387019999998</v>
      </c>
      <c r="M63" s="26">
        <f>IF(ISERROR(VLOOKUP($U63,[1]BEx6_1!$A:$Z,11,0)),0,VLOOKUP($U63,[1]BEx6_1!$A:$Z,11,0))</f>
        <v>13.397812050000001</v>
      </c>
      <c r="N63" s="38">
        <f t="shared" si="3"/>
        <v>1.2584875777262832</v>
      </c>
      <c r="O63" s="23">
        <f t="shared" si="7"/>
        <v>2129.5797124999999</v>
      </c>
      <c r="P63" s="24">
        <f t="shared" si="7"/>
        <v>0</v>
      </c>
      <c r="Q63" s="24">
        <f t="shared" si="7"/>
        <v>63.161197080000001</v>
      </c>
      <c r="R63" s="25">
        <f t="shared" si="7"/>
        <v>63.161197080000001</v>
      </c>
      <c r="S63" s="29">
        <f t="shared" si="7"/>
        <v>395.97994914000003</v>
      </c>
      <c r="T63" s="30">
        <f t="shared" si="5"/>
        <v>18.594276927776658</v>
      </c>
      <c r="U63" s="31" t="s">
        <v>69</v>
      </c>
      <c r="V63" s="32" t="str">
        <f t="shared" si="6"/>
        <v/>
      </c>
      <c r="W63" s="33"/>
    </row>
    <row r="64" spans="1:23" ht="21">
      <c r="A64" s="34">
        <v>59</v>
      </c>
      <c r="B64" s="35" t="str">
        <f>VLOOKUP($U64,[1]Name!$A:$B,2,0)</f>
        <v>พิษณุโลก</v>
      </c>
      <c r="C64" s="23">
        <f>IF(ISERROR(VLOOKUP($U64,[1]BEx6_1!$A:$Z,3,0)),0,VLOOKUP($U64,[1]BEx6_1!$A:$Z,3,0))</f>
        <v>2473.9636626199999</v>
      </c>
      <c r="D64" s="24">
        <f>IF(ISERROR(VLOOKUP($U64,[1]BEx6_1!$A:$Z,4,0)),0,VLOOKUP($U64,[1]BEx6_1!$A:$Z,4,0))</f>
        <v>0</v>
      </c>
      <c r="E64" s="24">
        <f>IF(ISERROR(VLOOKUP($U64,[1]BEx6_1!$A:$Z,5,0)),0,VLOOKUP($U64,[1]BEx6_1!$A:$Z,5,0))</f>
        <v>6.5374899600000003</v>
      </c>
      <c r="F64" s="25">
        <f t="shared" si="0"/>
        <v>6.5374899600000003</v>
      </c>
      <c r="G64" s="26">
        <f>IF(ISERROR(VLOOKUP($U64,[1]BEx6_1!$A:$Z,6,0)),0,VLOOKUP($U64,[1]BEx6_1!$A:$Z,6,0))</f>
        <v>827.59331949</v>
      </c>
      <c r="H64" s="36">
        <f t="shared" si="1"/>
        <v>33.452121063635772</v>
      </c>
      <c r="I64" s="23">
        <f>IF(ISERROR(VLOOKUP($U64,[1]BEx6_1!$A:$Z,8,0)),0,VLOOKUP($U64,[1]BEx6_1!$A:$Z,8,0))</f>
        <v>3292.0324329999999</v>
      </c>
      <c r="J64" s="24">
        <f>IF(ISERROR(VLOOKUP($U64,[1]BEx6_1!$A:$Z,9,0)),0,VLOOKUP($U64,[1]BEx6_1!$A:$Z,9,0))</f>
        <v>0</v>
      </c>
      <c r="K64" s="24">
        <f>IF(ISERROR(VLOOKUP($U64,[1]BEx6_1!$A:$Z,10,0)),0,VLOOKUP($U64,[1]BEx6_1!$A:$Z,10,0))</f>
        <v>237.20400774000001</v>
      </c>
      <c r="L64" s="25">
        <f t="shared" si="2"/>
        <v>237.20400774000001</v>
      </c>
      <c r="M64" s="26">
        <f>IF(ISERROR(VLOOKUP($U64,[1]BEx6_1!$A:$Z,11,0)),0,VLOOKUP($U64,[1]BEx6_1!$A:$Z,11,0))</f>
        <v>260.52585288</v>
      </c>
      <c r="N64" s="38">
        <f t="shared" si="3"/>
        <v>7.9138300785993501</v>
      </c>
      <c r="O64" s="23">
        <f t="shared" si="7"/>
        <v>5765.9960956199993</v>
      </c>
      <c r="P64" s="24">
        <f t="shared" si="7"/>
        <v>0</v>
      </c>
      <c r="Q64" s="24">
        <f t="shared" si="7"/>
        <v>243.7414977</v>
      </c>
      <c r="R64" s="25">
        <f t="shared" si="7"/>
        <v>243.7414977</v>
      </c>
      <c r="S64" s="29">
        <f t="shared" si="7"/>
        <v>1088.1191723699999</v>
      </c>
      <c r="T64" s="30">
        <f t="shared" si="5"/>
        <v>18.871313027710226</v>
      </c>
      <c r="U64" s="31" t="s">
        <v>70</v>
      </c>
      <c r="V64" s="32" t="str">
        <f t="shared" si="6"/>
        <v/>
      </c>
      <c r="W64" s="33"/>
    </row>
    <row r="65" spans="1:23" ht="21">
      <c r="A65" s="34">
        <v>60</v>
      </c>
      <c r="B65" s="35" t="str">
        <f>VLOOKUP($U65,[1]Name!$A:$B,2,0)</f>
        <v>ศรีษะเกษ</v>
      </c>
      <c r="C65" s="23">
        <f>IF(ISERROR(VLOOKUP($U65,[1]BEx6_1!$A:$Z,3,0)),0,VLOOKUP($U65,[1]BEx6_1!$A:$Z,3,0))</f>
        <v>1570.4312028500001</v>
      </c>
      <c r="D65" s="24">
        <f>IF(ISERROR(VLOOKUP($U65,[1]BEx6_1!$A:$Z,4,0)),0,VLOOKUP($U65,[1]BEx6_1!$A:$Z,4,0))</f>
        <v>0</v>
      </c>
      <c r="E65" s="24">
        <f>IF(ISERROR(VLOOKUP($U65,[1]BEx6_1!$A:$Z,5,0)),0,VLOOKUP($U65,[1]BEx6_1!$A:$Z,5,0))</f>
        <v>2.2312724799999999</v>
      </c>
      <c r="F65" s="25">
        <f t="shared" si="0"/>
        <v>2.2312724799999999</v>
      </c>
      <c r="G65" s="26">
        <f>IF(ISERROR(VLOOKUP($U65,[1]BEx6_1!$A:$Z,6,0)),0,VLOOKUP($U65,[1]BEx6_1!$A:$Z,6,0))</f>
        <v>716.63901946999999</v>
      </c>
      <c r="H65" s="36">
        <f t="shared" si="1"/>
        <v>45.63326417416134</v>
      </c>
      <c r="I65" s="23">
        <f>IF(ISERROR(VLOOKUP($U65,[1]BEx6_1!$A:$Z,8,0)),0,VLOOKUP($U65,[1]BEx6_1!$A:$Z,8,0))</f>
        <v>2264.789714</v>
      </c>
      <c r="J65" s="24">
        <f>IF(ISERROR(VLOOKUP($U65,[1]BEx6_1!$A:$Z,9,0)),0,VLOOKUP($U65,[1]BEx6_1!$A:$Z,9,0))</f>
        <v>0</v>
      </c>
      <c r="K65" s="24">
        <f>IF(ISERROR(VLOOKUP($U65,[1]BEx6_1!$A:$Z,10,0)),0,VLOOKUP($U65,[1]BEx6_1!$A:$Z,10,0))</f>
        <v>73.825345549999994</v>
      </c>
      <c r="L65" s="25">
        <f t="shared" si="2"/>
        <v>73.825345549999994</v>
      </c>
      <c r="M65" s="26">
        <f>IF(ISERROR(VLOOKUP($U65,[1]BEx6_1!$A:$Z,11,0)),0,VLOOKUP($U65,[1]BEx6_1!$A:$Z,11,0))</f>
        <v>11.798845740000001</v>
      </c>
      <c r="N65" s="38">
        <f t="shared" si="3"/>
        <v>0.52096870923884819</v>
      </c>
      <c r="O65" s="23">
        <f t="shared" si="7"/>
        <v>3835.2209168500003</v>
      </c>
      <c r="P65" s="24">
        <f t="shared" si="7"/>
        <v>0</v>
      </c>
      <c r="Q65" s="24">
        <f t="shared" si="7"/>
        <v>76.056618029999996</v>
      </c>
      <c r="R65" s="25">
        <f t="shared" si="7"/>
        <v>76.056618029999996</v>
      </c>
      <c r="S65" s="29">
        <f t="shared" si="7"/>
        <v>728.43786521000004</v>
      </c>
      <c r="T65" s="30">
        <f t="shared" si="5"/>
        <v>18.993374332352445</v>
      </c>
      <c r="U65" s="31" t="s">
        <v>71</v>
      </c>
      <c r="V65" s="32" t="str">
        <f t="shared" si="6"/>
        <v/>
      </c>
      <c r="W65" s="33"/>
    </row>
    <row r="66" spans="1:23" ht="21">
      <c r="A66" s="34">
        <v>61</v>
      </c>
      <c r="B66" s="35" t="str">
        <f>VLOOKUP($U66,[1]Name!$A:$B,2,0)</f>
        <v>สระแก้ว</v>
      </c>
      <c r="C66" s="23">
        <f>IF(ISERROR(VLOOKUP($U66,[1]BEx6_1!$A:$Z,3,0)),0,VLOOKUP($U66,[1]BEx6_1!$A:$Z,3,0))</f>
        <v>857.05805172999999</v>
      </c>
      <c r="D66" s="24">
        <f>IF(ISERROR(VLOOKUP($U66,[1]BEx6_1!$A:$Z,4,0)),0,VLOOKUP($U66,[1]BEx6_1!$A:$Z,4,0))</f>
        <v>0</v>
      </c>
      <c r="E66" s="24">
        <f>IF(ISERROR(VLOOKUP($U66,[1]BEx6_1!$A:$Z,5,0)),0,VLOOKUP($U66,[1]BEx6_1!$A:$Z,5,0))</f>
        <v>1.91203469</v>
      </c>
      <c r="F66" s="25">
        <f t="shared" si="0"/>
        <v>1.91203469</v>
      </c>
      <c r="G66" s="26">
        <f>IF(ISERROR(VLOOKUP($U66,[1]BEx6_1!$A:$Z,6,0)),0,VLOOKUP($U66,[1]BEx6_1!$A:$Z,6,0))</f>
        <v>373.86917734999997</v>
      </c>
      <c r="H66" s="36">
        <f t="shared" si="1"/>
        <v>43.622386674430359</v>
      </c>
      <c r="I66" s="23">
        <f>IF(ISERROR(VLOOKUP($U66,[1]BEx6_1!$A:$Z,8,0)),0,VLOOKUP($U66,[1]BEx6_1!$A:$Z,8,0))</f>
        <v>1222.796392</v>
      </c>
      <c r="J66" s="24">
        <f>IF(ISERROR(VLOOKUP($U66,[1]BEx6_1!$A:$Z,9,0)),0,VLOOKUP($U66,[1]BEx6_1!$A:$Z,9,0))</f>
        <v>0</v>
      </c>
      <c r="K66" s="24">
        <f>IF(ISERROR(VLOOKUP($U66,[1]BEx6_1!$A:$Z,10,0)),0,VLOOKUP($U66,[1]BEx6_1!$A:$Z,10,0))</f>
        <v>190.93515386000001</v>
      </c>
      <c r="L66" s="25">
        <f t="shared" si="2"/>
        <v>190.93515386000001</v>
      </c>
      <c r="M66" s="26">
        <f>IF(ISERROR(VLOOKUP($U66,[1]BEx6_1!$A:$Z,11,0)),0,VLOOKUP($U66,[1]BEx6_1!$A:$Z,11,0))</f>
        <v>22.470476909999999</v>
      </c>
      <c r="N66" s="38">
        <f t="shared" si="3"/>
        <v>1.8376302920919969</v>
      </c>
      <c r="O66" s="23">
        <f t="shared" si="7"/>
        <v>2079.8544437299997</v>
      </c>
      <c r="P66" s="24">
        <f t="shared" si="7"/>
        <v>0</v>
      </c>
      <c r="Q66" s="24">
        <f t="shared" si="7"/>
        <v>192.84718855000003</v>
      </c>
      <c r="R66" s="25">
        <f t="shared" si="7"/>
        <v>192.84718855000003</v>
      </c>
      <c r="S66" s="29">
        <f t="shared" si="7"/>
        <v>396.33965425999997</v>
      </c>
      <c r="T66" s="30">
        <f t="shared" si="5"/>
        <v>19.056124598277492</v>
      </c>
      <c r="U66" s="31" t="s">
        <v>72</v>
      </c>
      <c r="V66" s="32" t="str">
        <f t="shared" si="6"/>
        <v/>
      </c>
      <c r="W66" s="33"/>
    </row>
    <row r="67" spans="1:23" ht="21">
      <c r="A67" s="34">
        <v>62</v>
      </c>
      <c r="B67" s="35" t="str">
        <f>VLOOKUP($U67,[1]Name!$A:$B,2,0)</f>
        <v>นครปฐม</v>
      </c>
      <c r="C67" s="23">
        <f>IF(ISERROR(VLOOKUP($U67,[1]BEx6_1!$A:$Z,3,0)),0,VLOOKUP($U67,[1]BEx6_1!$A:$Z,3,0))</f>
        <v>1544.7578162100001</v>
      </c>
      <c r="D67" s="24">
        <f>IF(ISERROR(VLOOKUP($U67,[1]BEx6_1!$A:$Z,4,0)),0,VLOOKUP($U67,[1]BEx6_1!$A:$Z,4,0))</f>
        <v>0</v>
      </c>
      <c r="E67" s="24">
        <f>IF(ISERROR(VLOOKUP($U67,[1]BEx6_1!$A:$Z,5,0)),0,VLOOKUP($U67,[1]BEx6_1!$A:$Z,5,0))</f>
        <v>11.62451272</v>
      </c>
      <c r="F67" s="25">
        <f t="shared" si="0"/>
        <v>11.62451272</v>
      </c>
      <c r="G67" s="26">
        <f>IF(ISERROR(VLOOKUP($U67,[1]BEx6_1!$A:$Z,6,0)),0,VLOOKUP($U67,[1]BEx6_1!$A:$Z,6,0))</f>
        <v>597.41796506000003</v>
      </c>
      <c r="H67" s="36">
        <f t="shared" si="1"/>
        <v>38.673891712407091</v>
      </c>
      <c r="I67" s="23">
        <f>IF(ISERROR(VLOOKUP($U67,[1]BEx6_1!$A:$Z,8,0)),0,VLOOKUP($U67,[1]BEx6_1!$A:$Z,8,0))</f>
        <v>1504.254461</v>
      </c>
      <c r="J67" s="24">
        <f>IF(ISERROR(VLOOKUP($U67,[1]BEx6_1!$A:$Z,9,0)),0,VLOOKUP($U67,[1]BEx6_1!$A:$Z,9,0))</f>
        <v>0</v>
      </c>
      <c r="K67" s="24">
        <f>IF(ISERROR(VLOOKUP($U67,[1]BEx6_1!$A:$Z,10,0)),0,VLOOKUP($U67,[1]BEx6_1!$A:$Z,10,0))</f>
        <v>52.26061043</v>
      </c>
      <c r="L67" s="25">
        <f t="shared" si="2"/>
        <v>52.26061043</v>
      </c>
      <c r="M67" s="26">
        <f>IF(ISERROR(VLOOKUP($U67,[1]BEx6_1!$A:$Z,11,0)),0,VLOOKUP($U67,[1]BEx6_1!$A:$Z,11,0))</f>
        <v>20.444292440000002</v>
      </c>
      <c r="N67" s="38">
        <f t="shared" si="3"/>
        <v>1.3590980096817544</v>
      </c>
      <c r="O67" s="23">
        <f t="shared" si="7"/>
        <v>3049.0122772100003</v>
      </c>
      <c r="P67" s="24">
        <f t="shared" si="7"/>
        <v>0</v>
      </c>
      <c r="Q67" s="24">
        <f t="shared" si="7"/>
        <v>63.885123149999998</v>
      </c>
      <c r="R67" s="25">
        <f t="shared" si="7"/>
        <v>63.885123149999998</v>
      </c>
      <c r="S67" s="29">
        <f t="shared" si="7"/>
        <v>617.86225750000006</v>
      </c>
      <c r="T67" s="30">
        <f t="shared" si="5"/>
        <v>20.264341410437844</v>
      </c>
      <c r="U67" s="31" t="s">
        <v>73</v>
      </c>
      <c r="V67" s="32" t="str">
        <f t="shared" si="6"/>
        <v/>
      </c>
      <c r="W67" s="33"/>
    </row>
    <row r="68" spans="1:23" ht="21">
      <c r="A68" s="34">
        <v>63</v>
      </c>
      <c r="B68" s="35" t="str">
        <f>VLOOKUP($U68,[1]Name!$A:$B,2,0)</f>
        <v>มหาสารคาม</v>
      </c>
      <c r="C68" s="23">
        <f>IF(ISERROR(VLOOKUP($U68,[1]BEx6_1!$A:$Z,3,0)),0,VLOOKUP($U68,[1]BEx6_1!$A:$Z,3,0))</f>
        <v>1589.1200192199999</v>
      </c>
      <c r="D68" s="24">
        <f>IF(ISERROR(VLOOKUP($U68,[1]BEx6_1!$A:$Z,4,0)),0,VLOOKUP($U68,[1]BEx6_1!$A:$Z,4,0))</f>
        <v>0</v>
      </c>
      <c r="E68" s="24">
        <f>IF(ISERROR(VLOOKUP($U68,[1]BEx6_1!$A:$Z,5,0)),0,VLOOKUP($U68,[1]BEx6_1!$A:$Z,5,0))</f>
        <v>1.2623833499999999</v>
      </c>
      <c r="F68" s="25">
        <f t="shared" si="0"/>
        <v>1.2623833499999999</v>
      </c>
      <c r="G68" s="26">
        <f>IF(ISERROR(VLOOKUP($U68,[1]BEx6_1!$A:$Z,6,0)),0,VLOOKUP($U68,[1]BEx6_1!$A:$Z,6,0))</f>
        <v>677.62391333000005</v>
      </c>
      <c r="H68" s="36">
        <f t="shared" si="1"/>
        <v>42.641455971500719</v>
      </c>
      <c r="I68" s="23">
        <f>IF(ISERROR(VLOOKUP($U68,[1]BEx6_1!$A:$Z,8,0)),0,VLOOKUP($U68,[1]BEx6_1!$A:$Z,8,0))</f>
        <v>1722.2698889999999</v>
      </c>
      <c r="J68" s="24">
        <f>IF(ISERROR(VLOOKUP($U68,[1]BEx6_1!$A:$Z,9,0)),0,VLOOKUP($U68,[1]BEx6_1!$A:$Z,9,0))</f>
        <v>0</v>
      </c>
      <c r="K68" s="24">
        <f>IF(ISERROR(VLOOKUP($U68,[1]BEx6_1!$A:$Z,10,0)),0,VLOOKUP($U68,[1]BEx6_1!$A:$Z,10,0))</f>
        <v>53.568378590000002</v>
      </c>
      <c r="L68" s="25">
        <f t="shared" si="2"/>
        <v>53.568378590000002</v>
      </c>
      <c r="M68" s="26">
        <f>IF(ISERROR(VLOOKUP($U68,[1]BEx6_1!$A:$Z,11,0)),0,VLOOKUP($U68,[1]BEx6_1!$A:$Z,11,0))</f>
        <v>6.55422935</v>
      </c>
      <c r="N68" s="38">
        <f t="shared" si="3"/>
        <v>0.38055762292898104</v>
      </c>
      <c r="O68" s="23">
        <f t="shared" si="7"/>
        <v>3311.3899082199996</v>
      </c>
      <c r="P68" s="24">
        <f t="shared" si="7"/>
        <v>0</v>
      </c>
      <c r="Q68" s="24">
        <f t="shared" si="7"/>
        <v>54.830761940000002</v>
      </c>
      <c r="R68" s="25">
        <f t="shared" si="7"/>
        <v>54.830761940000002</v>
      </c>
      <c r="S68" s="29">
        <f t="shared" si="7"/>
        <v>684.17814268000006</v>
      </c>
      <c r="T68" s="30">
        <f t="shared" si="5"/>
        <v>20.661358572774425</v>
      </c>
      <c r="U68" s="31" t="s">
        <v>74</v>
      </c>
      <c r="V68" s="32" t="str">
        <f t="shared" si="6"/>
        <v/>
      </c>
      <c r="W68" s="33"/>
    </row>
    <row r="69" spans="1:23" ht="21">
      <c r="A69" s="34">
        <v>64</v>
      </c>
      <c r="B69" s="35" t="str">
        <f>VLOOKUP($U69,[1]Name!$A:$B,2,0)</f>
        <v>พังงา</v>
      </c>
      <c r="C69" s="23">
        <f>IF(ISERROR(VLOOKUP($U69,[1]BEx6_1!$A:$Z,3,0)),0,VLOOKUP($U69,[1]BEx6_1!$A:$Z,3,0))</f>
        <v>434.96967079000001</v>
      </c>
      <c r="D69" s="24">
        <f>IF(ISERROR(VLOOKUP($U69,[1]BEx6_1!$A:$Z,4,0)),0,VLOOKUP($U69,[1]BEx6_1!$A:$Z,4,0))</f>
        <v>0</v>
      </c>
      <c r="E69" s="24">
        <f>IF(ISERROR(VLOOKUP($U69,[1]BEx6_1!$A:$Z,5,0)),0,VLOOKUP($U69,[1]BEx6_1!$A:$Z,5,0))</f>
        <v>2.0611185299999999</v>
      </c>
      <c r="F69" s="25">
        <f t="shared" si="0"/>
        <v>2.0611185299999999</v>
      </c>
      <c r="G69" s="26">
        <f>IF(ISERROR(VLOOKUP($U69,[1]BEx6_1!$A:$Z,6,0)),0,VLOOKUP($U69,[1]BEx6_1!$A:$Z,6,0))</f>
        <v>174.65925928999999</v>
      </c>
      <c r="H69" s="36">
        <f t="shared" si="1"/>
        <v>40.154353514529092</v>
      </c>
      <c r="I69" s="23">
        <f>IF(ISERROR(VLOOKUP($U69,[1]BEx6_1!$A:$Z,8,0)),0,VLOOKUP($U69,[1]BEx6_1!$A:$Z,8,0))</f>
        <v>577.171605</v>
      </c>
      <c r="J69" s="24">
        <f>IF(ISERROR(VLOOKUP($U69,[1]BEx6_1!$A:$Z,9,0)),0,VLOOKUP($U69,[1]BEx6_1!$A:$Z,9,0))</f>
        <v>0</v>
      </c>
      <c r="K69" s="24">
        <f>IF(ISERROR(VLOOKUP($U69,[1]BEx6_1!$A:$Z,10,0)),0,VLOOKUP($U69,[1]BEx6_1!$A:$Z,10,0))</f>
        <v>78.439644999999999</v>
      </c>
      <c r="L69" s="25">
        <f t="shared" si="2"/>
        <v>78.439644999999999</v>
      </c>
      <c r="M69" s="26">
        <f>IF(ISERROR(VLOOKUP($U69,[1]BEx6_1!$A:$Z,11,0)),0,VLOOKUP($U69,[1]BEx6_1!$A:$Z,11,0))</f>
        <v>44.040604330000001</v>
      </c>
      <c r="N69" s="38">
        <f t="shared" si="3"/>
        <v>7.6304177039339978</v>
      </c>
      <c r="O69" s="23">
        <f t="shared" si="7"/>
        <v>1012.14127579</v>
      </c>
      <c r="P69" s="24">
        <f t="shared" si="7"/>
        <v>0</v>
      </c>
      <c r="Q69" s="24">
        <f t="shared" si="7"/>
        <v>80.50076353</v>
      </c>
      <c r="R69" s="25">
        <f t="shared" si="7"/>
        <v>80.50076353</v>
      </c>
      <c r="S69" s="29">
        <f t="shared" si="7"/>
        <v>218.69986362</v>
      </c>
      <c r="T69" s="30">
        <f t="shared" si="5"/>
        <v>21.607642021050829</v>
      </c>
      <c r="U69" s="31" t="s">
        <v>75</v>
      </c>
      <c r="V69" s="32" t="str">
        <f t="shared" si="6"/>
        <v/>
      </c>
      <c r="W69" s="33"/>
    </row>
    <row r="70" spans="1:23" ht="21">
      <c r="A70" s="34">
        <v>65</v>
      </c>
      <c r="B70" s="35" t="str">
        <f>VLOOKUP($U70,[1]Name!$A:$B,2,0)</f>
        <v>ภูเก็ต</v>
      </c>
      <c r="C70" s="23">
        <f>IF(ISERROR(VLOOKUP($U70,[1]BEx6_1!$A:$Z,3,0)),0,VLOOKUP($U70,[1]BEx6_1!$A:$Z,3,0))</f>
        <v>866.00476200000003</v>
      </c>
      <c r="D70" s="24">
        <f>IF(ISERROR(VLOOKUP($U70,[1]BEx6_1!$A:$Z,4,0)),0,VLOOKUP($U70,[1]BEx6_1!$A:$Z,4,0))</f>
        <v>0</v>
      </c>
      <c r="E70" s="24">
        <f>IF(ISERROR(VLOOKUP($U70,[1]BEx6_1!$A:$Z,5,0)),0,VLOOKUP($U70,[1]BEx6_1!$A:$Z,5,0))</f>
        <v>2.6714534400000001</v>
      </c>
      <c r="F70" s="25">
        <f t="shared" ref="F70:F81" si="8">D70+E70</f>
        <v>2.6714534400000001</v>
      </c>
      <c r="G70" s="26">
        <f>IF(ISERROR(VLOOKUP($U70,[1]BEx6_1!$A:$Z,6,0)),0,VLOOKUP($U70,[1]BEx6_1!$A:$Z,6,0))</f>
        <v>393.04630717999999</v>
      </c>
      <c r="H70" s="36">
        <f t="shared" ref="H70:H82" si="9">IF(ISERROR(G70/C70*100),0,G70/C70*100)</f>
        <v>45.386160033609599</v>
      </c>
      <c r="I70" s="23">
        <f>IF(ISERROR(VLOOKUP($U70,[1]BEx6_1!$A:$Z,8,0)),0,VLOOKUP($U70,[1]BEx6_1!$A:$Z,8,0))</f>
        <v>966.55343500000004</v>
      </c>
      <c r="J70" s="24">
        <f>IF(ISERROR(VLOOKUP($U70,[1]BEx6_1!$A:$Z,9,0)),0,VLOOKUP($U70,[1]BEx6_1!$A:$Z,9,0))</f>
        <v>0</v>
      </c>
      <c r="K70" s="24">
        <f>IF(ISERROR(VLOOKUP($U70,[1]BEx6_1!$A:$Z,10,0)),0,VLOOKUP($U70,[1]BEx6_1!$A:$Z,10,0))</f>
        <v>162.12586999999999</v>
      </c>
      <c r="L70" s="25">
        <f t="shared" ref="L70:L81" si="10">J70+K70</f>
        <v>162.12586999999999</v>
      </c>
      <c r="M70" s="26">
        <f>IF(ISERROR(VLOOKUP($U70,[1]BEx6_1!$A:$Z,11,0)),0,VLOOKUP($U70,[1]BEx6_1!$A:$Z,11,0))</f>
        <v>6.4476023900000001</v>
      </c>
      <c r="N70" s="38">
        <f t="shared" ref="N70:N82" si="11">IF(ISERROR(M70/I70*100),0,M70/I70*100)</f>
        <v>0.66707148891359536</v>
      </c>
      <c r="O70" s="23">
        <f t="shared" ref="O70:S81" si="12">C70+I70</f>
        <v>1832.5581970000001</v>
      </c>
      <c r="P70" s="24">
        <f t="shared" si="12"/>
        <v>0</v>
      </c>
      <c r="Q70" s="24">
        <f t="shared" si="12"/>
        <v>164.79732343999999</v>
      </c>
      <c r="R70" s="25">
        <f t="shared" si="12"/>
        <v>164.79732343999999</v>
      </c>
      <c r="S70" s="29">
        <f t="shared" si="12"/>
        <v>399.49390956999997</v>
      </c>
      <c r="T70" s="30">
        <f t="shared" ref="T70:T82" si="13">IF(ISERROR(S70/O70*100),0,S70/O70*100)</f>
        <v>21.799793874158745</v>
      </c>
      <c r="U70" s="31" t="s">
        <v>76</v>
      </c>
      <c r="V70" s="32" t="str">
        <f t="shared" si="6"/>
        <v/>
      </c>
      <c r="W70" s="33"/>
    </row>
    <row r="71" spans="1:23" ht="21">
      <c r="A71" s="34">
        <v>66</v>
      </c>
      <c r="B71" s="35" t="str">
        <f>VLOOKUP($U71,[1]Name!$A:$B,2,0)</f>
        <v>นนทบุรี</v>
      </c>
      <c r="C71" s="23">
        <f>IF(ISERROR(VLOOKUP($U71,[1]BEx6_1!$A:$Z,3,0)),0,VLOOKUP($U71,[1]BEx6_1!$A:$Z,3,0))</f>
        <v>1723.78772362</v>
      </c>
      <c r="D71" s="24">
        <f>IF(ISERROR(VLOOKUP($U71,[1]BEx6_1!$A:$Z,4,0)),0,VLOOKUP($U71,[1]BEx6_1!$A:$Z,4,0))</f>
        <v>0</v>
      </c>
      <c r="E71" s="24">
        <f>IF(ISERROR(VLOOKUP($U71,[1]BEx6_1!$A:$Z,5,0)),0,VLOOKUP($U71,[1]BEx6_1!$A:$Z,5,0))</f>
        <v>2.3785184099999999</v>
      </c>
      <c r="F71" s="25">
        <f t="shared" si="8"/>
        <v>2.3785184099999999</v>
      </c>
      <c r="G71" s="26">
        <f>IF(ISERROR(VLOOKUP($U71,[1]BEx6_1!$A:$Z,6,0)),0,VLOOKUP($U71,[1]BEx6_1!$A:$Z,6,0))</f>
        <v>697.20063693999998</v>
      </c>
      <c r="H71" s="36">
        <f t="shared" si="9"/>
        <v>40.445852316192401</v>
      </c>
      <c r="I71" s="23">
        <f>IF(ISERROR(VLOOKUP($U71,[1]BEx6_1!$A:$Z,8,0)),0,VLOOKUP($U71,[1]BEx6_1!$A:$Z,8,0))</f>
        <v>2158.74975842</v>
      </c>
      <c r="J71" s="24">
        <f>IF(ISERROR(VLOOKUP($U71,[1]BEx6_1!$A:$Z,9,0)),0,VLOOKUP($U71,[1]BEx6_1!$A:$Z,9,0))</f>
        <v>0</v>
      </c>
      <c r="K71" s="24">
        <f>IF(ISERROR(VLOOKUP($U71,[1]BEx6_1!$A:$Z,10,0)),0,VLOOKUP($U71,[1]BEx6_1!$A:$Z,10,0))</f>
        <v>770.52077898000005</v>
      </c>
      <c r="L71" s="25">
        <f t="shared" si="10"/>
        <v>770.52077898000005</v>
      </c>
      <c r="M71" s="26">
        <f>IF(ISERROR(VLOOKUP($U71,[1]BEx6_1!$A:$Z,11,0)),0,VLOOKUP($U71,[1]BEx6_1!$A:$Z,11,0))</f>
        <v>186.37858477</v>
      </c>
      <c r="N71" s="38">
        <f t="shared" si="11"/>
        <v>8.6336354662252024</v>
      </c>
      <c r="O71" s="23">
        <f t="shared" si="12"/>
        <v>3882.5374820400002</v>
      </c>
      <c r="P71" s="24">
        <f t="shared" si="12"/>
        <v>0</v>
      </c>
      <c r="Q71" s="24">
        <f t="shared" si="12"/>
        <v>772.89929739000002</v>
      </c>
      <c r="R71" s="25">
        <f t="shared" si="12"/>
        <v>772.89929739000002</v>
      </c>
      <c r="S71" s="29">
        <f t="shared" si="12"/>
        <v>883.57922170999996</v>
      </c>
      <c r="T71" s="30">
        <f t="shared" si="13"/>
        <v>22.75777698984998</v>
      </c>
      <c r="U71" s="31" t="s">
        <v>77</v>
      </c>
      <c r="V71" s="32" t="str">
        <f t="shared" si="6"/>
        <v/>
      </c>
      <c r="W71" s="33"/>
    </row>
    <row r="72" spans="1:23" ht="21">
      <c r="A72" s="34">
        <v>67</v>
      </c>
      <c r="B72" s="35" t="str">
        <f>VLOOKUP($U72,[1]Name!$A:$B,2,0)</f>
        <v>สมุทรสงคราม</v>
      </c>
      <c r="C72" s="23">
        <f>IF(ISERROR(VLOOKUP($U72,[1]BEx6_1!$A:$Z,3,0)),0,VLOOKUP($U72,[1]BEx6_1!$A:$Z,3,0))</f>
        <v>292.88407943999999</v>
      </c>
      <c r="D72" s="24">
        <f>IF(ISERROR(VLOOKUP($U72,[1]BEx6_1!$A:$Z,4,0)),0,VLOOKUP($U72,[1]BEx6_1!$A:$Z,4,0))</f>
        <v>0</v>
      </c>
      <c r="E72" s="24">
        <f>IF(ISERROR(VLOOKUP($U72,[1]BEx6_1!$A:$Z,5,0)),0,VLOOKUP($U72,[1]BEx6_1!$A:$Z,5,0))</f>
        <v>1.5441436500000001</v>
      </c>
      <c r="F72" s="25">
        <f t="shared" si="8"/>
        <v>1.5441436500000001</v>
      </c>
      <c r="G72" s="26">
        <f>IF(ISERROR(VLOOKUP($U72,[1]BEx6_1!$A:$Z,6,0)),0,VLOOKUP($U72,[1]BEx6_1!$A:$Z,6,0))</f>
        <v>141.00028194999999</v>
      </c>
      <c r="H72" s="36">
        <f t="shared" si="9"/>
        <v>48.14200970554468</v>
      </c>
      <c r="I72" s="23">
        <f>IF(ISERROR(VLOOKUP($U72,[1]BEx6_1!$A:$Z,8,0)),0,VLOOKUP($U72,[1]BEx6_1!$A:$Z,8,0))</f>
        <v>498.28478999999999</v>
      </c>
      <c r="J72" s="24">
        <f>IF(ISERROR(VLOOKUP($U72,[1]BEx6_1!$A:$Z,9,0)),0,VLOOKUP($U72,[1]BEx6_1!$A:$Z,9,0))</f>
        <v>0</v>
      </c>
      <c r="K72" s="24">
        <f>IF(ISERROR(VLOOKUP($U72,[1]BEx6_1!$A:$Z,10,0)),0,VLOOKUP($U72,[1]BEx6_1!$A:$Z,10,0))</f>
        <v>50.94084264</v>
      </c>
      <c r="L72" s="25">
        <f t="shared" si="10"/>
        <v>50.94084264</v>
      </c>
      <c r="M72" s="26">
        <f>IF(ISERROR(VLOOKUP($U72,[1]BEx6_1!$A:$Z,11,0)),0,VLOOKUP($U72,[1]BEx6_1!$A:$Z,11,0))</f>
        <v>45.27364249</v>
      </c>
      <c r="N72" s="38">
        <f t="shared" si="11"/>
        <v>9.0858969405829146</v>
      </c>
      <c r="O72" s="23">
        <f t="shared" si="12"/>
        <v>791.16886943999998</v>
      </c>
      <c r="P72" s="24">
        <f t="shared" si="12"/>
        <v>0</v>
      </c>
      <c r="Q72" s="24">
        <f t="shared" si="12"/>
        <v>52.484986290000002</v>
      </c>
      <c r="R72" s="25">
        <f t="shared" si="12"/>
        <v>52.484986290000002</v>
      </c>
      <c r="S72" s="29">
        <f t="shared" si="12"/>
        <v>186.27392443999997</v>
      </c>
      <c r="T72" s="30">
        <f t="shared" si="13"/>
        <v>23.544142298198256</v>
      </c>
      <c r="U72" s="31" t="s">
        <v>78</v>
      </c>
      <c r="V72" s="32" t="str">
        <f t="shared" ref="V72:V81" si="14">IF(T72&lt;T71,"check","")</f>
        <v/>
      </c>
      <c r="W72" s="33"/>
    </row>
    <row r="73" spans="1:23" ht="21">
      <c r="A73" s="34">
        <v>68</v>
      </c>
      <c r="B73" s="35" t="str">
        <f>VLOOKUP($U73,[1]Name!$A:$B,2,0)</f>
        <v>ชลบุรี</v>
      </c>
      <c r="C73" s="23">
        <f>IF(ISERROR(VLOOKUP($U73,[1]BEx6_1!$A:$Z,3,0)),0,VLOOKUP($U73,[1]BEx6_1!$A:$Z,3,0))</f>
        <v>3296.8502929699998</v>
      </c>
      <c r="D73" s="24">
        <f>IF(ISERROR(VLOOKUP($U73,[1]BEx6_1!$A:$Z,4,0)),0,VLOOKUP($U73,[1]BEx6_1!$A:$Z,4,0))</f>
        <v>0</v>
      </c>
      <c r="E73" s="24">
        <f>IF(ISERROR(VLOOKUP($U73,[1]BEx6_1!$A:$Z,5,0)),0,VLOOKUP($U73,[1]BEx6_1!$A:$Z,5,0))</f>
        <v>20.184863020000002</v>
      </c>
      <c r="F73" s="25">
        <f t="shared" si="8"/>
        <v>20.184863020000002</v>
      </c>
      <c r="G73" s="26">
        <f>IF(ISERROR(VLOOKUP($U73,[1]BEx6_1!$A:$Z,6,0)),0,VLOOKUP($U73,[1]BEx6_1!$A:$Z,6,0))</f>
        <v>1979.17044547</v>
      </c>
      <c r="H73" s="36">
        <f t="shared" si="9"/>
        <v>60.032160079887795</v>
      </c>
      <c r="I73" s="23">
        <f>IF(ISERROR(VLOOKUP($U73,[1]BEx6_1!$A:$Z,8,0)),0,VLOOKUP($U73,[1]BEx6_1!$A:$Z,8,0))</f>
        <v>5320.3829470000001</v>
      </c>
      <c r="J73" s="24">
        <f>IF(ISERROR(VLOOKUP($U73,[1]BEx6_1!$A:$Z,9,0)),0,VLOOKUP($U73,[1]BEx6_1!$A:$Z,9,0))</f>
        <v>0</v>
      </c>
      <c r="K73" s="24">
        <f>IF(ISERROR(VLOOKUP($U73,[1]BEx6_1!$A:$Z,10,0)),0,VLOOKUP($U73,[1]BEx6_1!$A:$Z,10,0))</f>
        <v>573.18711886000006</v>
      </c>
      <c r="L73" s="25">
        <f t="shared" si="10"/>
        <v>573.18711886000006</v>
      </c>
      <c r="M73" s="26">
        <f>IF(ISERROR(VLOOKUP($U73,[1]BEx6_1!$A:$Z,11,0)),0,VLOOKUP($U73,[1]BEx6_1!$A:$Z,11,0))</f>
        <v>489.36733379999998</v>
      </c>
      <c r="N73" s="38">
        <f t="shared" si="11"/>
        <v>9.1979720007925199</v>
      </c>
      <c r="O73" s="23">
        <f t="shared" si="12"/>
        <v>8617.233239969999</v>
      </c>
      <c r="P73" s="24">
        <f t="shared" si="12"/>
        <v>0</v>
      </c>
      <c r="Q73" s="24">
        <f t="shared" si="12"/>
        <v>593.37198188000002</v>
      </c>
      <c r="R73" s="25">
        <f t="shared" si="12"/>
        <v>593.37198188000002</v>
      </c>
      <c r="S73" s="29">
        <f t="shared" si="12"/>
        <v>2468.5377792700001</v>
      </c>
      <c r="T73" s="30">
        <f t="shared" si="13"/>
        <v>28.646523896092134</v>
      </c>
      <c r="U73" s="31" t="s">
        <v>79</v>
      </c>
      <c r="V73" s="32" t="str">
        <f t="shared" si="14"/>
        <v/>
      </c>
      <c r="W73" s="33"/>
    </row>
    <row r="74" spans="1:23" ht="21">
      <c r="A74" s="34">
        <v>69</v>
      </c>
      <c r="B74" s="35" t="str">
        <f>VLOOKUP($U74,[1]Name!$A:$B,2,0)</f>
        <v>นครราชสีมา</v>
      </c>
      <c r="C74" s="23">
        <f>IF(ISERROR(VLOOKUP($U74,[1]BEx6_1!$A:$Z,3,0)),0,VLOOKUP($U74,[1]BEx6_1!$A:$Z,3,0))</f>
        <v>4549.8804408699998</v>
      </c>
      <c r="D74" s="24">
        <f>IF(ISERROR(VLOOKUP($U74,[1]BEx6_1!$A:$Z,4,0)),0,VLOOKUP($U74,[1]BEx6_1!$A:$Z,4,0))</f>
        <v>0</v>
      </c>
      <c r="E74" s="24">
        <f>IF(ISERROR(VLOOKUP($U74,[1]BEx6_1!$A:$Z,5,0)),0,VLOOKUP($U74,[1]BEx6_1!$A:$Z,5,0))</f>
        <v>21.380438430000002</v>
      </c>
      <c r="F74" s="25">
        <f t="shared" si="8"/>
        <v>21.380438430000002</v>
      </c>
      <c r="G74" s="26">
        <f>IF(ISERROR(VLOOKUP($U74,[1]BEx6_1!$A:$Z,6,0)),0,VLOOKUP($U74,[1]BEx6_1!$A:$Z,6,0))</f>
        <v>2181.3930249</v>
      </c>
      <c r="H74" s="36">
        <f t="shared" si="9"/>
        <v>47.943963654633691</v>
      </c>
      <c r="I74" s="23">
        <f>IF(ISERROR(VLOOKUP($U74,[1]BEx6_1!$A:$Z,8,0)),0,VLOOKUP($U74,[1]BEx6_1!$A:$Z,8,0))</f>
        <v>6870.1425609899998</v>
      </c>
      <c r="J74" s="24">
        <f>IF(ISERROR(VLOOKUP($U74,[1]BEx6_1!$A:$Z,9,0)),0,VLOOKUP($U74,[1]BEx6_1!$A:$Z,9,0))</f>
        <v>0</v>
      </c>
      <c r="K74" s="24">
        <f>IF(ISERROR(VLOOKUP($U74,[1]BEx6_1!$A:$Z,10,0)),0,VLOOKUP($U74,[1]BEx6_1!$A:$Z,10,0))</f>
        <v>84.209788810000006</v>
      </c>
      <c r="L74" s="25">
        <f t="shared" si="10"/>
        <v>84.209788810000006</v>
      </c>
      <c r="M74" s="26">
        <f>IF(ISERROR(VLOOKUP($U74,[1]BEx6_1!$A:$Z,11,0)),0,VLOOKUP($U74,[1]BEx6_1!$A:$Z,11,0))</f>
        <v>1244.2301227600001</v>
      </c>
      <c r="N74" s="38">
        <f t="shared" si="11"/>
        <v>18.110688558705895</v>
      </c>
      <c r="O74" s="23">
        <f t="shared" si="12"/>
        <v>11420.02300186</v>
      </c>
      <c r="P74" s="24">
        <f t="shared" si="12"/>
        <v>0</v>
      </c>
      <c r="Q74" s="24">
        <f t="shared" si="12"/>
        <v>105.59022724</v>
      </c>
      <c r="R74" s="25">
        <f t="shared" si="12"/>
        <v>105.59022724</v>
      </c>
      <c r="S74" s="29">
        <f t="shared" si="12"/>
        <v>3425.6231476600001</v>
      </c>
      <c r="T74" s="30">
        <f t="shared" si="13"/>
        <v>29.996639648642237</v>
      </c>
      <c r="U74" s="31" t="s">
        <v>80</v>
      </c>
      <c r="V74" s="32" t="str">
        <f t="shared" si="14"/>
        <v/>
      </c>
      <c r="W74" s="33"/>
    </row>
    <row r="75" spans="1:23" ht="21">
      <c r="A75" s="34">
        <v>70</v>
      </c>
      <c r="B75" s="35" t="str">
        <f>VLOOKUP($U75,[1]Name!$A:$B,2,0)</f>
        <v>เชียงราย</v>
      </c>
      <c r="C75" s="23">
        <f>IF(ISERROR(VLOOKUP($U75,[1]BEx6_1!$A:$Z,3,0)),0,VLOOKUP($U75,[1]BEx6_1!$A:$Z,3,0))</f>
        <v>2161.21501481</v>
      </c>
      <c r="D75" s="24">
        <f>IF(ISERROR(VLOOKUP($U75,[1]BEx6_1!$A:$Z,4,0)),0,VLOOKUP($U75,[1]BEx6_1!$A:$Z,4,0))</f>
        <v>0</v>
      </c>
      <c r="E75" s="24">
        <f>IF(ISERROR(VLOOKUP($U75,[1]BEx6_1!$A:$Z,5,0)),0,VLOOKUP($U75,[1]BEx6_1!$A:$Z,5,0))</f>
        <v>7.4704653900000002</v>
      </c>
      <c r="F75" s="25">
        <f t="shared" si="8"/>
        <v>7.4704653900000002</v>
      </c>
      <c r="G75" s="26">
        <f>IF(ISERROR(VLOOKUP($U75,[1]BEx6_1!$A:$Z,6,0)),0,VLOOKUP($U75,[1]BEx6_1!$A:$Z,6,0))</f>
        <v>1097.20708042</v>
      </c>
      <c r="H75" s="36">
        <f t="shared" si="9"/>
        <v>50.768066707905014</v>
      </c>
      <c r="I75" s="23">
        <f>IF(ISERROR(VLOOKUP($U75,[1]BEx6_1!$A:$Z,8,0)),0,VLOOKUP($U75,[1]BEx6_1!$A:$Z,8,0))</f>
        <v>3563.2662209999999</v>
      </c>
      <c r="J75" s="24">
        <f>IF(ISERROR(VLOOKUP($U75,[1]BEx6_1!$A:$Z,9,0)),0,VLOOKUP($U75,[1]BEx6_1!$A:$Z,9,0))</f>
        <v>0</v>
      </c>
      <c r="K75" s="24">
        <f>IF(ISERROR(VLOOKUP($U75,[1]BEx6_1!$A:$Z,10,0)),0,VLOOKUP($U75,[1]BEx6_1!$A:$Z,10,0))</f>
        <v>230.15434203999999</v>
      </c>
      <c r="L75" s="25">
        <f t="shared" si="10"/>
        <v>230.15434203999999</v>
      </c>
      <c r="M75" s="26">
        <f>IF(ISERROR(VLOOKUP($U75,[1]BEx6_1!$A:$Z,11,0)),0,VLOOKUP($U75,[1]BEx6_1!$A:$Z,11,0))</f>
        <v>652.56551681999997</v>
      </c>
      <c r="N75" s="38">
        <f t="shared" si="11"/>
        <v>18.313689641658691</v>
      </c>
      <c r="O75" s="23">
        <f t="shared" si="12"/>
        <v>5724.4812358099998</v>
      </c>
      <c r="P75" s="24">
        <f t="shared" si="12"/>
        <v>0</v>
      </c>
      <c r="Q75" s="24">
        <f t="shared" si="12"/>
        <v>237.62480742999998</v>
      </c>
      <c r="R75" s="25">
        <f t="shared" si="12"/>
        <v>237.62480742999998</v>
      </c>
      <c r="S75" s="29">
        <f t="shared" si="12"/>
        <v>1749.7725972399999</v>
      </c>
      <c r="T75" s="30">
        <f t="shared" si="13"/>
        <v>30.566483235094598</v>
      </c>
      <c r="U75" s="31" t="s">
        <v>81</v>
      </c>
      <c r="V75" s="32" t="str">
        <f t="shared" si="14"/>
        <v/>
      </c>
      <c r="W75" s="33"/>
    </row>
    <row r="76" spans="1:23" ht="21">
      <c r="A76" s="34">
        <v>71</v>
      </c>
      <c r="B76" s="35" t="str">
        <f>VLOOKUP($U76,[1]Name!$A:$B,2,0)</f>
        <v>สมุทรสาคร</v>
      </c>
      <c r="C76" s="23">
        <f>IF(ISERROR(VLOOKUP($U76,[1]BEx6_1!$A:$Z,3,0)),0,VLOOKUP($U76,[1]BEx6_1!$A:$Z,3,0))</f>
        <v>690.08008218999998</v>
      </c>
      <c r="D76" s="24">
        <f>IF(ISERROR(VLOOKUP($U76,[1]BEx6_1!$A:$Z,4,0)),0,VLOOKUP($U76,[1]BEx6_1!$A:$Z,4,0))</f>
        <v>0</v>
      </c>
      <c r="E76" s="24">
        <f>IF(ISERROR(VLOOKUP($U76,[1]BEx6_1!$A:$Z,5,0)),0,VLOOKUP($U76,[1]BEx6_1!$A:$Z,5,0))</f>
        <v>1.13682197</v>
      </c>
      <c r="F76" s="25">
        <f t="shared" si="8"/>
        <v>1.13682197</v>
      </c>
      <c r="G76" s="26">
        <f>IF(ISERROR(VLOOKUP($U76,[1]BEx6_1!$A:$Z,6,0)),0,VLOOKUP($U76,[1]BEx6_1!$A:$Z,6,0))</f>
        <v>419.43701770000001</v>
      </c>
      <c r="H76" s="36">
        <f t="shared" si="9"/>
        <v>60.780919276629156</v>
      </c>
      <c r="I76" s="23">
        <f>IF(ISERROR(VLOOKUP($U76,[1]BEx6_1!$A:$Z,8,0)),0,VLOOKUP($U76,[1]BEx6_1!$A:$Z,8,0))</f>
        <v>659.22873100000004</v>
      </c>
      <c r="J76" s="24">
        <f>IF(ISERROR(VLOOKUP($U76,[1]BEx6_1!$A:$Z,9,0)),0,VLOOKUP($U76,[1]BEx6_1!$A:$Z,9,0))</f>
        <v>0</v>
      </c>
      <c r="K76" s="24">
        <f>IF(ISERROR(VLOOKUP($U76,[1]BEx6_1!$A:$Z,10,0)),0,VLOOKUP($U76,[1]BEx6_1!$A:$Z,10,0))</f>
        <v>8.0833651300000007</v>
      </c>
      <c r="L76" s="25">
        <f t="shared" si="10"/>
        <v>8.0833651300000007</v>
      </c>
      <c r="M76" s="26">
        <f>IF(ISERROR(VLOOKUP($U76,[1]BEx6_1!$A:$Z,11,0)),0,VLOOKUP($U76,[1]BEx6_1!$A:$Z,11,0))</f>
        <v>4.6841403399999999</v>
      </c>
      <c r="N76" s="38">
        <f t="shared" si="11"/>
        <v>0.71054857285945561</v>
      </c>
      <c r="O76" s="23">
        <f t="shared" si="12"/>
        <v>1349.3088131899999</v>
      </c>
      <c r="P76" s="24">
        <f t="shared" si="12"/>
        <v>0</v>
      </c>
      <c r="Q76" s="24">
        <f t="shared" si="12"/>
        <v>9.2201871000000004</v>
      </c>
      <c r="R76" s="25">
        <f t="shared" si="12"/>
        <v>9.2201871000000004</v>
      </c>
      <c r="S76" s="29">
        <f t="shared" si="12"/>
        <v>424.12115804000001</v>
      </c>
      <c r="T76" s="30">
        <f t="shared" si="13"/>
        <v>31.432475197231096</v>
      </c>
      <c r="U76" s="31" t="s">
        <v>82</v>
      </c>
      <c r="V76" s="32" t="str">
        <f t="shared" si="14"/>
        <v/>
      </c>
      <c r="W76" s="33"/>
    </row>
    <row r="77" spans="1:23" ht="21">
      <c r="A77" s="34">
        <v>72</v>
      </c>
      <c r="B77" s="35" t="str">
        <f>VLOOKUP($U77,[1]Name!$A:$B,2,0)</f>
        <v>นครศรีธรรมราช</v>
      </c>
      <c r="C77" s="23">
        <f>IF(ISERROR(VLOOKUP($U77,[1]BEx6_1!$A:$Z,3,0)),0,VLOOKUP($U77,[1]BEx6_1!$A:$Z,3,0))</f>
        <v>2637.7229864300002</v>
      </c>
      <c r="D77" s="24">
        <f>IF(ISERROR(VLOOKUP($U77,[1]BEx6_1!$A:$Z,4,0)),0,VLOOKUP($U77,[1]BEx6_1!$A:$Z,4,0))</f>
        <v>0</v>
      </c>
      <c r="E77" s="24">
        <f>IF(ISERROR(VLOOKUP($U77,[1]BEx6_1!$A:$Z,5,0)),0,VLOOKUP($U77,[1]BEx6_1!$A:$Z,5,0))</f>
        <v>3.7038039500000002</v>
      </c>
      <c r="F77" s="25">
        <f t="shared" si="8"/>
        <v>3.7038039500000002</v>
      </c>
      <c r="G77" s="26">
        <f>IF(ISERROR(VLOOKUP($U77,[1]BEx6_1!$A:$Z,6,0)),0,VLOOKUP($U77,[1]BEx6_1!$A:$Z,6,0))</f>
        <v>1272.9519582299999</v>
      </c>
      <c r="H77" s="36">
        <f t="shared" si="9"/>
        <v>48.259501273591432</v>
      </c>
      <c r="I77" s="23">
        <f>IF(ISERROR(VLOOKUP($U77,[1]BEx6_1!$A:$Z,8,0)),0,VLOOKUP($U77,[1]BEx6_1!$A:$Z,8,0))</f>
        <v>4164.7739538799997</v>
      </c>
      <c r="J77" s="24">
        <f>IF(ISERROR(VLOOKUP($U77,[1]BEx6_1!$A:$Z,9,0)),0,VLOOKUP($U77,[1]BEx6_1!$A:$Z,9,0))</f>
        <v>0</v>
      </c>
      <c r="K77" s="24">
        <f>IF(ISERROR(VLOOKUP($U77,[1]BEx6_1!$A:$Z,10,0)),0,VLOOKUP($U77,[1]BEx6_1!$A:$Z,10,0))</f>
        <v>119.6583325</v>
      </c>
      <c r="L77" s="25">
        <f t="shared" si="10"/>
        <v>119.6583325</v>
      </c>
      <c r="M77" s="26">
        <f>IF(ISERROR(VLOOKUP($U77,[1]BEx6_1!$A:$Z,11,0)),0,VLOOKUP($U77,[1]BEx6_1!$A:$Z,11,0))</f>
        <v>1032.8521623399999</v>
      </c>
      <c r="N77" s="38">
        <f t="shared" si="11"/>
        <v>24.799717194201403</v>
      </c>
      <c r="O77" s="23">
        <f t="shared" si="12"/>
        <v>6802.4969403100004</v>
      </c>
      <c r="P77" s="24">
        <f t="shared" si="12"/>
        <v>0</v>
      </c>
      <c r="Q77" s="24">
        <f t="shared" si="12"/>
        <v>123.36213644999999</v>
      </c>
      <c r="R77" s="25">
        <f t="shared" si="12"/>
        <v>123.36213644999999</v>
      </c>
      <c r="S77" s="29">
        <f t="shared" si="12"/>
        <v>2305.8041205700001</v>
      </c>
      <c r="T77" s="30">
        <f t="shared" si="13"/>
        <v>33.896437452347037</v>
      </c>
      <c r="U77" s="31" t="s">
        <v>83</v>
      </c>
      <c r="V77" s="32" t="str">
        <f t="shared" si="14"/>
        <v/>
      </c>
      <c r="W77" s="33"/>
    </row>
    <row r="78" spans="1:23" ht="21">
      <c r="A78" s="34">
        <v>73</v>
      </c>
      <c r="B78" s="35" t="str">
        <f>VLOOKUP($U78,[1]Name!$A:$B,2,0)</f>
        <v>พะเยา</v>
      </c>
      <c r="C78" s="23">
        <f>IF(ISERROR(VLOOKUP($U78,[1]BEx6_1!$A:$Z,3,0)),0,VLOOKUP($U78,[1]BEx6_1!$A:$Z,3,0))</f>
        <v>1055.1112913899999</v>
      </c>
      <c r="D78" s="24">
        <f>IF(ISERROR(VLOOKUP($U78,[1]BEx6_1!$A:$Z,4,0)),0,VLOOKUP($U78,[1]BEx6_1!$A:$Z,4,0))</f>
        <v>0</v>
      </c>
      <c r="E78" s="24">
        <f>IF(ISERROR(VLOOKUP($U78,[1]BEx6_1!$A:$Z,5,0)),0,VLOOKUP($U78,[1]BEx6_1!$A:$Z,5,0))</f>
        <v>3.8534532800000001</v>
      </c>
      <c r="F78" s="25">
        <f t="shared" si="8"/>
        <v>3.8534532800000001</v>
      </c>
      <c r="G78" s="26">
        <f>IF(ISERROR(VLOOKUP($U78,[1]BEx6_1!$A:$Z,6,0)),0,VLOOKUP($U78,[1]BEx6_1!$A:$Z,6,0))</f>
        <v>639.12103466999997</v>
      </c>
      <c r="H78" s="36">
        <f t="shared" si="9"/>
        <v>60.573802961394165</v>
      </c>
      <c r="I78" s="23">
        <f>IF(ISERROR(VLOOKUP($U78,[1]BEx6_1!$A:$Z,8,0)),0,VLOOKUP($U78,[1]BEx6_1!$A:$Z,8,0))</f>
        <v>1471.274136</v>
      </c>
      <c r="J78" s="24">
        <f>IF(ISERROR(VLOOKUP($U78,[1]BEx6_1!$A:$Z,9,0)),0,VLOOKUP($U78,[1]BEx6_1!$A:$Z,9,0))</f>
        <v>0</v>
      </c>
      <c r="K78" s="24">
        <f>IF(ISERROR(VLOOKUP($U78,[1]BEx6_1!$A:$Z,10,0)),0,VLOOKUP($U78,[1]BEx6_1!$A:$Z,10,0))</f>
        <v>7.3612861900000004</v>
      </c>
      <c r="L78" s="25">
        <f t="shared" si="10"/>
        <v>7.3612861900000004</v>
      </c>
      <c r="M78" s="26">
        <f>IF(ISERROR(VLOOKUP($U78,[1]BEx6_1!$A:$Z,11,0)),0,VLOOKUP($U78,[1]BEx6_1!$A:$Z,11,0))</f>
        <v>328.84121525</v>
      </c>
      <c r="N78" s="38">
        <f t="shared" si="11"/>
        <v>22.350777955223975</v>
      </c>
      <c r="O78" s="23">
        <f t="shared" si="12"/>
        <v>2526.3854273899997</v>
      </c>
      <c r="P78" s="24">
        <f t="shared" si="12"/>
        <v>0</v>
      </c>
      <c r="Q78" s="24">
        <f t="shared" si="12"/>
        <v>11.214739470000001</v>
      </c>
      <c r="R78" s="25">
        <f t="shared" si="12"/>
        <v>11.214739470000001</v>
      </c>
      <c r="S78" s="29">
        <f t="shared" si="12"/>
        <v>967.96224991999998</v>
      </c>
      <c r="T78" s="30">
        <f t="shared" si="13"/>
        <v>38.314116263724593</v>
      </c>
      <c r="U78" s="31" t="s">
        <v>84</v>
      </c>
      <c r="V78" s="32" t="str">
        <f t="shared" si="14"/>
        <v/>
      </c>
      <c r="W78" s="33"/>
    </row>
    <row r="79" spans="1:23" ht="21">
      <c r="A79" s="34">
        <v>74</v>
      </c>
      <c r="B79" s="35" t="str">
        <f>VLOOKUP($U79,[1]Name!$A:$B,2,0)</f>
        <v>ขอนแก่น</v>
      </c>
      <c r="C79" s="23">
        <f>IF(ISERROR(VLOOKUP($U79,[1]BEx6_1!$A:$Z,3,0)),0,VLOOKUP($U79,[1]BEx6_1!$A:$Z,3,0))</f>
        <v>4756.46070814</v>
      </c>
      <c r="D79" s="24">
        <f>IF(ISERROR(VLOOKUP($U79,[1]BEx6_1!$A:$Z,4,0)),0,VLOOKUP($U79,[1]BEx6_1!$A:$Z,4,0))</f>
        <v>0</v>
      </c>
      <c r="E79" s="24">
        <f>IF(ISERROR(VLOOKUP($U79,[1]BEx6_1!$A:$Z,5,0)),0,VLOOKUP($U79,[1]BEx6_1!$A:$Z,5,0))</f>
        <v>15.79085049</v>
      </c>
      <c r="F79" s="25">
        <f t="shared" si="8"/>
        <v>15.79085049</v>
      </c>
      <c r="G79" s="26">
        <f>IF(ISERROR(VLOOKUP($U79,[1]BEx6_1!$A:$Z,6,0)),0,VLOOKUP($U79,[1]BEx6_1!$A:$Z,6,0))</f>
        <v>3177.6032862799998</v>
      </c>
      <c r="H79" s="36">
        <f t="shared" si="9"/>
        <v>66.806045109170938</v>
      </c>
      <c r="I79" s="23">
        <f>IF(ISERROR(VLOOKUP($U79,[1]BEx6_1!$A:$Z,8,0)),0,VLOOKUP($U79,[1]BEx6_1!$A:$Z,8,0))</f>
        <v>5569.2860300000002</v>
      </c>
      <c r="J79" s="24">
        <f>IF(ISERROR(VLOOKUP($U79,[1]BEx6_1!$A:$Z,9,0)),0,VLOOKUP($U79,[1]BEx6_1!$A:$Z,9,0))</f>
        <v>0</v>
      </c>
      <c r="K79" s="24">
        <f>IF(ISERROR(VLOOKUP($U79,[1]BEx6_1!$A:$Z,10,0)),0,VLOOKUP($U79,[1]BEx6_1!$A:$Z,10,0))</f>
        <v>831.89640055999996</v>
      </c>
      <c r="L79" s="25">
        <f t="shared" si="10"/>
        <v>831.89640055999996</v>
      </c>
      <c r="M79" s="26">
        <f>IF(ISERROR(VLOOKUP($U79,[1]BEx6_1!$A:$Z,11,0)),0,VLOOKUP($U79,[1]BEx6_1!$A:$Z,11,0))</f>
        <v>941.40624023999999</v>
      </c>
      <c r="N79" s="38">
        <f t="shared" si="11"/>
        <v>16.903535483164976</v>
      </c>
      <c r="O79" s="23">
        <f t="shared" si="12"/>
        <v>10325.74673814</v>
      </c>
      <c r="P79" s="24">
        <f t="shared" si="12"/>
        <v>0</v>
      </c>
      <c r="Q79" s="24">
        <f t="shared" si="12"/>
        <v>847.68725104999999</v>
      </c>
      <c r="R79" s="25">
        <f t="shared" si="12"/>
        <v>847.68725104999999</v>
      </c>
      <c r="S79" s="29">
        <f t="shared" si="12"/>
        <v>4119.0095265199998</v>
      </c>
      <c r="T79" s="30">
        <f t="shared" si="13"/>
        <v>39.890669711137676</v>
      </c>
      <c r="U79" s="31" t="s">
        <v>85</v>
      </c>
      <c r="V79" s="32" t="str">
        <f t="shared" si="14"/>
        <v/>
      </c>
      <c r="W79" s="33"/>
    </row>
    <row r="80" spans="1:23" ht="21">
      <c r="A80" s="34">
        <v>75</v>
      </c>
      <c r="B80" s="35" t="str">
        <f>VLOOKUP($U80,[1]Name!$A:$B,2,0)</f>
        <v>สงขลา</v>
      </c>
      <c r="C80" s="23">
        <f>IF(ISERROR(VLOOKUP($U80,[1]BEx6_1!$A:$Z,3,0)),0,VLOOKUP($U80,[1]BEx6_1!$A:$Z,3,0))</f>
        <v>5918.3009526200003</v>
      </c>
      <c r="D80" s="24">
        <f>IF(ISERROR(VLOOKUP($U80,[1]BEx6_1!$A:$Z,4,0)),0,VLOOKUP($U80,[1]BEx6_1!$A:$Z,4,0))</f>
        <v>0</v>
      </c>
      <c r="E80" s="24">
        <f>IF(ISERROR(VLOOKUP($U80,[1]BEx6_1!$A:$Z,5,0)),0,VLOOKUP($U80,[1]BEx6_1!$A:$Z,5,0))</f>
        <v>21.551540289999998</v>
      </c>
      <c r="F80" s="25">
        <f t="shared" si="8"/>
        <v>21.551540289999998</v>
      </c>
      <c r="G80" s="26">
        <f>IF(ISERROR(VLOOKUP($U80,[1]BEx6_1!$A:$Z,6,0)),0,VLOOKUP($U80,[1]BEx6_1!$A:$Z,6,0))</f>
        <v>3628.1976897599998</v>
      </c>
      <c r="H80" s="36">
        <f t="shared" si="9"/>
        <v>61.304717668232399</v>
      </c>
      <c r="I80" s="23">
        <f>IF(ISERROR(VLOOKUP($U80,[1]BEx6_1!$A:$Z,8,0)),0,VLOOKUP($U80,[1]BEx6_1!$A:$Z,8,0))</f>
        <v>6663.0854120000004</v>
      </c>
      <c r="J80" s="24">
        <f>IF(ISERROR(VLOOKUP($U80,[1]BEx6_1!$A:$Z,9,0)),0,VLOOKUP($U80,[1]BEx6_1!$A:$Z,9,0))</f>
        <v>0</v>
      </c>
      <c r="K80" s="24">
        <f>IF(ISERROR(VLOOKUP($U80,[1]BEx6_1!$A:$Z,10,0)),0,VLOOKUP($U80,[1]BEx6_1!$A:$Z,10,0))</f>
        <v>891.34676779999995</v>
      </c>
      <c r="L80" s="25">
        <f t="shared" si="10"/>
        <v>891.34676779999995</v>
      </c>
      <c r="M80" s="26">
        <f>IF(ISERROR(VLOOKUP($U80,[1]BEx6_1!$A:$Z,11,0)),0,VLOOKUP($U80,[1]BEx6_1!$A:$Z,11,0))</f>
        <v>1542.6537350399999</v>
      </c>
      <c r="N80" s="39">
        <f t="shared" si="11"/>
        <v>23.152243137416946</v>
      </c>
      <c r="O80" s="23">
        <f t="shared" si="12"/>
        <v>12581.386364620001</v>
      </c>
      <c r="P80" s="24">
        <f t="shared" si="12"/>
        <v>0</v>
      </c>
      <c r="Q80" s="24">
        <f t="shared" si="12"/>
        <v>912.89830809</v>
      </c>
      <c r="R80" s="25">
        <f t="shared" si="12"/>
        <v>912.89830809</v>
      </c>
      <c r="S80" s="26">
        <f t="shared" si="12"/>
        <v>5170.8514247999992</v>
      </c>
      <c r="T80" s="30">
        <f t="shared" si="13"/>
        <v>41.099218122264354</v>
      </c>
      <c r="U80" s="31" t="s">
        <v>86</v>
      </c>
      <c r="V80" s="32" t="str">
        <f t="shared" si="14"/>
        <v/>
      </c>
      <c r="W80" s="33"/>
    </row>
    <row r="81" spans="1:23" ht="21">
      <c r="A81" s="34">
        <v>76</v>
      </c>
      <c r="B81" s="35" t="str">
        <f>VLOOKUP($U81,[1]Name!$A:$B,2,0)</f>
        <v>เชียงใหม่</v>
      </c>
      <c r="C81" s="23">
        <f>IF(ISERROR(VLOOKUP($U81,[1]BEx6_1!$A:$Z,3,0)),0,VLOOKUP($U81,[1]BEx6_1!$A:$Z,3,0))</f>
        <v>6570.3046118599996</v>
      </c>
      <c r="D81" s="24">
        <f>IF(ISERROR(VLOOKUP($U81,[1]BEx6_1!$A:$Z,4,0)),0,VLOOKUP($U81,[1]BEx6_1!$A:$Z,4,0))</f>
        <v>0</v>
      </c>
      <c r="E81" s="24">
        <f>IF(ISERROR(VLOOKUP($U81,[1]BEx6_1!$A:$Z,5,0)),0,VLOOKUP($U81,[1]BEx6_1!$A:$Z,5,0))</f>
        <v>10.42582442</v>
      </c>
      <c r="F81" s="25">
        <f t="shared" si="8"/>
        <v>10.42582442</v>
      </c>
      <c r="G81" s="26">
        <f>IF(ISERROR(VLOOKUP($U81,[1]BEx6_1!$A:$Z,6,0)),0,VLOOKUP($U81,[1]BEx6_1!$A:$Z,6,0))</f>
        <v>4074.8709917699998</v>
      </c>
      <c r="H81" s="36">
        <f t="shared" si="9"/>
        <v>62.019514048321078</v>
      </c>
      <c r="I81" s="26">
        <f>IF(ISERROR(VLOOKUP($U81,[1]BEx6_1!$A:$Z,8,0)),0,VLOOKUP($U81,[1]BEx6_1!$A:$Z,8,0))</f>
        <v>7501.0559270000003</v>
      </c>
      <c r="J81" s="40">
        <f>IF(ISERROR(VLOOKUP($U81,[1]BEx6_1!$A:$Z,9,0)),0,VLOOKUP($U81,[1]BEx6_1!$A:$Z,9,0))</f>
        <v>0</v>
      </c>
      <c r="K81" s="40">
        <f>IF(ISERROR(VLOOKUP($U81,[1]BEx6_1!$A:$Z,10,0)),0,VLOOKUP($U81,[1]BEx6_1!$A:$Z,10,0))</f>
        <v>791.02162883999995</v>
      </c>
      <c r="L81" s="26">
        <f t="shared" si="10"/>
        <v>791.02162883999995</v>
      </c>
      <c r="M81" s="26">
        <f>IF(ISERROR(VLOOKUP($U81,[1]BEx6_1!$A:$Z,11,0)),0,VLOOKUP($U81,[1]BEx6_1!$A:$Z,11,0))</f>
        <v>1900.5817119200001</v>
      </c>
      <c r="N81" s="38">
        <f t="shared" si="11"/>
        <v>25.337522215757236</v>
      </c>
      <c r="O81" s="23">
        <f t="shared" si="12"/>
        <v>14071.360538860001</v>
      </c>
      <c r="P81" s="24">
        <f t="shared" si="12"/>
        <v>0</v>
      </c>
      <c r="Q81" s="24">
        <f t="shared" si="12"/>
        <v>801.44745325999997</v>
      </c>
      <c r="R81" s="25">
        <f t="shared" si="12"/>
        <v>801.44745325999997</v>
      </c>
      <c r="S81" s="29">
        <f t="shared" si="12"/>
        <v>5975.4527036899999</v>
      </c>
      <c r="T81" s="30">
        <f t="shared" si="13"/>
        <v>42.465351429152598</v>
      </c>
      <c r="U81" s="31" t="s">
        <v>87</v>
      </c>
      <c r="V81" s="32" t="str">
        <f t="shared" si="14"/>
        <v/>
      </c>
      <c r="W81" s="33"/>
    </row>
    <row r="82" spans="1:23" ht="21.75" thickBot="1">
      <c r="A82" s="41" t="s">
        <v>5</v>
      </c>
      <c r="B82" s="42"/>
      <c r="C82" s="43">
        <f>SUM(C6:C81)</f>
        <v>98454.384853910014</v>
      </c>
      <c r="D82" s="44">
        <f t="shared" ref="D82:G82" si="15">SUM(D6:D81)</f>
        <v>0</v>
      </c>
      <c r="E82" s="44">
        <f t="shared" si="15"/>
        <v>357.16097678000011</v>
      </c>
      <c r="F82" s="45">
        <f t="shared" si="15"/>
        <v>357.16097678000011</v>
      </c>
      <c r="G82" s="46">
        <f t="shared" si="15"/>
        <v>41306.878343350021</v>
      </c>
      <c r="H82" s="47">
        <f t="shared" si="9"/>
        <v>41.95534653397366</v>
      </c>
      <c r="I82" s="43">
        <f>SUM(I6:I81)</f>
        <v>169225.01454101998</v>
      </c>
      <c r="J82" s="44">
        <f t="shared" ref="J82:M82" si="16">SUM(J6:J81)</f>
        <v>0</v>
      </c>
      <c r="K82" s="44">
        <f t="shared" si="16"/>
        <v>18006.022669759997</v>
      </c>
      <c r="L82" s="45">
        <f t="shared" si="16"/>
        <v>18006.022669759997</v>
      </c>
      <c r="M82" s="46">
        <f t="shared" si="16"/>
        <v>11263.62829665</v>
      </c>
      <c r="N82" s="47">
        <f t="shared" si="11"/>
        <v>6.6560066945183847</v>
      </c>
      <c r="O82" s="43">
        <f>SUM(O6:O81)</f>
        <v>267679.39939493005</v>
      </c>
      <c r="P82" s="48">
        <f t="shared" ref="P82:S82" si="17">SUM(P6:P81)</f>
        <v>0</v>
      </c>
      <c r="Q82" s="48">
        <f t="shared" si="17"/>
        <v>18363.183646539997</v>
      </c>
      <c r="R82" s="45">
        <f t="shared" si="17"/>
        <v>18363.183646539997</v>
      </c>
      <c r="S82" s="46">
        <f t="shared" si="17"/>
        <v>52570.506639999992</v>
      </c>
      <c r="T82" s="47">
        <f t="shared" si="13"/>
        <v>19.639354675343647</v>
      </c>
      <c r="U82" s="49"/>
    </row>
    <row r="83" spans="1:23" ht="21">
      <c r="A83" s="50"/>
      <c r="B83" s="51" t="str">
        <f>'[1]2. กระทรวง'!B32</f>
        <v>หมายเหตุ : 1. ข้อมูลเบื้องต้น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/>
      <c r="N83" s="52"/>
      <c r="O83" s="52"/>
      <c r="P83" s="52"/>
      <c r="Q83" s="52"/>
      <c r="R83" s="52"/>
      <c r="S83" s="52"/>
      <c r="T83" s="52"/>
      <c r="U83" s="49"/>
    </row>
    <row r="84" spans="1:23" ht="21">
      <c r="A84" s="54"/>
      <c r="B84" s="51" t="str">
        <f>'[1]2. กระทรวง'!B34</f>
        <v>ที่มา : ระบบการบริหารการเงินการคลังภาครัฐแบบอิเล็กทรอนิกส์ (GFMIS)</v>
      </c>
      <c r="C84" s="55"/>
      <c r="D84" s="55"/>
      <c r="E84" s="55"/>
      <c r="F84" s="55"/>
      <c r="G84" s="56"/>
      <c r="H84" s="55"/>
      <c r="I84" s="56"/>
      <c r="J84" s="56"/>
      <c r="K84" s="56"/>
      <c r="L84" s="56"/>
      <c r="M84" s="56"/>
      <c r="N84" s="56"/>
      <c r="O84" s="57"/>
      <c r="P84" s="57"/>
      <c r="Q84" s="57"/>
      <c r="R84" s="57"/>
      <c r="S84" s="58"/>
      <c r="T84" s="59"/>
      <c r="U84" s="49"/>
    </row>
    <row r="85" spans="1:23" ht="21">
      <c r="A85" s="54"/>
      <c r="B85" s="51" t="str">
        <f>'[1]2. กระทรวง'!B35</f>
        <v>รวบรวม : กรมบัญชีกลาง</v>
      </c>
      <c r="C85" s="55"/>
      <c r="D85" s="55"/>
      <c r="E85" s="55"/>
      <c r="F85" s="55"/>
      <c r="G85" s="56"/>
      <c r="H85" s="55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60"/>
      <c r="T85" s="60"/>
    </row>
    <row r="86" spans="1:23" ht="21">
      <c r="A86" s="54"/>
      <c r="B86" s="51" t="str">
        <f>'[1]2. กระทรวง'!B36</f>
        <v>ข้อมูล ณ วันที่ 5 พฤศจิกายน 2564</v>
      </c>
      <c r="C86" s="60"/>
      <c r="D86" s="60"/>
      <c r="E86" s="60"/>
      <c r="F86" s="60"/>
      <c r="G86" s="61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3" ht="21">
      <c r="B87" s="51"/>
      <c r="C87" s="3"/>
      <c r="D87" s="3"/>
      <c r="E87" s="3"/>
      <c r="F87" s="3"/>
      <c r="G87" s="6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23" ht="21">
      <c r="B88" s="3"/>
      <c r="C88" s="64" t="s">
        <v>88</v>
      </c>
      <c r="D88" s="64"/>
      <c r="E88" s="64"/>
      <c r="F88" s="64"/>
      <c r="G88" s="63"/>
      <c r="H88" s="3"/>
      <c r="I88" s="3"/>
      <c r="J88" s="3"/>
      <c r="K88" s="3"/>
      <c r="L88" s="3"/>
      <c r="M88" s="3"/>
      <c r="N88" s="64" t="s">
        <v>89</v>
      </c>
      <c r="O88" s="65">
        <f>O82-[1]BEx6_1!M64</f>
        <v>0</v>
      </c>
      <c r="P88" s="65"/>
      <c r="Q88" s="65">
        <f>Q82-[1]BEx6_1!O64</f>
        <v>0</v>
      </c>
      <c r="R88" s="65"/>
      <c r="S88" s="65">
        <f>S82-[1]BEx6_1!P64</f>
        <v>0</v>
      </c>
      <c r="T88" s="65"/>
    </row>
    <row r="89" spans="1:23" ht="21">
      <c r="B89" s="3"/>
      <c r="C89" s="3"/>
      <c r="D89" s="3"/>
      <c r="E89" s="3"/>
      <c r="F89" s="3"/>
      <c r="G89" s="63"/>
      <c r="H89" s="3"/>
      <c r="I89" s="66" t="s">
        <v>88</v>
      </c>
      <c r="J89" s="66"/>
      <c r="K89" s="66"/>
      <c r="L89" s="66"/>
      <c r="M89" s="3"/>
      <c r="N89" s="3"/>
      <c r="O89" s="65"/>
      <c r="P89" s="65"/>
      <c r="Q89" s="65"/>
      <c r="R89" s="65"/>
      <c r="S89" s="65"/>
    </row>
    <row r="90" spans="1:23" ht="21">
      <c r="B90" s="3"/>
      <c r="C90" s="3"/>
      <c r="D90" s="3"/>
      <c r="E90" s="3"/>
      <c r="F90" s="3"/>
      <c r="G90" s="6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7"/>
    </row>
    <row r="91" spans="1:23" ht="21">
      <c r="B91" s="3"/>
      <c r="C91" s="3"/>
      <c r="D91" s="3"/>
      <c r="E91" s="3"/>
      <c r="F91" s="3"/>
      <c r="G91" s="6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23" ht="21">
      <c r="B92" s="3"/>
      <c r="C92" s="3"/>
      <c r="D92" s="3"/>
      <c r="E92" s="3"/>
      <c r="F92" s="3"/>
      <c r="G92" s="6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23" ht="21">
      <c r="B93" s="3"/>
      <c r="C93" s="3"/>
      <c r="D93" s="3"/>
      <c r="E93" s="3"/>
      <c r="F93" s="3"/>
      <c r="G93" s="6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3" ht="21">
      <c r="B94" s="3"/>
      <c r="C94" s="3"/>
      <c r="D94" s="3"/>
      <c r="E94" s="3"/>
      <c r="F94" s="3"/>
      <c r="G94" s="6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3" ht="21">
      <c r="B95" s="3"/>
      <c r="C95" s="3"/>
      <c r="D95" s="3"/>
      <c r="E95" s="3"/>
      <c r="F95" s="3"/>
      <c r="G95" s="6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3" ht="21">
      <c r="B96" s="3"/>
      <c r="C96" s="3"/>
      <c r="D96" s="3"/>
      <c r="E96" s="3"/>
      <c r="F96" s="3"/>
      <c r="G96" s="6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21">
      <c r="B97" s="3"/>
      <c r="C97" s="3"/>
      <c r="D97" s="3"/>
      <c r="E97" s="3"/>
      <c r="F97" s="3"/>
      <c r="G97" s="6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21">
      <c r="B98" s="3"/>
      <c r="C98" s="3"/>
      <c r="D98" s="3"/>
      <c r="E98" s="3"/>
      <c r="F98" s="3"/>
      <c r="G98" s="6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21">
      <c r="B99" s="3"/>
      <c r="C99" s="3"/>
      <c r="D99" s="3"/>
      <c r="E99" s="3"/>
      <c r="F99" s="3"/>
      <c r="G99" s="6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21">
      <c r="B100" s="3"/>
      <c r="C100" s="3"/>
      <c r="D100" s="3"/>
      <c r="E100" s="3"/>
      <c r="F100" s="3"/>
      <c r="G100" s="6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21">
      <c r="B101" s="3"/>
      <c r="C101" s="3"/>
      <c r="D101" s="3"/>
      <c r="E101" s="3"/>
      <c r="F101" s="3"/>
      <c r="G101" s="6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21">
      <c r="B102" s="3"/>
      <c r="C102" s="3"/>
      <c r="D102" s="3"/>
      <c r="E102" s="3"/>
      <c r="F102" s="3"/>
      <c r="G102" s="6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21">
      <c r="G103" s="6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21">
      <c r="G104" s="6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21">
      <c r="G105" s="6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21">
      <c r="G106" s="6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21">
      <c r="G107" s="6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21">
      <c r="G108" s="6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21">
      <c r="G109" s="6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21">
      <c r="G110" s="6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21">
      <c r="G111" s="6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21">
      <c r="G112" s="6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7:18" ht="21">
      <c r="G113" s="6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7:18" ht="21">
      <c r="G114" s="6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7:18" ht="21">
      <c r="G115" s="6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7:18" ht="21">
      <c r="G116" s="6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7:18" ht="21">
      <c r="G117" s="6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7:18" ht="21">
      <c r="G118" s="6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7:18" ht="21">
      <c r="G119" s="6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7:18" ht="21">
      <c r="G120" s="6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7:18" ht="21">
      <c r="G121" s="6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7:18" ht="21">
      <c r="G122" s="6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7:18" ht="21">
      <c r="G123" s="6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7:18" ht="21">
      <c r="G124" s="6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7:18" ht="21">
      <c r="G125" s="6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7:18" ht="21">
      <c r="G126" s="6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7:18" ht="21">
      <c r="G127" s="6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7:18" ht="21">
      <c r="G128" s="6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7:18" ht="21">
      <c r="G129" s="6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7:18" ht="21">
      <c r="G130" s="6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7:18" ht="21">
      <c r="G131" s="6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7:18" ht="21">
      <c r="G132" s="6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7:18" ht="21">
      <c r="G133" s="6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7:18" ht="21">
      <c r="G134" s="6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</sheetData>
  <mergeCells count="9">
    <mergeCell ref="A82:B8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81">
    <cfRule type="expression" dxfId="5" priority="2">
      <formula>$T6=100</formula>
    </cfRule>
  </conditionalFormatting>
  <conditionalFormatting sqref="T6:T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2021-11-08T08:05:20Z</dcterms:created>
  <dcterms:modified xsi:type="dcterms:W3CDTF">2021-11-08T08:05:41Z</dcterms:modified>
</cp:coreProperties>
</file>