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rk of home\2564\NewGFMIS\2564.10.22\"/>
    </mc:Choice>
  </mc:AlternateContent>
  <xr:revisionPtr revIDLastSave="0" documentId="8_{2262A483-DCE6-4311-B6DF-D2D3AFA8954D}" xr6:coauthVersionLast="47" xr6:coauthVersionMax="47" xr10:uidLastSave="{00000000-0000-0000-0000-000000000000}"/>
  <bookViews>
    <workbookView xWindow="-120" yWindow="-120" windowWidth="29040" windowHeight="15840" xr2:uid="{B2C12AED-8F64-4239-9E65-BCE84F33B4BE}"/>
  </bookViews>
  <sheets>
    <sheet name="13.ส่วนกลางจัดสรรให้จังหวัด" sheetId="1" r:id="rId1"/>
  </sheets>
  <externalReferences>
    <externalReference r:id="rId2"/>
  </externalReferences>
  <definedNames>
    <definedName name="_xlnm.Print_Area" localSheetId="0">'13.ส่วนกลางจัดสรรให้จังหวัด'!$A$1:$T$86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6" i="1" l="1"/>
  <c r="B85" i="1"/>
  <c r="B84" i="1"/>
  <c r="B83" i="1"/>
  <c r="O81" i="1"/>
  <c r="M81" i="1"/>
  <c r="N81" i="1" s="1"/>
  <c r="K81" i="1"/>
  <c r="J81" i="1"/>
  <c r="L81" i="1" s="1"/>
  <c r="I81" i="1"/>
  <c r="G81" i="1"/>
  <c r="E81" i="1"/>
  <c r="Q81" i="1" s="1"/>
  <c r="D81" i="1"/>
  <c r="F81" i="1" s="1"/>
  <c r="R81" i="1" s="1"/>
  <c r="C81" i="1"/>
  <c r="B81" i="1"/>
  <c r="S80" i="1"/>
  <c r="P80" i="1"/>
  <c r="M80" i="1"/>
  <c r="K80" i="1"/>
  <c r="Q80" i="1" s="1"/>
  <c r="J80" i="1"/>
  <c r="I80" i="1"/>
  <c r="N80" i="1" s="1"/>
  <c r="G80" i="1"/>
  <c r="H80" i="1" s="1"/>
  <c r="F80" i="1"/>
  <c r="E80" i="1"/>
  <c r="D80" i="1"/>
  <c r="C80" i="1"/>
  <c r="O80" i="1" s="1"/>
  <c r="B80" i="1"/>
  <c r="O79" i="1"/>
  <c r="M79" i="1"/>
  <c r="N79" i="1" s="1"/>
  <c r="K79" i="1"/>
  <c r="J79" i="1"/>
  <c r="L79" i="1" s="1"/>
  <c r="I79" i="1"/>
  <c r="G79" i="1"/>
  <c r="E79" i="1"/>
  <c r="F79" i="1" s="1"/>
  <c r="R79" i="1" s="1"/>
  <c r="D79" i="1"/>
  <c r="P79" i="1" s="1"/>
  <c r="C79" i="1"/>
  <c r="B79" i="1"/>
  <c r="S78" i="1"/>
  <c r="T78" i="1" s="1"/>
  <c r="N78" i="1"/>
  <c r="M78" i="1"/>
  <c r="K78" i="1"/>
  <c r="Q78" i="1" s="1"/>
  <c r="J78" i="1"/>
  <c r="P78" i="1" s="1"/>
  <c r="I78" i="1"/>
  <c r="G78" i="1"/>
  <c r="F78" i="1"/>
  <c r="E78" i="1"/>
  <c r="D78" i="1"/>
  <c r="C78" i="1"/>
  <c r="O78" i="1" s="1"/>
  <c r="B78" i="1"/>
  <c r="O77" i="1"/>
  <c r="M77" i="1"/>
  <c r="N77" i="1" s="1"/>
  <c r="K77" i="1"/>
  <c r="J77" i="1"/>
  <c r="L77" i="1" s="1"/>
  <c r="I77" i="1"/>
  <c r="G77" i="1"/>
  <c r="E77" i="1"/>
  <c r="F77" i="1" s="1"/>
  <c r="R77" i="1" s="1"/>
  <c r="D77" i="1"/>
  <c r="P77" i="1" s="1"/>
  <c r="C77" i="1"/>
  <c r="B77" i="1"/>
  <c r="S76" i="1"/>
  <c r="N76" i="1"/>
  <c r="M76" i="1"/>
  <c r="K76" i="1"/>
  <c r="Q76" i="1" s="1"/>
  <c r="J76" i="1"/>
  <c r="P76" i="1" s="1"/>
  <c r="I76" i="1"/>
  <c r="G76" i="1"/>
  <c r="F76" i="1"/>
  <c r="E76" i="1"/>
  <c r="D76" i="1"/>
  <c r="C76" i="1"/>
  <c r="O76" i="1" s="1"/>
  <c r="B76" i="1"/>
  <c r="O75" i="1"/>
  <c r="M75" i="1"/>
  <c r="N75" i="1" s="1"/>
  <c r="K75" i="1"/>
  <c r="J75" i="1"/>
  <c r="L75" i="1" s="1"/>
  <c r="I75" i="1"/>
  <c r="G75" i="1"/>
  <c r="E75" i="1"/>
  <c r="F75" i="1" s="1"/>
  <c r="R75" i="1" s="1"/>
  <c r="D75" i="1"/>
  <c r="P75" i="1" s="1"/>
  <c r="C75" i="1"/>
  <c r="B75" i="1"/>
  <c r="S74" i="1"/>
  <c r="T74" i="1" s="1"/>
  <c r="N74" i="1"/>
  <c r="M74" i="1"/>
  <c r="K74" i="1"/>
  <c r="Q74" i="1" s="1"/>
  <c r="J74" i="1"/>
  <c r="L74" i="1" s="1"/>
  <c r="I74" i="1"/>
  <c r="G74" i="1"/>
  <c r="H74" i="1" s="1"/>
  <c r="F74" i="1"/>
  <c r="E74" i="1"/>
  <c r="D74" i="1"/>
  <c r="P74" i="1" s="1"/>
  <c r="C74" i="1"/>
  <c r="O74" i="1" s="1"/>
  <c r="B74" i="1"/>
  <c r="O73" i="1"/>
  <c r="N73" i="1"/>
  <c r="M73" i="1"/>
  <c r="K73" i="1"/>
  <c r="J73" i="1"/>
  <c r="L73" i="1" s="1"/>
  <c r="I73" i="1"/>
  <c r="G73" i="1"/>
  <c r="E73" i="1"/>
  <c r="F73" i="1" s="1"/>
  <c r="R73" i="1" s="1"/>
  <c r="D73" i="1"/>
  <c r="P73" i="1" s="1"/>
  <c r="C73" i="1"/>
  <c r="B73" i="1"/>
  <c r="S72" i="1"/>
  <c r="N72" i="1"/>
  <c r="M72" i="1"/>
  <c r="K72" i="1"/>
  <c r="Q72" i="1" s="1"/>
  <c r="J72" i="1"/>
  <c r="P72" i="1" s="1"/>
  <c r="I72" i="1"/>
  <c r="G72" i="1"/>
  <c r="F72" i="1"/>
  <c r="E72" i="1"/>
  <c r="D72" i="1"/>
  <c r="C72" i="1"/>
  <c r="O72" i="1" s="1"/>
  <c r="B72" i="1"/>
  <c r="O71" i="1"/>
  <c r="N71" i="1"/>
  <c r="M71" i="1"/>
  <c r="K71" i="1"/>
  <c r="J71" i="1"/>
  <c r="L71" i="1" s="1"/>
  <c r="I71" i="1"/>
  <c r="G71" i="1"/>
  <c r="E71" i="1"/>
  <c r="Q71" i="1" s="1"/>
  <c r="D71" i="1"/>
  <c r="C71" i="1"/>
  <c r="B71" i="1"/>
  <c r="Q70" i="1"/>
  <c r="N70" i="1"/>
  <c r="M70" i="1"/>
  <c r="K70" i="1"/>
  <c r="J70" i="1"/>
  <c r="I70" i="1"/>
  <c r="G70" i="1"/>
  <c r="H70" i="1" s="1"/>
  <c r="F70" i="1"/>
  <c r="E70" i="1"/>
  <c r="D70" i="1"/>
  <c r="C70" i="1"/>
  <c r="O70" i="1" s="1"/>
  <c r="B70" i="1"/>
  <c r="N69" i="1"/>
  <c r="M69" i="1"/>
  <c r="K69" i="1"/>
  <c r="Q69" i="1" s="1"/>
  <c r="J69" i="1"/>
  <c r="L69" i="1" s="1"/>
  <c r="R69" i="1" s="1"/>
  <c r="I69" i="1"/>
  <c r="G69" i="1"/>
  <c r="H69" i="1" s="1"/>
  <c r="F69" i="1"/>
  <c r="E69" i="1"/>
  <c r="D69" i="1"/>
  <c r="C69" i="1"/>
  <c r="O69" i="1" s="1"/>
  <c r="B69" i="1"/>
  <c r="M68" i="1"/>
  <c r="N68" i="1" s="1"/>
  <c r="K68" i="1"/>
  <c r="J68" i="1"/>
  <c r="I68" i="1"/>
  <c r="G68" i="1"/>
  <c r="E68" i="1"/>
  <c r="Q68" i="1" s="1"/>
  <c r="D68" i="1"/>
  <c r="C68" i="1"/>
  <c r="O68" i="1" s="1"/>
  <c r="B68" i="1"/>
  <c r="M67" i="1"/>
  <c r="N67" i="1" s="1"/>
  <c r="K67" i="1"/>
  <c r="J67" i="1"/>
  <c r="I67" i="1"/>
  <c r="G67" i="1"/>
  <c r="E67" i="1"/>
  <c r="Q67" i="1" s="1"/>
  <c r="D67" i="1"/>
  <c r="C67" i="1"/>
  <c r="O67" i="1" s="1"/>
  <c r="B67" i="1"/>
  <c r="M66" i="1"/>
  <c r="N66" i="1" s="1"/>
  <c r="K66" i="1"/>
  <c r="J66" i="1"/>
  <c r="I66" i="1"/>
  <c r="G66" i="1"/>
  <c r="E66" i="1"/>
  <c r="Q66" i="1" s="1"/>
  <c r="D66" i="1"/>
  <c r="C66" i="1"/>
  <c r="O66" i="1" s="1"/>
  <c r="B66" i="1"/>
  <c r="M65" i="1"/>
  <c r="N65" i="1" s="1"/>
  <c r="K65" i="1"/>
  <c r="J65" i="1"/>
  <c r="I65" i="1"/>
  <c r="G65" i="1"/>
  <c r="E65" i="1"/>
  <c r="Q65" i="1" s="1"/>
  <c r="D65" i="1"/>
  <c r="C65" i="1"/>
  <c r="O65" i="1" s="1"/>
  <c r="B65" i="1"/>
  <c r="M64" i="1"/>
  <c r="N64" i="1" s="1"/>
  <c r="K64" i="1"/>
  <c r="J64" i="1"/>
  <c r="I64" i="1"/>
  <c r="G64" i="1"/>
  <c r="E64" i="1"/>
  <c r="Q64" i="1" s="1"/>
  <c r="D64" i="1"/>
  <c r="C64" i="1"/>
  <c r="O64" i="1" s="1"/>
  <c r="B64" i="1"/>
  <c r="M63" i="1"/>
  <c r="N63" i="1" s="1"/>
  <c r="K63" i="1"/>
  <c r="J63" i="1"/>
  <c r="I63" i="1"/>
  <c r="G63" i="1"/>
  <c r="E63" i="1"/>
  <c r="Q63" i="1" s="1"/>
  <c r="D63" i="1"/>
  <c r="C63" i="1"/>
  <c r="O63" i="1" s="1"/>
  <c r="B63" i="1"/>
  <c r="M62" i="1"/>
  <c r="N62" i="1" s="1"/>
  <c r="K62" i="1"/>
  <c r="J62" i="1"/>
  <c r="I62" i="1"/>
  <c r="G62" i="1"/>
  <c r="E62" i="1"/>
  <c r="D62" i="1"/>
  <c r="C62" i="1"/>
  <c r="O62" i="1" s="1"/>
  <c r="B62" i="1"/>
  <c r="M61" i="1"/>
  <c r="N61" i="1" s="1"/>
  <c r="K61" i="1"/>
  <c r="J61" i="1"/>
  <c r="I61" i="1"/>
  <c r="G61" i="1"/>
  <c r="E61" i="1"/>
  <c r="D61" i="1"/>
  <c r="C61" i="1"/>
  <c r="O61" i="1" s="1"/>
  <c r="B61" i="1"/>
  <c r="M60" i="1"/>
  <c r="N60" i="1" s="1"/>
  <c r="K60" i="1"/>
  <c r="J60" i="1"/>
  <c r="I60" i="1"/>
  <c r="G60" i="1"/>
  <c r="E60" i="1"/>
  <c r="D60" i="1"/>
  <c r="C60" i="1"/>
  <c r="O60" i="1" s="1"/>
  <c r="B60" i="1"/>
  <c r="M59" i="1"/>
  <c r="N59" i="1" s="1"/>
  <c r="K59" i="1"/>
  <c r="J59" i="1"/>
  <c r="I59" i="1"/>
  <c r="G59" i="1"/>
  <c r="E59" i="1"/>
  <c r="Q59" i="1" s="1"/>
  <c r="D59" i="1"/>
  <c r="C59" i="1"/>
  <c r="O59" i="1" s="1"/>
  <c r="B59" i="1"/>
  <c r="M58" i="1"/>
  <c r="N58" i="1" s="1"/>
  <c r="K58" i="1"/>
  <c r="J58" i="1"/>
  <c r="I58" i="1"/>
  <c r="G58" i="1"/>
  <c r="E58" i="1"/>
  <c r="Q58" i="1" s="1"/>
  <c r="D58" i="1"/>
  <c r="C58" i="1"/>
  <c r="O58" i="1" s="1"/>
  <c r="B58" i="1"/>
  <c r="M57" i="1"/>
  <c r="N57" i="1" s="1"/>
  <c r="K57" i="1"/>
  <c r="J57" i="1"/>
  <c r="I57" i="1"/>
  <c r="G57" i="1"/>
  <c r="E57" i="1"/>
  <c r="Q57" i="1" s="1"/>
  <c r="D57" i="1"/>
  <c r="C57" i="1"/>
  <c r="O57" i="1" s="1"/>
  <c r="B57" i="1"/>
  <c r="M56" i="1"/>
  <c r="N56" i="1" s="1"/>
  <c r="K56" i="1"/>
  <c r="J56" i="1"/>
  <c r="I56" i="1"/>
  <c r="G56" i="1"/>
  <c r="E56" i="1"/>
  <c r="Q56" i="1" s="1"/>
  <c r="D56" i="1"/>
  <c r="C56" i="1"/>
  <c r="O56" i="1" s="1"/>
  <c r="B56" i="1"/>
  <c r="M55" i="1"/>
  <c r="N55" i="1" s="1"/>
  <c r="K55" i="1"/>
  <c r="J55" i="1"/>
  <c r="I55" i="1"/>
  <c r="G55" i="1"/>
  <c r="E55" i="1"/>
  <c r="Q55" i="1" s="1"/>
  <c r="D55" i="1"/>
  <c r="C55" i="1"/>
  <c r="O55" i="1" s="1"/>
  <c r="B55" i="1"/>
  <c r="M54" i="1"/>
  <c r="N54" i="1" s="1"/>
  <c r="K54" i="1"/>
  <c r="J54" i="1"/>
  <c r="I54" i="1"/>
  <c r="G54" i="1"/>
  <c r="E54" i="1"/>
  <c r="D54" i="1"/>
  <c r="C54" i="1"/>
  <c r="O54" i="1" s="1"/>
  <c r="B54" i="1"/>
  <c r="M53" i="1"/>
  <c r="N53" i="1" s="1"/>
  <c r="K53" i="1"/>
  <c r="J53" i="1"/>
  <c r="I53" i="1"/>
  <c r="G53" i="1"/>
  <c r="E53" i="1"/>
  <c r="D53" i="1"/>
  <c r="C53" i="1"/>
  <c r="O53" i="1" s="1"/>
  <c r="B53" i="1"/>
  <c r="M52" i="1"/>
  <c r="N52" i="1" s="1"/>
  <c r="K52" i="1"/>
  <c r="J52" i="1"/>
  <c r="I52" i="1"/>
  <c r="G52" i="1"/>
  <c r="E52" i="1"/>
  <c r="D52" i="1"/>
  <c r="C52" i="1"/>
  <c r="O52" i="1" s="1"/>
  <c r="B52" i="1"/>
  <c r="M51" i="1"/>
  <c r="N51" i="1" s="1"/>
  <c r="K51" i="1"/>
  <c r="J51" i="1"/>
  <c r="I51" i="1"/>
  <c r="G51" i="1"/>
  <c r="E51" i="1"/>
  <c r="Q51" i="1" s="1"/>
  <c r="D51" i="1"/>
  <c r="C51" i="1"/>
  <c r="O51" i="1" s="1"/>
  <c r="B51" i="1"/>
  <c r="M50" i="1"/>
  <c r="N50" i="1" s="1"/>
  <c r="K50" i="1"/>
  <c r="J50" i="1"/>
  <c r="I50" i="1"/>
  <c r="G50" i="1"/>
  <c r="E50" i="1"/>
  <c r="Q50" i="1" s="1"/>
  <c r="D50" i="1"/>
  <c r="C50" i="1"/>
  <c r="O50" i="1" s="1"/>
  <c r="B50" i="1"/>
  <c r="M49" i="1"/>
  <c r="N49" i="1" s="1"/>
  <c r="K49" i="1"/>
  <c r="J49" i="1"/>
  <c r="I49" i="1"/>
  <c r="G49" i="1"/>
  <c r="E49" i="1"/>
  <c r="Q49" i="1" s="1"/>
  <c r="D49" i="1"/>
  <c r="C49" i="1"/>
  <c r="O49" i="1" s="1"/>
  <c r="B49" i="1"/>
  <c r="M48" i="1"/>
  <c r="N48" i="1" s="1"/>
  <c r="K48" i="1"/>
  <c r="J48" i="1"/>
  <c r="I48" i="1"/>
  <c r="G48" i="1"/>
  <c r="E48" i="1"/>
  <c r="Q48" i="1" s="1"/>
  <c r="D48" i="1"/>
  <c r="C48" i="1"/>
  <c r="O48" i="1" s="1"/>
  <c r="B48" i="1"/>
  <c r="M47" i="1"/>
  <c r="N47" i="1" s="1"/>
  <c r="K47" i="1"/>
  <c r="J47" i="1"/>
  <c r="I47" i="1"/>
  <c r="G47" i="1"/>
  <c r="E47" i="1"/>
  <c r="Q47" i="1" s="1"/>
  <c r="D47" i="1"/>
  <c r="C47" i="1"/>
  <c r="O47" i="1" s="1"/>
  <c r="B47" i="1"/>
  <c r="M46" i="1"/>
  <c r="N46" i="1" s="1"/>
  <c r="K46" i="1"/>
  <c r="J46" i="1"/>
  <c r="I46" i="1"/>
  <c r="G46" i="1"/>
  <c r="E46" i="1"/>
  <c r="D46" i="1"/>
  <c r="C46" i="1"/>
  <c r="O46" i="1" s="1"/>
  <c r="B46" i="1"/>
  <c r="M45" i="1"/>
  <c r="N45" i="1" s="1"/>
  <c r="K45" i="1"/>
  <c r="J45" i="1"/>
  <c r="I45" i="1"/>
  <c r="G45" i="1"/>
  <c r="E45" i="1"/>
  <c r="D45" i="1"/>
  <c r="C45" i="1"/>
  <c r="O45" i="1" s="1"/>
  <c r="B45" i="1"/>
  <c r="M44" i="1"/>
  <c r="N44" i="1" s="1"/>
  <c r="K44" i="1"/>
  <c r="J44" i="1"/>
  <c r="I44" i="1"/>
  <c r="G44" i="1"/>
  <c r="E44" i="1"/>
  <c r="D44" i="1"/>
  <c r="C44" i="1"/>
  <c r="O44" i="1" s="1"/>
  <c r="B44" i="1"/>
  <c r="M43" i="1"/>
  <c r="N43" i="1" s="1"/>
  <c r="K43" i="1"/>
  <c r="J43" i="1"/>
  <c r="I43" i="1"/>
  <c r="G43" i="1"/>
  <c r="E43" i="1"/>
  <c r="Q43" i="1" s="1"/>
  <c r="D43" i="1"/>
  <c r="C43" i="1"/>
  <c r="O43" i="1" s="1"/>
  <c r="B43" i="1"/>
  <c r="N42" i="1"/>
  <c r="M42" i="1"/>
  <c r="S42" i="1" s="1"/>
  <c r="K42" i="1"/>
  <c r="J42" i="1"/>
  <c r="P42" i="1" s="1"/>
  <c r="I42" i="1"/>
  <c r="G42" i="1"/>
  <c r="H42" i="1" s="1"/>
  <c r="E42" i="1"/>
  <c r="D42" i="1"/>
  <c r="C42" i="1"/>
  <c r="O42" i="1" s="1"/>
  <c r="B42" i="1"/>
  <c r="O41" i="1"/>
  <c r="N41" i="1"/>
  <c r="M41" i="1"/>
  <c r="L41" i="1"/>
  <c r="K41" i="1"/>
  <c r="J41" i="1"/>
  <c r="I41" i="1"/>
  <c r="G41" i="1"/>
  <c r="E41" i="1"/>
  <c r="Q41" i="1" s="1"/>
  <c r="D41" i="1"/>
  <c r="P41" i="1" s="1"/>
  <c r="C41" i="1"/>
  <c r="B41" i="1"/>
  <c r="Q40" i="1"/>
  <c r="M40" i="1"/>
  <c r="K40" i="1"/>
  <c r="J40" i="1"/>
  <c r="L40" i="1" s="1"/>
  <c r="R40" i="1" s="1"/>
  <c r="I40" i="1"/>
  <c r="N40" i="1" s="1"/>
  <c r="H40" i="1"/>
  <c r="G40" i="1"/>
  <c r="S40" i="1" s="1"/>
  <c r="F40" i="1"/>
  <c r="E40" i="1"/>
  <c r="D40" i="1"/>
  <c r="C40" i="1"/>
  <c r="B40" i="1"/>
  <c r="M39" i="1"/>
  <c r="S39" i="1" s="1"/>
  <c r="K39" i="1"/>
  <c r="L39" i="1" s="1"/>
  <c r="J39" i="1"/>
  <c r="I39" i="1"/>
  <c r="G39" i="1"/>
  <c r="E39" i="1"/>
  <c r="D39" i="1"/>
  <c r="P39" i="1" s="1"/>
  <c r="C39" i="1"/>
  <c r="B39" i="1"/>
  <c r="R38" i="1"/>
  <c r="Q38" i="1"/>
  <c r="M38" i="1"/>
  <c r="K38" i="1"/>
  <c r="J38" i="1"/>
  <c r="L38" i="1" s="1"/>
  <c r="I38" i="1"/>
  <c r="O38" i="1" s="1"/>
  <c r="H38" i="1"/>
  <c r="G38" i="1"/>
  <c r="S38" i="1" s="1"/>
  <c r="F38" i="1"/>
  <c r="E38" i="1"/>
  <c r="D38" i="1"/>
  <c r="C38" i="1"/>
  <c r="B38" i="1"/>
  <c r="M37" i="1"/>
  <c r="N37" i="1" s="1"/>
  <c r="K37" i="1"/>
  <c r="J37" i="1"/>
  <c r="L37" i="1" s="1"/>
  <c r="I37" i="1"/>
  <c r="G37" i="1"/>
  <c r="E37" i="1"/>
  <c r="D37" i="1"/>
  <c r="C37" i="1"/>
  <c r="B37" i="1"/>
  <c r="Q36" i="1"/>
  <c r="M36" i="1"/>
  <c r="K36" i="1"/>
  <c r="J36" i="1"/>
  <c r="L36" i="1" s="1"/>
  <c r="R36" i="1" s="1"/>
  <c r="I36" i="1"/>
  <c r="O36" i="1" s="1"/>
  <c r="H36" i="1"/>
  <c r="G36" i="1"/>
  <c r="S36" i="1" s="1"/>
  <c r="F36" i="1"/>
  <c r="E36" i="1"/>
  <c r="D36" i="1"/>
  <c r="C36" i="1"/>
  <c r="B36" i="1"/>
  <c r="M35" i="1"/>
  <c r="N35" i="1" s="1"/>
  <c r="K35" i="1"/>
  <c r="J35" i="1"/>
  <c r="L35" i="1" s="1"/>
  <c r="I35" i="1"/>
  <c r="G35" i="1"/>
  <c r="E35" i="1"/>
  <c r="D35" i="1"/>
  <c r="C35" i="1"/>
  <c r="B35" i="1"/>
  <c r="Q34" i="1"/>
  <c r="M34" i="1"/>
  <c r="K34" i="1"/>
  <c r="J34" i="1"/>
  <c r="L34" i="1" s="1"/>
  <c r="R34" i="1" s="1"/>
  <c r="I34" i="1"/>
  <c r="O34" i="1" s="1"/>
  <c r="H34" i="1"/>
  <c r="G34" i="1"/>
  <c r="S34" i="1" s="1"/>
  <c r="F34" i="1"/>
  <c r="E34" i="1"/>
  <c r="D34" i="1"/>
  <c r="C34" i="1"/>
  <c r="B34" i="1"/>
  <c r="M33" i="1"/>
  <c r="N33" i="1" s="1"/>
  <c r="K33" i="1"/>
  <c r="J33" i="1"/>
  <c r="L33" i="1" s="1"/>
  <c r="I33" i="1"/>
  <c r="G33" i="1"/>
  <c r="E33" i="1"/>
  <c r="D33" i="1"/>
  <c r="C33" i="1"/>
  <c r="B33" i="1"/>
  <c r="Q32" i="1"/>
  <c r="M32" i="1"/>
  <c r="K32" i="1"/>
  <c r="J32" i="1"/>
  <c r="L32" i="1" s="1"/>
  <c r="R32" i="1" s="1"/>
  <c r="I32" i="1"/>
  <c r="O32" i="1" s="1"/>
  <c r="H32" i="1"/>
  <c r="G32" i="1"/>
  <c r="S32" i="1" s="1"/>
  <c r="F32" i="1"/>
  <c r="E32" i="1"/>
  <c r="D32" i="1"/>
  <c r="C32" i="1"/>
  <c r="B32" i="1"/>
  <c r="M31" i="1"/>
  <c r="N31" i="1" s="1"/>
  <c r="K31" i="1"/>
  <c r="J31" i="1"/>
  <c r="L31" i="1" s="1"/>
  <c r="I31" i="1"/>
  <c r="G31" i="1"/>
  <c r="E31" i="1"/>
  <c r="D31" i="1"/>
  <c r="C31" i="1"/>
  <c r="B31" i="1"/>
  <c r="Q30" i="1"/>
  <c r="M30" i="1"/>
  <c r="K30" i="1"/>
  <c r="J30" i="1"/>
  <c r="L30" i="1" s="1"/>
  <c r="R30" i="1" s="1"/>
  <c r="I30" i="1"/>
  <c r="O30" i="1" s="1"/>
  <c r="H30" i="1"/>
  <c r="G30" i="1"/>
  <c r="S30" i="1" s="1"/>
  <c r="F30" i="1"/>
  <c r="E30" i="1"/>
  <c r="D30" i="1"/>
  <c r="C30" i="1"/>
  <c r="B30" i="1"/>
  <c r="M29" i="1"/>
  <c r="N29" i="1" s="1"/>
  <c r="L29" i="1"/>
  <c r="K29" i="1"/>
  <c r="J29" i="1"/>
  <c r="I29" i="1"/>
  <c r="G29" i="1"/>
  <c r="E29" i="1"/>
  <c r="D29" i="1"/>
  <c r="P29" i="1" s="1"/>
  <c r="C29" i="1"/>
  <c r="O29" i="1" s="1"/>
  <c r="B29" i="1"/>
  <c r="Q28" i="1"/>
  <c r="O28" i="1"/>
  <c r="N28" i="1"/>
  <c r="M28" i="1"/>
  <c r="L28" i="1"/>
  <c r="K28" i="1"/>
  <c r="J28" i="1"/>
  <c r="I28" i="1"/>
  <c r="G28" i="1"/>
  <c r="S28" i="1" s="1"/>
  <c r="T28" i="1" s="1"/>
  <c r="V28" i="1" s="1"/>
  <c r="F28" i="1"/>
  <c r="R28" i="1" s="1"/>
  <c r="E28" i="1"/>
  <c r="D28" i="1"/>
  <c r="P28" i="1" s="1"/>
  <c r="C28" i="1"/>
  <c r="B28" i="1"/>
  <c r="S27" i="1"/>
  <c r="T27" i="1" s="1"/>
  <c r="P27" i="1"/>
  <c r="N27" i="1"/>
  <c r="M27" i="1"/>
  <c r="K27" i="1"/>
  <c r="J27" i="1"/>
  <c r="L27" i="1" s="1"/>
  <c r="R27" i="1" s="1"/>
  <c r="I27" i="1"/>
  <c r="H27" i="1"/>
  <c r="G27" i="1"/>
  <c r="F27" i="1"/>
  <c r="E27" i="1"/>
  <c r="Q27" i="1" s="1"/>
  <c r="D27" i="1"/>
  <c r="C27" i="1"/>
  <c r="O27" i="1" s="1"/>
  <c r="B27" i="1"/>
  <c r="Q26" i="1"/>
  <c r="M26" i="1"/>
  <c r="K26" i="1"/>
  <c r="J26" i="1"/>
  <c r="L26" i="1" s="1"/>
  <c r="I26" i="1"/>
  <c r="N26" i="1" s="1"/>
  <c r="H26" i="1"/>
  <c r="G26" i="1"/>
  <c r="S26" i="1" s="1"/>
  <c r="E26" i="1"/>
  <c r="D26" i="1"/>
  <c r="F26" i="1" s="1"/>
  <c r="R26" i="1" s="1"/>
  <c r="C26" i="1"/>
  <c r="B26" i="1"/>
  <c r="N25" i="1"/>
  <c r="M25" i="1"/>
  <c r="S25" i="1" s="1"/>
  <c r="T25" i="1" s="1"/>
  <c r="V25" i="1" s="1"/>
  <c r="L25" i="1"/>
  <c r="K25" i="1"/>
  <c r="J25" i="1"/>
  <c r="I25" i="1"/>
  <c r="G25" i="1"/>
  <c r="E25" i="1"/>
  <c r="D25" i="1"/>
  <c r="P25" i="1" s="1"/>
  <c r="C25" i="1"/>
  <c r="O25" i="1" s="1"/>
  <c r="B25" i="1"/>
  <c r="Q24" i="1"/>
  <c r="O24" i="1"/>
  <c r="N24" i="1"/>
  <c r="M24" i="1"/>
  <c r="L24" i="1"/>
  <c r="K24" i="1"/>
  <c r="J24" i="1"/>
  <c r="I24" i="1"/>
  <c r="H24" i="1"/>
  <c r="G24" i="1"/>
  <c r="S24" i="1" s="1"/>
  <c r="T24" i="1" s="1"/>
  <c r="V24" i="1" s="1"/>
  <c r="F24" i="1"/>
  <c r="R24" i="1" s="1"/>
  <c r="E24" i="1"/>
  <c r="D24" i="1"/>
  <c r="P24" i="1" s="1"/>
  <c r="C24" i="1"/>
  <c r="B24" i="1"/>
  <c r="T23" i="1"/>
  <c r="S23" i="1"/>
  <c r="P23" i="1"/>
  <c r="N23" i="1"/>
  <c r="M23" i="1"/>
  <c r="K23" i="1"/>
  <c r="J23" i="1"/>
  <c r="L23" i="1" s="1"/>
  <c r="R23" i="1" s="1"/>
  <c r="I23" i="1"/>
  <c r="H23" i="1"/>
  <c r="G23" i="1"/>
  <c r="F23" i="1"/>
  <c r="E23" i="1"/>
  <c r="Q23" i="1" s="1"/>
  <c r="D23" i="1"/>
  <c r="C23" i="1"/>
  <c r="O23" i="1" s="1"/>
  <c r="B23" i="1"/>
  <c r="Q22" i="1"/>
  <c r="M22" i="1"/>
  <c r="K22" i="1"/>
  <c r="J22" i="1"/>
  <c r="L22" i="1" s="1"/>
  <c r="I22" i="1"/>
  <c r="N22" i="1" s="1"/>
  <c r="H22" i="1"/>
  <c r="G22" i="1"/>
  <c r="S22" i="1" s="1"/>
  <c r="E22" i="1"/>
  <c r="D22" i="1"/>
  <c r="F22" i="1" s="1"/>
  <c r="R22" i="1" s="1"/>
  <c r="C22" i="1"/>
  <c r="B22" i="1"/>
  <c r="N21" i="1"/>
  <c r="M21" i="1"/>
  <c r="S21" i="1" s="1"/>
  <c r="T21" i="1" s="1"/>
  <c r="V21" i="1" s="1"/>
  <c r="L21" i="1"/>
  <c r="K21" i="1"/>
  <c r="J21" i="1"/>
  <c r="I21" i="1"/>
  <c r="G21" i="1"/>
  <c r="E21" i="1"/>
  <c r="D21" i="1"/>
  <c r="P21" i="1" s="1"/>
  <c r="C21" i="1"/>
  <c r="O21" i="1" s="1"/>
  <c r="B21" i="1"/>
  <c r="Q20" i="1"/>
  <c r="O20" i="1"/>
  <c r="N20" i="1"/>
  <c r="M20" i="1"/>
  <c r="L20" i="1"/>
  <c r="K20" i="1"/>
  <c r="J20" i="1"/>
  <c r="I20" i="1"/>
  <c r="H20" i="1"/>
  <c r="G20" i="1"/>
  <c r="S20" i="1" s="1"/>
  <c r="T20" i="1" s="1"/>
  <c r="V20" i="1" s="1"/>
  <c r="F20" i="1"/>
  <c r="R20" i="1" s="1"/>
  <c r="E20" i="1"/>
  <c r="D20" i="1"/>
  <c r="P20" i="1" s="1"/>
  <c r="C20" i="1"/>
  <c r="B20" i="1"/>
  <c r="T19" i="1"/>
  <c r="S19" i="1"/>
  <c r="P19" i="1"/>
  <c r="N19" i="1"/>
  <c r="M19" i="1"/>
  <c r="K19" i="1"/>
  <c r="J19" i="1"/>
  <c r="L19" i="1" s="1"/>
  <c r="R19" i="1" s="1"/>
  <c r="I19" i="1"/>
  <c r="H19" i="1"/>
  <c r="G19" i="1"/>
  <c r="F19" i="1"/>
  <c r="E19" i="1"/>
  <c r="Q19" i="1" s="1"/>
  <c r="D19" i="1"/>
  <c r="C19" i="1"/>
  <c r="O19" i="1" s="1"/>
  <c r="B19" i="1"/>
  <c r="Q18" i="1"/>
  <c r="M18" i="1"/>
  <c r="K18" i="1"/>
  <c r="J18" i="1"/>
  <c r="L18" i="1" s="1"/>
  <c r="I18" i="1"/>
  <c r="N18" i="1" s="1"/>
  <c r="H18" i="1"/>
  <c r="G18" i="1"/>
  <c r="S18" i="1" s="1"/>
  <c r="E18" i="1"/>
  <c r="D18" i="1"/>
  <c r="F18" i="1" s="1"/>
  <c r="R18" i="1" s="1"/>
  <c r="C18" i="1"/>
  <c r="B18" i="1"/>
  <c r="N17" i="1"/>
  <c r="M17" i="1"/>
  <c r="S17" i="1" s="1"/>
  <c r="T17" i="1" s="1"/>
  <c r="K17" i="1"/>
  <c r="L17" i="1" s="1"/>
  <c r="J17" i="1"/>
  <c r="I17" i="1"/>
  <c r="G17" i="1"/>
  <c r="E17" i="1"/>
  <c r="D17" i="1"/>
  <c r="P17" i="1" s="1"/>
  <c r="C17" i="1"/>
  <c r="O17" i="1" s="1"/>
  <c r="B17" i="1"/>
  <c r="O16" i="1"/>
  <c r="M16" i="1"/>
  <c r="N16" i="1" s="1"/>
  <c r="L16" i="1"/>
  <c r="K16" i="1"/>
  <c r="J16" i="1"/>
  <c r="I16" i="1"/>
  <c r="H16" i="1"/>
  <c r="G16" i="1"/>
  <c r="E16" i="1"/>
  <c r="Q16" i="1" s="1"/>
  <c r="D16" i="1"/>
  <c r="P16" i="1" s="1"/>
  <c r="C16" i="1"/>
  <c r="B16" i="1"/>
  <c r="S15" i="1"/>
  <c r="Q15" i="1"/>
  <c r="P15" i="1"/>
  <c r="M15" i="1"/>
  <c r="N15" i="1" s="1"/>
  <c r="K15" i="1"/>
  <c r="J15" i="1"/>
  <c r="L15" i="1" s="1"/>
  <c r="I15" i="1"/>
  <c r="H15" i="1"/>
  <c r="G15" i="1"/>
  <c r="E15" i="1"/>
  <c r="D15" i="1"/>
  <c r="F15" i="1" s="1"/>
  <c r="C15" i="1"/>
  <c r="B15" i="1"/>
  <c r="N14" i="1"/>
  <c r="M14" i="1"/>
  <c r="L14" i="1"/>
  <c r="K14" i="1"/>
  <c r="J14" i="1"/>
  <c r="I14" i="1"/>
  <c r="O14" i="1" s="1"/>
  <c r="H14" i="1"/>
  <c r="G14" i="1"/>
  <c r="E14" i="1"/>
  <c r="Q14" i="1" s="1"/>
  <c r="D14" i="1"/>
  <c r="P14" i="1" s="1"/>
  <c r="C14" i="1"/>
  <c r="B14" i="1"/>
  <c r="P13" i="1"/>
  <c r="N13" i="1"/>
  <c r="M13" i="1"/>
  <c r="S13" i="1" s="1"/>
  <c r="K13" i="1"/>
  <c r="J13" i="1"/>
  <c r="L13" i="1" s="1"/>
  <c r="I13" i="1"/>
  <c r="H13" i="1"/>
  <c r="G13" i="1"/>
  <c r="F13" i="1"/>
  <c r="E13" i="1"/>
  <c r="Q13" i="1" s="1"/>
  <c r="D13" i="1"/>
  <c r="C13" i="1"/>
  <c r="B13" i="1"/>
  <c r="S12" i="1"/>
  <c r="M12" i="1"/>
  <c r="N12" i="1" s="1"/>
  <c r="K12" i="1"/>
  <c r="Q12" i="1" s="1"/>
  <c r="J12" i="1"/>
  <c r="L12" i="1" s="1"/>
  <c r="I12" i="1"/>
  <c r="G12" i="1"/>
  <c r="H12" i="1" s="1"/>
  <c r="E12" i="1"/>
  <c r="D12" i="1"/>
  <c r="F12" i="1" s="1"/>
  <c r="R12" i="1" s="1"/>
  <c r="C12" i="1"/>
  <c r="O12" i="1" s="1"/>
  <c r="B12" i="1"/>
  <c r="P11" i="1"/>
  <c r="O11" i="1"/>
  <c r="N11" i="1"/>
  <c r="M11" i="1"/>
  <c r="K11" i="1"/>
  <c r="J11" i="1"/>
  <c r="L11" i="1" s="1"/>
  <c r="I11" i="1"/>
  <c r="G11" i="1"/>
  <c r="S11" i="1" s="1"/>
  <c r="T11" i="1" s="1"/>
  <c r="F11" i="1"/>
  <c r="R11" i="1" s="1"/>
  <c r="E11" i="1"/>
  <c r="Q11" i="1" s="1"/>
  <c r="D11" i="1"/>
  <c r="C11" i="1"/>
  <c r="B11" i="1"/>
  <c r="S10" i="1"/>
  <c r="M10" i="1"/>
  <c r="N10" i="1" s="1"/>
  <c r="K10" i="1"/>
  <c r="Q10" i="1" s="1"/>
  <c r="J10" i="1"/>
  <c r="L10" i="1" s="1"/>
  <c r="I10" i="1"/>
  <c r="G10" i="1"/>
  <c r="H10" i="1" s="1"/>
  <c r="E10" i="1"/>
  <c r="D10" i="1"/>
  <c r="F10" i="1" s="1"/>
  <c r="C10" i="1"/>
  <c r="O10" i="1" s="1"/>
  <c r="B10" i="1"/>
  <c r="P9" i="1"/>
  <c r="O9" i="1"/>
  <c r="N9" i="1"/>
  <c r="M9" i="1"/>
  <c r="K9" i="1"/>
  <c r="J9" i="1"/>
  <c r="L9" i="1" s="1"/>
  <c r="I9" i="1"/>
  <c r="G9" i="1"/>
  <c r="H9" i="1" s="1"/>
  <c r="F9" i="1"/>
  <c r="R9" i="1" s="1"/>
  <c r="E9" i="1"/>
  <c r="Q9" i="1" s="1"/>
  <c r="D9" i="1"/>
  <c r="C9" i="1"/>
  <c r="B9" i="1"/>
  <c r="S8" i="1"/>
  <c r="Q8" i="1"/>
  <c r="M8" i="1"/>
  <c r="N8" i="1" s="1"/>
  <c r="K8" i="1"/>
  <c r="J8" i="1"/>
  <c r="L8" i="1" s="1"/>
  <c r="I8" i="1"/>
  <c r="G8" i="1"/>
  <c r="H8" i="1" s="1"/>
  <c r="E8" i="1"/>
  <c r="D8" i="1"/>
  <c r="P8" i="1" s="1"/>
  <c r="C8" i="1"/>
  <c r="O8" i="1" s="1"/>
  <c r="B8" i="1"/>
  <c r="P7" i="1"/>
  <c r="O7" i="1"/>
  <c r="M7" i="1"/>
  <c r="N7" i="1" s="1"/>
  <c r="K7" i="1"/>
  <c r="J7" i="1"/>
  <c r="L7" i="1" s="1"/>
  <c r="I7" i="1"/>
  <c r="G7" i="1"/>
  <c r="S7" i="1" s="1"/>
  <c r="T7" i="1" s="1"/>
  <c r="E7" i="1"/>
  <c r="Q7" i="1" s="1"/>
  <c r="D7" i="1"/>
  <c r="C7" i="1"/>
  <c r="B7" i="1"/>
  <c r="S6" i="1"/>
  <c r="Q6" i="1"/>
  <c r="P6" i="1"/>
  <c r="M6" i="1"/>
  <c r="K6" i="1"/>
  <c r="J6" i="1"/>
  <c r="I6" i="1"/>
  <c r="I82" i="1" s="1"/>
  <c r="H6" i="1"/>
  <c r="G6" i="1"/>
  <c r="E6" i="1"/>
  <c r="D6" i="1"/>
  <c r="C6" i="1"/>
  <c r="O6" i="1" s="1"/>
  <c r="B6" i="1"/>
  <c r="A2" i="1"/>
  <c r="A1" i="1"/>
  <c r="T6" i="1" l="1"/>
  <c r="V7" i="1"/>
  <c r="T10" i="1"/>
  <c r="T8" i="1"/>
  <c r="V8" i="1" s="1"/>
  <c r="R10" i="1"/>
  <c r="V23" i="1"/>
  <c r="T13" i="1"/>
  <c r="R15" i="1"/>
  <c r="R13" i="1"/>
  <c r="V11" i="1"/>
  <c r="T12" i="1"/>
  <c r="V12" i="1" s="1"/>
  <c r="J82" i="1"/>
  <c r="F8" i="1"/>
  <c r="R8" i="1" s="1"/>
  <c r="S9" i="1"/>
  <c r="T9" i="1" s="1"/>
  <c r="V9" i="1" s="1"/>
  <c r="G82" i="1"/>
  <c r="P10" i="1"/>
  <c r="P82" i="1" s="1"/>
  <c r="P12" i="1"/>
  <c r="O18" i="1"/>
  <c r="T18" i="1" s="1"/>
  <c r="V18" i="1" s="1"/>
  <c r="O22" i="1"/>
  <c r="T22" i="1" s="1"/>
  <c r="V22" i="1" s="1"/>
  <c r="O26" i="1"/>
  <c r="T26" i="1" s="1"/>
  <c r="V26" i="1" s="1"/>
  <c r="S29" i="1"/>
  <c r="T29" i="1" s="1"/>
  <c r="V29" i="1" s="1"/>
  <c r="T30" i="1"/>
  <c r="V30" i="1" s="1"/>
  <c r="P30" i="1"/>
  <c r="S31" i="1"/>
  <c r="T32" i="1"/>
  <c r="P32" i="1"/>
  <c r="S33" i="1"/>
  <c r="T34" i="1"/>
  <c r="P34" i="1"/>
  <c r="S35" i="1"/>
  <c r="T35" i="1" s="1"/>
  <c r="V35" i="1" s="1"/>
  <c r="T36" i="1"/>
  <c r="V36" i="1" s="1"/>
  <c r="P36" i="1"/>
  <c r="S37" i="1"/>
  <c r="T37" i="1" s="1"/>
  <c r="V37" i="1" s="1"/>
  <c r="T38" i="1"/>
  <c r="V38" i="1" s="1"/>
  <c r="P38" i="1"/>
  <c r="P18" i="1"/>
  <c r="P22" i="1"/>
  <c r="P26" i="1"/>
  <c r="Q42" i="1"/>
  <c r="F42" i="1"/>
  <c r="F7" i="1"/>
  <c r="R7" i="1" s="1"/>
  <c r="C82" i="1"/>
  <c r="K82" i="1"/>
  <c r="H7" i="1"/>
  <c r="H11" i="1"/>
  <c r="S16" i="1"/>
  <c r="T16" i="1" s="1"/>
  <c r="V16" i="1" s="1"/>
  <c r="Q17" i="1"/>
  <c r="Q82" i="1" s="1"/>
  <c r="Q88" i="1" s="1"/>
  <c r="Q21" i="1"/>
  <c r="Q25" i="1"/>
  <c r="Q29" i="1"/>
  <c r="H31" i="1"/>
  <c r="O31" i="1"/>
  <c r="H33" i="1"/>
  <c r="O33" i="1"/>
  <c r="H35" i="1"/>
  <c r="O35" i="1"/>
  <c r="H37" i="1"/>
  <c r="O37" i="1"/>
  <c r="H39" i="1"/>
  <c r="O39" i="1"/>
  <c r="T39" i="1" s="1"/>
  <c r="V39" i="1" s="1"/>
  <c r="F16" i="1"/>
  <c r="R16" i="1" s="1"/>
  <c r="D82" i="1"/>
  <c r="L6" i="1"/>
  <c r="O15" i="1"/>
  <c r="T15" i="1" s="1"/>
  <c r="F17" i="1"/>
  <c r="R17" i="1" s="1"/>
  <c r="F21" i="1"/>
  <c r="R21" i="1" s="1"/>
  <c r="F25" i="1"/>
  <c r="R25" i="1" s="1"/>
  <c r="H28" i="1"/>
  <c r="F29" i="1"/>
  <c r="R29" i="1" s="1"/>
  <c r="P31" i="1"/>
  <c r="P33" i="1"/>
  <c r="P35" i="1"/>
  <c r="P37" i="1"/>
  <c r="O40" i="1"/>
  <c r="T40" i="1" s="1"/>
  <c r="F41" i="1"/>
  <c r="R41" i="1" s="1"/>
  <c r="Q44" i="1"/>
  <c r="Q52" i="1"/>
  <c r="Q60" i="1"/>
  <c r="S14" i="1"/>
  <c r="T14" i="1" s="1"/>
  <c r="V14" i="1" s="1"/>
  <c r="N30" i="1"/>
  <c r="Q31" i="1"/>
  <c r="N32" i="1"/>
  <c r="Q33" i="1"/>
  <c r="N34" i="1"/>
  <c r="Q35" i="1"/>
  <c r="N36" i="1"/>
  <c r="Q37" i="1"/>
  <c r="N38" i="1"/>
  <c r="Q39" i="1"/>
  <c r="N39" i="1"/>
  <c r="P40" i="1"/>
  <c r="H41" i="1"/>
  <c r="S41" i="1"/>
  <c r="T41" i="1" s="1"/>
  <c r="Q45" i="1"/>
  <c r="Q53" i="1"/>
  <c r="Q61" i="1"/>
  <c r="F14" i="1"/>
  <c r="R14" i="1" s="1"/>
  <c r="E82" i="1"/>
  <c r="M82" i="1"/>
  <c r="N82" i="1" s="1"/>
  <c r="F6" i="1"/>
  <c r="N6" i="1"/>
  <c r="O13" i="1"/>
  <c r="O82" i="1" s="1"/>
  <c r="O88" i="1" s="1"/>
  <c r="H17" i="1"/>
  <c r="H21" i="1"/>
  <c r="H25" i="1"/>
  <c r="H29" i="1"/>
  <c r="F31" i="1"/>
  <c r="R31" i="1" s="1"/>
  <c r="F33" i="1"/>
  <c r="R33" i="1" s="1"/>
  <c r="F35" i="1"/>
  <c r="R35" i="1" s="1"/>
  <c r="F37" i="1"/>
  <c r="R37" i="1" s="1"/>
  <c r="F39" i="1"/>
  <c r="R39" i="1" s="1"/>
  <c r="T42" i="1"/>
  <c r="V42" i="1" s="1"/>
  <c r="Q46" i="1"/>
  <c r="Q54" i="1"/>
  <c r="Q62" i="1"/>
  <c r="P43" i="1"/>
  <c r="P45" i="1"/>
  <c r="P47" i="1"/>
  <c r="P49" i="1"/>
  <c r="P51" i="1"/>
  <c r="P53" i="1"/>
  <c r="P55" i="1"/>
  <c r="P57" i="1"/>
  <c r="P59" i="1"/>
  <c r="P61" i="1"/>
  <c r="P63" i="1"/>
  <c r="P65" i="1"/>
  <c r="P67" i="1"/>
  <c r="P69" i="1"/>
  <c r="F71" i="1"/>
  <c r="R71" i="1" s="1"/>
  <c r="S75" i="1"/>
  <c r="T75" i="1" s="1"/>
  <c r="V75" i="1" s="1"/>
  <c r="H75" i="1"/>
  <c r="R78" i="1"/>
  <c r="F43" i="1"/>
  <c r="F44" i="1"/>
  <c r="F45" i="1"/>
  <c r="R45" i="1" s="1"/>
  <c r="F46" i="1"/>
  <c r="F47" i="1"/>
  <c r="F48" i="1"/>
  <c r="F49" i="1"/>
  <c r="F50" i="1"/>
  <c r="R50" i="1" s="1"/>
  <c r="F51" i="1"/>
  <c r="F52" i="1"/>
  <c r="F53" i="1"/>
  <c r="F54" i="1"/>
  <c r="F55" i="1"/>
  <c r="F56" i="1"/>
  <c r="F57" i="1"/>
  <c r="F58" i="1"/>
  <c r="R58" i="1" s="1"/>
  <c r="F59" i="1"/>
  <c r="F60" i="1"/>
  <c r="F61" i="1"/>
  <c r="R61" i="1" s="1"/>
  <c r="F62" i="1"/>
  <c r="F63" i="1"/>
  <c r="F64" i="1"/>
  <c r="F65" i="1"/>
  <c r="F66" i="1"/>
  <c r="R66" i="1" s="1"/>
  <c r="F67" i="1"/>
  <c r="F68" i="1"/>
  <c r="S71" i="1"/>
  <c r="T71" i="1" s="1"/>
  <c r="H71" i="1"/>
  <c r="S73" i="1"/>
  <c r="T73" i="1" s="1"/>
  <c r="H73" i="1"/>
  <c r="T76" i="1"/>
  <c r="V76" i="1" s="1"/>
  <c r="H78" i="1"/>
  <c r="L80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S81" i="1"/>
  <c r="T81" i="1" s="1"/>
  <c r="H81" i="1"/>
  <c r="L42" i="1"/>
  <c r="S43" i="1"/>
  <c r="T43" i="1" s="1"/>
  <c r="V43" i="1" s="1"/>
  <c r="S44" i="1"/>
  <c r="T44" i="1" s="1"/>
  <c r="S45" i="1"/>
  <c r="T45" i="1" s="1"/>
  <c r="V45" i="1" s="1"/>
  <c r="S46" i="1"/>
  <c r="T46" i="1" s="1"/>
  <c r="V46" i="1" s="1"/>
  <c r="S47" i="1"/>
  <c r="T47" i="1" s="1"/>
  <c r="S48" i="1"/>
  <c r="T48" i="1" s="1"/>
  <c r="V48" i="1" s="1"/>
  <c r="S49" i="1"/>
  <c r="T49" i="1" s="1"/>
  <c r="S50" i="1"/>
  <c r="T50" i="1" s="1"/>
  <c r="V50" i="1" s="1"/>
  <c r="S51" i="1"/>
  <c r="T51" i="1" s="1"/>
  <c r="V51" i="1" s="1"/>
  <c r="S52" i="1"/>
  <c r="T52" i="1" s="1"/>
  <c r="S53" i="1"/>
  <c r="T53" i="1" s="1"/>
  <c r="V53" i="1" s="1"/>
  <c r="S54" i="1"/>
  <c r="T54" i="1" s="1"/>
  <c r="V54" i="1" s="1"/>
  <c r="S55" i="1"/>
  <c r="T55" i="1" s="1"/>
  <c r="S56" i="1"/>
  <c r="T56" i="1" s="1"/>
  <c r="V56" i="1" s="1"/>
  <c r="S57" i="1"/>
  <c r="T57" i="1" s="1"/>
  <c r="S58" i="1"/>
  <c r="T58" i="1" s="1"/>
  <c r="V58" i="1" s="1"/>
  <c r="S59" i="1"/>
  <c r="T59" i="1" s="1"/>
  <c r="V59" i="1" s="1"/>
  <c r="S60" i="1"/>
  <c r="T60" i="1" s="1"/>
  <c r="S61" i="1"/>
  <c r="T61" i="1" s="1"/>
  <c r="V61" i="1" s="1"/>
  <c r="S62" i="1"/>
  <c r="T62" i="1" s="1"/>
  <c r="V62" i="1" s="1"/>
  <c r="S63" i="1"/>
  <c r="T63" i="1" s="1"/>
  <c r="S64" i="1"/>
  <c r="T64" i="1" s="1"/>
  <c r="V64" i="1" s="1"/>
  <c r="S65" i="1"/>
  <c r="T65" i="1" s="1"/>
  <c r="S66" i="1"/>
  <c r="T66" i="1" s="1"/>
  <c r="V66" i="1" s="1"/>
  <c r="S67" i="1"/>
  <c r="T67" i="1" s="1"/>
  <c r="V67" i="1" s="1"/>
  <c r="S68" i="1"/>
  <c r="T68" i="1" s="1"/>
  <c r="S69" i="1"/>
  <c r="T69" i="1" s="1"/>
  <c r="V69" i="1" s="1"/>
  <c r="S70" i="1"/>
  <c r="T70" i="1" s="1"/>
  <c r="V70" i="1" s="1"/>
  <c r="V74" i="1"/>
  <c r="H76" i="1"/>
  <c r="L43" i="1"/>
  <c r="P44" i="1"/>
  <c r="L44" i="1"/>
  <c r="L45" i="1"/>
  <c r="P46" i="1"/>
  <c r="L46" i="1"/>
  <c r="L47" i="1"/>
  <c r="P48" i="1"/>
  <c r="L48" i="1"/>
  <c r="L49" i="1"/>
  <c r="P50" i="1"/>
  <c r="L50" i="1"/>
  <c r="L51" i="1"/>
  <c r="P52" i="1"/>
  <c r="L52" i="1"/>
  <c r="L53" i="1"/>
  <c r="P54" i="1"/>
  <c r="L54" i="1"/>
  <c r="L55" i="1"/>
  <c r="P56" i="1"/>
  <c r="L56" i="1"/>
  <c r="L57" i="1"/>
  <c r="P58" i="1"/>
  <c r="L58" i="1"/>
  <c r="L59" i="1"/>
  <c r="P60" i="1"/>
  <c r="L60" i="1"/>
  <c r="L61" i="1"/>
  <c r="P62" i="1"/>
  <c r="L62" i="1"/>
  <c r="L63" i="1"/>
  <c r="P64" i="1"/>
  <c r="L64" i="1"/>
  <c r="L65" i="1"/>
  <c r="P66" i="1"/>
  <c r="L66" i="1"/>
  <c r="L67" i="1"/>
  <c r="P68" i="1"/>
  <c r="L68" i="1"/>
  <c r="P70" i="1"/>
  <c r="L70" i="1"/>
  <c r="R70" i="1" s="1"/>
  <c r="T72" i="1"/>
  <c r="V72" i="1" s="1"/>
  <c r="R74" i="1"/>
  <c r="S79" i="1"/>
  <c r="T79" i="1" s="1"/>
  <c r="V79" i="1" s="1"/>
  <c r="H79" i="1"/>
  <c r="R72" i="1"/>
  <c r="T80" i="1"/>
  <c r="V80" i="1" s="1"/>
  <c r="P71" i="1"/>
  <c r="H72" i="1"/>
  <c r="S77" i="1"/>
  <c r="T77" i="1" s="1"/>
  <c r="V77" i="1" s="1"/>
  <c r="H77" i="1"/>
  <c r="R80" i="1"/>
  <c r="L72" i="1"/>
  <c r="L76" i="1"/>
  <c r="R76" i="1" s="1"/>
  <c r="L78" i="1"/>
  <c r="P81" i="1"/>
  <c r="Q73" i="1"/>
  <c r="Q75" i="1"/>
  <c r="Q77" i="1"/>
  <c r="Q79" i="1"/>
  <c r="V40" i="1" l="1"/>
  <c r="L82" i="1"/>
  <c r="V13" i="1"/>
  <c r="R65" i="1"/>
  <c r="R57" i="1"/>
  <c r="R49" i="1"/>
  <c r="V65" i="1"/>
  <c r="V57" i="1"/>
  <c r="V49" i="1"/>
  <c r="R64" i="1"/>
  <c r="R56" i="1"/>
  <c r="R48" i="1"/>
  <c r="V41" i="1"/>
  <c r="R42" i="1"/>
  <c r="T31" i="1"/>
  <c r="V31" i="1" s="1"/>
  <c r="V81" i="1"/>
  <c r="V73" i="1"/>
  <c r="R63" i="1"/>
  <c r="R55" i="1"/>
  <c r="R47" i="1"/>
  <c r="F82" i="1"/>
  <c r="R6" i="1"/>
  <c r="H82" i="1"/>
  <c r="V19" i="1"/>
  <c r="V63" i="1"/>
  <c r="V55" i="1"/>
  <c r="V47" i="1"/>
  <c r="R62" i="1"/>
  <c r="R54" i="1"/>
  <c r="R46" i="1"/>
  <c r="V78" i="1"/>
  <c r="S82" i="1"/>
  <c r="V27" i="1"/>
  <c r="V10" i="1"/>
  <c r="V71" i="1"/>
  <c r="R53" i="1"/>
  <c r="R68" i="1"/>
  <c r="R60" i="1"/>
  <c r="R52" i="1"/>
  <c r="R44" i="1"/>
  <c r="V68" i="1"/>
  <c r="V60" i="1"/>
  <c r="V52" i="1"/>
  <c r="V44" i="1"/>
  <c r="R67" i="1"/>
  <c r="R59" i="1"/>
  <c r="R51" i="1"/>
  <c r="R43" i="1"/>
  <c r="V15" i="1"/>
  <c r="T33" i="1"/>
  <c r="V33" i="1" s="1"/>
  <c r="V17" i="1"/>
  <c r="R82" i="1" l="1"/>
  <c r="V32" i="1"/>
  <c r="V34" i="1"/>
  <c r="S88" i="1"/>
  <c r="T82" i="1"/>
</calcChain>
</file>

<file path=xl/sharedStrings.xml><?xml version="1.0" encoding="utf-8"?>
<sst xmlns="http://schemas.openxmlformats.org/spreadsheetml/2006/main" count="104" uniqueCount="90">
  <si>
    <t>หน่วย : ล้านบาท</t>
  </si>
  <si>
    <t>ลำดับที่</t>
  </si>
  <si>
    <t>จังหวัด</t>
  </si>
  <si>
    <t>รายจ่ายประจำ</t>
  </si>
  <si>
    <t>รายจ่ายลงทุน</t>
  </si>
  <si>
    <t>รวม</t>
  </si>
  <si>
    <t>งบจัดสรรถือจ่าย จังหวัด</t>
  </si>
  <si>
    <t>สำรองเงินมีหนี้</t>
  </si>
  <si>
    <t>PO</t>
  </si>
  <si>
    <t>PO+สำรองเงินมีหนี้</t>
  </si>
  <si>
    <t>เบิกจ่าย</t>
  </si>
  <si>
    <t>ร้อยละเบิกจ่ายต่องบจัดสรรถือจ่ายจังหวัด</t>
  </si>
  <si>
    <t>2500</t>
  </si>
  <si>
    <t>7700</t>
  </si>
  <si>
    <t>2400</t>
  </si>
  <si>
    <t>9500</t>
  </si>
  <si>
    <t>2200</t>
  </si>
  <si>
    <t>3800</t>
  </si>
  <si>
    <t>7100</t>
  </si>
  <si>
    <t>2600</t>
  </si>
  <si>
    <t>4200</t>
  </si>
  <si>
    <t>9300</t>
  </si>
  <si>
    <t>1100</t>
  </si>
  <si>
    <t>5200</t>
  </si>
  <si>
    <t>2300</t>
  </si>
  <si>
    <t>7500</t>
  </si>
  <si>
    <t>5600</t>
  </si>
  <si>
    <t>6100</t>
  </si>
  <si>
    <t>2700</t>
  </si>
  <si>
    <t>8400</t>
  </si>
  <si>
    <t>3700</t>
  </si>
  <si>
    <t>4700</t>
  </si>
  <si>
    <t>1300</t>
  </si>
  <si>
    <t>3200</t>
  </si>
  <si>
    <t>8600</t>
  </si>
  <si>
    <t>8500</t>
  </si>
  <si>
    <t>4800</t>
  </si>
  <si>
    <t>3100</t>
  </si>
  <si>
    <t>7200</t>
  </si>
  <si>
    <t>7600</t>
  </si>
  <si>
    <t>9400</t>
  </si>
  <si>
    <t>1600</t>
  </si>
  <si>
    <t>6200</t>
  </si>
  <si>
    <t>5800</t>
  </si>
  <si>
    <t>3900</t>
  </si>
  <si>
    <t>1400</t>
  </si>
  <si>
    <t>1800</t>
  </si>
  <si>
    <t>5300</t>
  </si>
  <si>
    <t>6000</t>
  </si>
  <si>
    <t>8100</t>
  </si>
  <si>
    <t>1500</t>
  </si>
  <si>
    <t>4900</t>
  </si>
  <si>
    <t>4300</t>
  </si>
  <si>
    <t>6700</t>
  </si>
  <si>
    <t>9200</t>
  </si>
  <si>
    <t>5100</t>
  </si>
  <si>
    <t>1700</t>
  </si>
  <si>
    <t>3500</t>
  </si>
  <si>
    <t>3400</t>
  </si>
  <si>
    <t>2100</t>
  </si>
  <si>
    <t>6600</t>
  </si>
  <si>
    <t>5500</t>
  </si>
  <si>
    <t>4500</t>
  </si>
  <si>
    <t>7000</t>
  </si>
  <si>
    <t>1900</t>
  </si>
  <si>
    <t>8200</t>
  </si>
  <si>
    <t>4100</t>
  </si>
  <si>
    <t>9600</t>
  </si>
  <si>
    <t>1200</t>
  </si>
  <si>
    <t>5400</t>
  </si>
  <si>
    <t>3600</t>
  </si>
  <si>
    <t>6400</t>
  </si>
  <si>
    <t>9100</t>
  </si>
  <si>
    <t>8300</t>
  </si>
  <si>
    <t>6500</t>
  </si>
  <si>
    <t>4600</t>
  </si>
  <si>
    <t>7300</t>
  </si>
  <si>
    <t>6300</t>
  </si>
  <si>
    <t>4400</t>
  </si>
  <si>
    <t>7400</t>
  </si>
  <si>
    <t>2000</t>
  </si>
  <si>
    <t>3300</t>
  </si>
  <si>
    <t>3000</t>
  </si>
  <si>
    <t>8000</t>
  </si>
  <si>
    <t>5700</t>
  </si>
  <si>
    <t>5000</t>
  </si>
  <si>
    <t>9000</t>
  </si>
  <si>
    <t>4000</t>
  </si>
  <si>
    <t xml:space="preserve"> 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</si>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</sst>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_-* #,##0.000_-;\-* #,##0.000_-;_-* &quot;-&quot;???_-;_-@_-"/>
  </numFmts>
  <fonts count="11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5" borderId="18" applyNumberFormat="0" applyProtection="0">
      <alignment horizontal="left" vertical="center" indent="1"/>
    </xf>
    <xf numFmtId="0" fontId="10" fillId="0" borderId="0"/>
  </cellStyleXfs>
  <cellXfs count="68">
    <xf numFmtId="0" fontId="0" fillId="0" borderId="0" xfId="0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3" borderId="8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43" fontId="7" fillId="2" borderId="10" xfId="3" applyFont="1" applyFill="1" applyBorder="1" applyAlignment="1">
      <alignment horizontal="center" vertical="center" wrapText="1"/>
    </xf>
    <xf numFmtId="43" fontId="7" fillId="2" borderId="7" xfId="3" applyFont="1" applyFill="1" applyBorder="1" applyAlignment="1">
      <alignment horizontal="center" vertical="center" wrapText="1"/>
    </xf>
    <xf numFmtId="187" fontId="6" fillId="2" borderId="11" xfId="3" applyNumberFormat="1" applyFont="1" applyFill="1" applyBorder="1" applyAlignment="1">
      <alignment horizontal="center" vertical="center"/>
    </xf>
    <xf numFmtId="188" fontId="6" fillId="4" borderId="12" xfId="3" applyNumberFormat="1" applyFont="1" applyFill="1" applyBorder="1" applyAlignment="1">
      <alignment vertical="center"/>
    </xf>
    <xf numFmtId="43" fontId="6" fillId="0" borderId="13" xfId="3" applyFont="1" applyFill="1" applyBorder="1" applyAlignment="1">
      <alignment vertical="center"/>
    </xf>
    <xf numFmtId="43" fontId="6" fillId="3" borderId="14" xfId="3" applyFont="1" applyFill="1" applyBorder="1" applyAlignment="1">
      <alignment vertical="center"/>
    </xf>
    <xf numFmtId="43" fontId="6" fillId="0" borderId="14" xfId="3" applyFont="1" applyFill="1" applyBorder="1" applyAlignment="1">
      <alignment vertical="center"/>
    </xf>
    <xf numFmtId="43" fontId="6" fillId="0" borderId="15" xfId="3" applyFont="1" applyFill="1" applyBorder="1" applyAlignment="1">
      <alignment vertical="center"/>
    </xf>
    <xf numFmtId="43" fontId="6" fillId="0" borderId="16" xfId="3" applyFont="1" applyFill="1" applyBorder="1" applyAlignment="1">
      <alignment horizontal="right" vertical="center"/>
    </xf>
    <xf numFmtId="43" fontId="8" fillId="0" borderId="16" xfId="3" applyFont="1" applyFill="1" applyBorder="1" applyAlignment="1">
      <alignment horizontal="right" vertical="center"/>
    </xf>
    <xf numFmtId="43" fontId="8" fillId="0" borderId="15" xfId="3" applyFont="1" applyFill="1" applyBorder="1" applyAlignment="1">
      <alignment horizontal="right" vertical="center"/>
    </xf>
    <xf numFmtId="43" fontId="6" fillId="2" borderId="17" xfId="3" applyFont="1" applyFill="1" applyBorder="1" applyAlignment="1">
      <alignment horizontal="right" vertical="center"/>
    </xf>
    <xf numFmtId="0" fontId="9" fillId="5" borderId="18" xfId="4" quotePrefix="1" applyNumberFormat="1" applyProtection="1">
      <alignment horizontal="left" vertical="center" indent="1"/>
      <protection locked="0"/>
    </xf>
    <xf numFmtId="189" fontId="0" fillId="0" borderId="0" xfId="0" applyNumberFormat="1"/>
    <xf numFmtId="190" fontId="0" fillId="0" borderId="0" xfId="0" applyNumberFormat="1"/>
    <xf numFmtId="187" fontId="6" fillId="2" borderId="15" xfId="3" applyNumberFormat="1" applyFont="1" applyFill="1" applyBorder="1" applyAlignment="1">
      <alignment horizontal="center" vertical="center"/>
    </xf>
    <xf numFmtId="188" fontId="6" fillId="4" borderId="17" xfId="3" applyNumberFormat="1" applyFont="1" applyFill="1" applyBorder="1" applyAlignment="1">
      <alignment vertical="center"/>
    </xf>
    <xf numFmtId="43" fontId="6" fillId="0" borderId="17" xfId="3" applyFont="1" applyFill="1" applyBorder="1" applyAlignment="1">
      <alignment horizontal="right" vertical="center"/>
    </xf>
    <xf numFmtId="43" fontId="8" fillId="0" borderId="17" xfId="3" applyFont="1" applyFill="1" applyBorder="1" applyAlignment="1">
      <alignment horizontal="right" vertical="center"/>
    </xf>
    <xf numFmtId="43" fontId="8" fillId="0" borderId="19" xfId="3" applyFont="1" applyFill="1" applyBorder="1" applyAlignment="1">
      <alignment horizontal="right" vertical="center"/>
    </xf>
    <xf numFmtId="43" fontId="6" fillId="0" borderId="19" xfId="3" applyFont="1" applyFill="1" applyBorder="1" applyAlignment="1">
      <alignment horizontal="right" vertical="center"/>
    </xf>
    <xf numFmtId="43" fontId="6" fillId="3" borderId="15" xfId="3" applyFont="1" applyFill="1" applyBorder="1" applyAlignment="1">
      <alignment vertical="center"/>
    </xf>
    <xf numFmtId="43" fontId="7" fillId="6" borderId="20" xfId="3" applyFont="1" applyFill="1" applyBorder="1" applyAlignment="1">
      <alignment horizontal="center" vertical="center"/>
    </xf>
    <xf numFmtId="43" fontId="7" fillId="6" borderId="21" xfId="3" applyFont="1" applyFill="1" applyBorder="1" applyAlignment="1">
      <alignment horizontal="center" vertical="center"/>
    </xf>
    <xf numFmtId="43" fontId="7" fillId="6" borderId="20" xfId="3" applyFont="1" applyFill="1" applyBorder="1" applyAlignment="1">
      <alignment vertical="center"/>
    </xf>
    <xf numFmtId="43" fontId="7" fillId="3" borderId="21" xfId="3" applyFont="1" applyFill="1" applyBorder="1" applyAlignment="1">
      <alignment vertical="center"/>
    </xf>
    <xf numFmtId="43" fontId="7" fillId="6" borderId="21" xfId="3" applyFont="1" applyFill="1" applyBorder="1" applyAlignment="1">
      <alignment vertical="center"/>
    </xf>
    <xf numFmtId="43" fontId="7" fillId="6" borderId="22" xfId="3" applyFont="1" applyFill="1" applyBorder="1" applyAlignment="1">
      <alignment vertical="center"/>
    </xf>
    <xf numFmtId="43" fontId="7" fillId="6" borderId="23" xfId="3" applyFont="1" applyFill="1" applyBorder="1" applyAlignment="1">
      <alignment horizontal="right" vertical="center"/>
    </xf>
    <xf numFmtId="43" fontId="7" fillId="3" borderId="20" xfId="3" applyFont="1" applyFill="1" applyBorder="1" applyAlignment="1">
      <alignment vertical="center"/>
    </xf>
    <xf numFmtId="4" fontId="9" fillId="5" borderId="18" xfId="4" quotePrefix="1" applyNumberFormat="1" applyProtection="1">
      <alignment horizontal="left" vertical="center" indent="1"/>
      <protection locked="0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Alignment="1">
      <alignment horizontal="right" vertical="center"/>
    </xf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4" fontId="6" fillId="0" borderId="0" xfId="3" applyNumberFormat="1" applyFont="1" applyFill="1" applyAlignment="1">
      <alignment vertical="center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1" applyFont="1"/>
    <xf numFmtId="43" fontId="6" fillId="0" borderId="0" xfId="3" applyFont="1" applyFill="1"/>
    <xf numFmtId="43" fontId="0" fillId="0" borderId="0" xfId="0" applyNumberFormat="1"/>
  </cellXfs>
  <cellStyles count="6">
    <cellStyle name="Comma 2" xfId="3" xr:uid="{39748455-2546-4B97-9D22-BFC4887342DD}"/>
    <cellStyle name="Normal 2" xfId="2" xr:uid="{3C070A1F-9969-4E4E-93A4-4E9C3EE1E35A}"/>
    <cellStyle name="Normal_กระทรวง" xfId="5" xr:uid="{8C1D3B38-9C35-4DC8-BF70-6BCB1C9A2FF0}"/>
    <cellStyle name="SAPBEXstdItem" xfId="4" xr:uid="{6E096F43-D73D-49C6-B836-A0A1242F4546}"/>
    <cellStyle name="จุลภาค" xfId="1" builtinId="3"/>
    <cellStyle name="ปกติ" xfId="0" builtinId="0"/>
  </cellStyles>
  <dxfs count="6"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3enz\AppData\Local\Temp\Rar$DIb0.935\2564.10.22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5">
          <cell r="A35" t="str">
            <v>97</v>
          </cell>
          <cell r="B35" t="str">
            <v>เงินทุนสำรองจ่าย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38">
          <cell r="A638" t="str">
            <v>97001</v>
          </cell>
          <cell r="B638" t="str">
            <v>เงินทุนสำรองจ่าย</v>
          </cell>
        </row>
        <row r="639">
          <cell r="A639" t="str">
            <v>01039</v>
          </cell>
          <cell r="B639" t="str">
            <v>สำนักงานคณะกรรมการการรักษาความมั่นคงปลอดภัยไซเบอร์แห่งชาติ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89">
          <cell r="A889" t="str">
            <v>658060145001</v>
          </cell>
          <cell r="B889" t="str">
            <v>กองทุนหมู่บ้านและชุมชนเมืองแห่งชาติ</v>
          </cell>
        </row>
        <row r="890">
          <cell r="A890" t="str">
            <v>658060345002</v>
          </cell>
          <cell r="B890" t="str">
            <v>โครงการกองทุนการออมแห่งชาติ</v>
          </cell>
        </row>
        <row r="891">
          <cell r="A891" t="str">
            <v>658060418001</v>
          </cell>
          <cell r="B891" t="str">
            <v>โครงการกองทุนจัดรูปที่ดินเพื่อพัฒนาพื้นที่</v>
          </cell>
        </row>
        <row r="892">
          <cell r="A892" t="str">
            <v>658060660001</v>
          </cell>
          <cell r="B892" t="str">
            <v>โครงการกองทุนยุติธรรม</v>
          </cell>
        </row>
        <row r="893">
          <cell r="A893" t="str">
            <v>658060743001</v>
          </cell>
          <cell r="B893" t="str">
            <v>กองทุนเพื่อความเสมอภาคทางการศึกษา</v>
          </cell>
        </row>
        <row r="894">
          <cell r="A894" t="str">
            <v>658080805077</v>
          </cell>
          <cell r="B894" t="str">
            <v>กองทุนเพื่อการป้องกันและปราบปรามการค้ามนุษย์</v>
          </cell>
        </row>
        <row r="895">
          <cell r="A895" t="str">
            <v>658080813016</v>
          </cell>
          <cell r="B895" t="str">
            <v>กองทุนเพื่อการพัฒนาพรรคการเมือง</v>
          </cell>
        </row>
        <row r="896">
          <cell r="A896" t="str">
            <v>658080815082</v>
          </cell>
          <cell r="B896" t="str">
            <v>กองทุนรวมเพื่อช่วยเหลือเกษตรกร</v>
          </cell>
        </row>
        <row r="897">
          <cell r="A897" t="str">
            <v>658080823001</v>
          </cell>
          <cell r="B897" t="str">
            <v>กองทุนส่งเสริมวิสาหกิจขนาดกลางและขนาดย่อม</v>
          </cell>
        </row>
        <row r="898">
          <cell r="A898" t="str">
            <v>658080826006</v>
          </cell>
          <cell r="B898" t="str">
            <v>กองทุนส่งเสริมวิทยาศาสตร์ วิจัยและนวัตกรรม</v>
          </cell>
        </row>
        <row r="899">
          <cell r="A899" t="str">
            <v>658080828005</v>
          </cell>
          <cell r="B899" t="str">
            <v>กองทุนพัฒนาเขตพัฒนาพิเศษภาคตะวันออก</v>
          </cell>
        </row>
        <row r="900">
          <cell r="A900" t="str">
            <v>658080829058</v>
          </cell>
          <cell r="B900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901">
          <cell r="A901" t="str">
            <v>658080833018</v>
          </cell>
          <cell r="B901" t="str">
            <v>กองทุนการแพทย์ฉุกเฉิน</v>
          </cell>
        </row>
        <row r="902">
          <cell r="A902" t="str">
            <v>658080836034</v>
          </cell>
          <cell r="B902" t="str">
            <v>กองทุนส่งเสริมศิลปะร่วมสมัย</v>
          </cell>
        </row>
        <row r="903">
          <cell r="A903" t="str">
            <v>658080836049</v>
          </cell>
          <cell r="B903" t="str">
            <v>กองทุนส่งเสริมการเผยแผ่พระพุทธศาสนาเฉลิมพระเกียรติ 80 พรรษา</v>
          </cell>
        </row>
        <row r="904">
          <cell r="A904" t="str">
            <v>658080836052</v>
          </cell>
          <cell r="B904" t="str">
            <v>กองทุนภูมิปัญญาการแพทย์แผนไทย</v>
          </cell>
        </row>
        <row r="905">
          <cell r="A905" t="str">
            <v>6580808360A1</v>
          </cell>
          <cell r="B905" t="str">
            <v>กองทุนส่งเสริมงานจดหมายเหตุ</v>
          </cell>
        </row>
        <row r="906">
          <cell r="A906" t="str">
            <v>6580808370D5</v>
          </cell>
          <cell r="B906" t="str">
            <v>กองทุนพัฒนาบทบาทสตรี</v>
          </cell>
        </row>
        <row r="907">
          <cell r="A907" t="str">
            <v>658080842022</v>
          </cell>
          <cell r="B907" t="str">
            <v>กองทุนหลักประกันสุขภาพแห่งชาติ</v>
          </cell>
        </row>
        <row r="908">
          <cell r="A908" t="str">
            <v>658080842066</v>
          </cell>
          <cell r="B908" t="str">
            <v>กองทุนคุ้มครองเด็ก</v>
          </cell>
        </row>
        <row r="909">
          <cell r="A909" t="str">
            <v>658080845012</v>
          </cell>
          <cell r="B909" t="str">
            <v>กองทุนประชารัฐสวัสดิการเพื่อเศรษฐกิจฐานราก</v>
          </cell>
        </row>
        <row r="910">
          <cell r="A910" t="str">
            <v>658080846062</v>
          </cell>
          <cell r="B910" t="str">
            <v>กองทุนผู้สูงอายุ</v>
          </cell>
        </row>
        <row r="911">
          <cell r="A911" t="str">
            <v>658080846066</v>
          </cell>
          <cell r="B911" t="str">
            <v>กองทุนส่งเสริมงานวัฒนธรรม</v>
          </cell>
        </row>
        <row r="912">
          <cell r="A912" t="str">
            <v>658080846068</v>
          </cell>
          <cell r="B912" t="str">
            <v>กองทุนส่งเสริมความเท่าเทียมระหว่างเพศ</v>
          </cell>
        </row>
        <row r="913">
          <cell r="A913" t="str">
            <v>658080846079</v>
          </cell>
          <cell r="B913" t="str">
            <v>กองทุนส่งเสริมการจัดสวัสดิการสังคม</v>
          </cell>
        </row>
        <row r="914">
          <cell r="A914" t="str">
            <v>6580808530J4</v>
          </cell>
          <cell r="B914" t="str">
            <v>กองทุนจัดรูปที่ดิน</v>
          </cell>
        </row>
        <row r="915">
          <cell r="A915" t="str">
            <v>6580808550B3</v>
          </cell>
          <cell r="B915" t="str">
            <v>กองทุนเพื่อการสืบสวนและสอบสวนคดีอาญา</v>
          </cell>
        </row>
        <row r="916">
          <cell r="A916" t="str">
            <v>658080860015</v>
          </cell>
          <cell r="B916" t="str">
            <v>กองทุนป้องกันและปราบปรามการทุจริตแห่งชาติ</v>
          </cell>
        </row>
        <row r="917">
          <cell r="A917" t="str">
            <v>658080860016</v>
          </cell>
          <cell r="B917" t="str">
            <v>กองทุนเพื่อผู้เคยเป็นสมาชิกรัฐสภา</v>
          </cell>
        </row>
        <row r="932">
          <cell r="A932" t="str">
            <v>756UA</v>
          </cell>
          <cell r="B932" t="str">
            <v>เทศบาลนครเกาะสมุย</v>
          </cell>
        </row>
        <row r="933">
          <cell r="A933" t="str">
            <v>751CJ</v>
          </cell>
          <cell r="B933" t="str">
            <v>เทศบาลนครขอนแก่น</v>
          </cell>
        </row>
        <row r="934">
          <cell r="A934" t="str">
            <v>751SW</v>
          </cell>
          <cell r="B934" t="str">
            <v>เทศบาลนครเจ้าพระยาสุรศักดิ์</v>
          </cell>
        </row>
        <row r="935">
          <cell r="A935" t="str">
            <v>7521Y</v>
          </cell>
          <cell r="B935" t="str">
            <v>เทศบาลนครเชียงราย</v>
          </cell>
        </row>
        <row r="936">
          <cell r="A936" t="str">
            <v>75266</v>
          </cell>
          <cell r="B936" t="str">
            <v>เทศบาลนครเชียงใหม่</v>
          </cell>
        </row>
        <row r="937">
          <cell r="A937" t="str">
            <v>752CE</v>
          </cell>
          <cell r="B937" t="str">
            <v>เทศบาลนครตรัง</v>
          </cell>
        </row>
        <row r="938">
          <cell r="A938" t="str">
            <v>752LB</v>
          </cell>
          <cell r="B938" t="str">
            <v>เทศบาลนครนครปฐม</v>
          </cell>
        </row>
        <row r="939">
          <cell r="A939" t="str">
            <v>752SJ</v>
          </cell>
          <cell r="B939" t="str">
            <v>เทศบาลนครนครราชสีมา</v>
          </cell>
        </row>
        <row r="940">
          <cell r="A940" t="str">
            <v>7532B</v>
          </cell>
          <cell r="B940" t="str">
            <v>เทศบาลนครนครศรีธรรมราช</v>
          </cell>
        </row>
        <row r="941">
          <cell r="A941" t="str">
            <v>7537S</v>
          </cell>
          <cell r="B941" t="str">
            <v>เทศบาลนครนครสวรรค์</v>
          </cell>
        </row>
        <row r="942">
          <cell r="A942" t="str">
            <v>753C0</v>
          </cell>
          <cell r="B942" t="str">
            <v>เทศบาลนครนนทบุรี</v>
          </cell>
        </row>
        <row r="943">
          <cell r="A943" t="str">
            <v>753D3</v>
          </cell>
          <cell r="B943" t="str">
            <v>เทศบาลนครปากเกร็ด</v>
          </cell>
        </row>
        <row r="944">
          <cell r="A944" t="str">
            <v>7541X</v>
          </cell>
          <cell r="B944" t="str">
            <v>เทศบาลนครพระนครศรีอยุธยา</v>
          </cell>
        </row>
        <row r="945">
          <cell r="A945" t="str">
            <v>754FE</v>
          </cell>
          <cell r="B945" t="str">
            <v>เทศบาลนครพิษณุโลก</v>
          </cell>
        </row>
        <row r="946">
          <cell r="A946" t="str">
            <v>754T6</v>
          </cell>
          <cell r="B946" t="str">
            <v>เทศบาลนครภูเก็ต</v>
          </cell>
        </row>
        <row r="947">
          <cell r="A947" t="str">
            <v>752HV</v>
          </cell>
          <cell r="B947" t="str">
            <v>เทศบาลนครแม่สอด</v>
          </cell>
        </row>
        <row r="948">
          <cell r="A948" t="str">
            <v>7553M</v>
          </cell>
          <cell r="B948" t="str">
            <v>เทศบาลนครยะลา</v>
          </cell>
        </row>
        <row r="949">
          <cell r="A949" t="str">
            <v>755CC</v>
          </cell>
          <cell r="B949" t="str">
            <v>เทศบาลนครระยอง</v>
          </cell>
        </row>
        <row r="950">
          <cell r="A950" t="str">
            <v>753TG</v>
          </cell>
          <cell r="B950" t="str">
            <v>เทศบาลนครรังสิต</v>
          </cell>
        </row>
        <row r="951">
          <cell r="A951" t="str">
            <v>755MD</v>
          </cell>
          <cell r="B951" t="str">
            <v>เทศบาลนครลำปาง</v>
          </cell>
        </row>
        <row r="952">
          <cell r="A952" t="str">
            <v>7561H</v>
          </cell>
          <cell r="B952" t="str">
            <v>เทศบาลนครสกลนคร</v>
          </cell>
        </row>
        <row r="953">
          <cell r="A953" t="str">
            <v>7565M</v>
          </cell>
          <cell r="B953" t="str">
            <v>เทศบาลนครสงขลา</v>
          </cell>
        </row>
        <row r="954">
          <cell r="A954" t="str">
            <v>756B1</v>
          </cell>
          <cell r="B954" t="str">
            <v>เทศบาลนครสมุทรปราการ</v>
          </cell>
        </row>
        <row r="955">
          <cell r="A955" t="str">
            <v>756DJ</v>
          </cell>
          <cell r="B955" t="str">
            <v>เทศบาลนครสมุทรสาคร</v>
          </cell>
        </row>
        <row r="956">
          <cell r="A956" t="str">
            <v>756TE</v>
          </cell>
          <cell r="B956" t="str">
            <v>เทศบาลนครสุราษฎร์ธานี</v>
          </cell>
        </row>
        <row r="957">
          <cell r="A957" t="str">
            <v>7568J</v>
          </cell>
          <cell r="B957" t="str">
            <v>เทศบาลนครหาดใหญ่</v>
          </cell>
        </row>
        <row r="958">
          <cell r="A958" t="str">
            <v>751SV</v>
          </cell>
          <cell r="B958" t="str">
            <v>เทศบาลนครแหลมฉบัง</v>
          </cell>
        </row>
        <row r="959">
          <cell r="A959" t="str">
            <v>756E2</v>
          </cell>
          <cell r="B959" t="str">
            <v>เทศบาลนครอ้อมน้อย</v>
          </cell>
        </row>
        <row r="960">
          <cell r="A960" t="str">
            <v>757AD</v>
          </cell>
          <cell r="B960" t="str">
            <v>เทศบาลนครอุดรธานี</v>
          </cell>
        </row>
        <row r="961">
          <cell r="A961" t="str">
            <v>757KY</v>
          </cell>
          <cell r="B961" t="str">
            <v>เทศบาลนครอุบลราชธานี</v>
          </cell>
        </row>
        <row r="962">
          <cell r="A962" t="str">
            <v>756E1</v>
          </cell>
          <cell r="B962" t="str">
            <v>เทศบาลเมืองกระทุ่มแบน</v>
          </cell>
        </row>
        <row r="963">
          <cell r="A963" t="str">
            <v>752P4</v>
          </cell>
          <cell r="B963" t="str">
            <v>เทศบาลเมืองกระทุ่มล้ม</v>
          </cell>
        </row>
        <row r="964">
          <cell r="A964" t="str">
            <v>751F9</v>
          </cell>
          <cell r="B964" t="str">
            <v>เทศบาลเมืองกระนวน</v>
          </cell>
        </row>
        <row r="965">
          <cell r="A965" t="str">
            <v>75100</v>
          </cell>
          <cell r="B965" t="str">
            <v>เทศบาลเมืองกระบี่</v>
          </cell>
        </row>
        <row r="966">
          <cell r="A966" t="str">
            <v>754TD</v>
          </cell>
          <cell r="B966" t="str">
            <v>เทศบาลเมืองกะทู้</v>
          </cell>
        </row>
        <row r="967">
          <cell r="A967" t="str">
            <v>752CW</v>
          </cell>
          <cell r="B967" t="str">
            <v>เทศบาลเมืองกันตัง</v>
          </cell>
        </row>
        <row r="968">
          <cell r="A968" t="str">
            <v>755WQ</v>
          </cell>
          <cell r="B968" t="str">
            <v>เทศบาลเมืองกันทรลักษ์</v>
          </cell>
        </row>
        <row r="969">
          <cell r="A969" t="str">
            <v>7511U</v>
          </cell>
          <cell r="B969" t="str">
            <v>เทศบาลเมืองกาญจนบุรี</v>
          </cell>
        </row>
        <row r="970">
          <cell r="A970" t="str">
            <v>7515F</v>
          </cell>
          <cell r="B970" t="str">
            <v>เทศบาลเมืองกาฬสินธุ์</v>
          </cell>
        </row>
        <row r="971">
          <cell r="A971" t="str">
            <v>7567Z</v>
          </cell>
          <cell r="B971" t="str">
            <v>เทศบาลเมืองกำแพงเพชร</v>
          </cell>
        </row>
        <row r="972">
          <cell r="A972" t="str">
            <v>7519V</v>
          </cell>
          <cell r="B972" t="str">
            <v>เทศบาลเมืองกำแพงเพชร</v>
          </cell>
        </row>
        <row r="973">
          <cell r="A973" t="str">
            <v>7516H</v>
          </cell>
          <cell r="B973" t="str">
            <v>เทศบาลเมืองกุฉินารายณ์</v>
          </cell>
        </row>
        <row r="974">
          <cell r="A974" t="str">
            <v>756GX</v>
          </cell>
          <cell r="B974" t="str">
            <v>เทศบาลเมืองแก่งคอย</v>
          </cell>
        </row>
        <row r="975">
          <cell r="A975" t="str">
            <v>751KK</v>
          </cell>
          <cell r="B975" t="str">
            <v>เทศบาลเมืองขลุง</v>
          </cell>
        </row>
        <row r="976">
          <cell r="A976" t="str">
            <v>755MC</v>
          </cell>
          <cell r="B976" t="str">
            <v>เทศบาลเมืองเขลางค์นคร</v>
          </cell>
        </row>
        <row r="977">
          <cell r="A977" t="str">
            <v>7565N</v>
          </cell>
          <cell r="B977" t="str">
            <v>เทศบาลเมืองเขารูปช้าง</v>
          </cell>
        </row>
        <row r="978">
          <cell r="A978" t="str">
            <v>755HU</v>
          </cell>
          <cell r="B978" t="str">
            <v>เทศบาลเมืองเขาสามยอด</v>
          </cell>
        </row>
        <row r="979">
          <cell r="A979" t="str">
            <v>756E6</v>
          </cell>
          <cell r="B979" t="str">
            <v>เทศบาลเมืองคลองมะเดื่อ</v>
          </cell>
        </row>
        <row r="980">
          <cell r="A980" t="str">
            <v>753TA</v>
          </cell>
          <cell r="B980" t="str">
            <v>เทศบาลเมืองคลองหลวง</v>
          </cell>
        </row>
        <row r="981">
          <cell r="A981" t="str">
            <v>7568N</v>
          </cell>
          <cell r="B981" t="str">
            <v>เทศบาลเมืองคลองแห</v>
          </cell>
        </row>
        <row r="982">
          <cell r="A982" t="str">
            <v>7568K</v>
          </cell>
          <cell r="B982" t="str">
            <v>เทศบาลเมืองควนลัง</v>
          </cell>
        </row>
        <row r="983">
          <cell r="A983" t="str">
            <v>7568M</v>
          </cell>
          <cell r="B983" t="str">
            <v>เทศบาลเมืองคอหงส์</v>
          </cell>
        </row>
        <row r="984">
          <cell r="A984" t="str">
            <v>753U2</v>
          </cell>
          <cell r="B984" t="str">
            <v>เทศบาลเมืองคูคต</v>
          </cell>
        </row>
        <row r="985">
          <cell r="A985" t="str">
            <v>751KC</v>
          </cell>
          <cell r="B985" t="str">
            <v>เทศบาลเมืองจันทนิมิต</v>
          </cell>
        </row>
        <row r="986">
          <cell r="A986" t="str">
            <v>751K4</v>
          </cell>
          <cell r="B986" t="str">
            <v>เทศบาลเมืองจันทบุรี</v>
          </cell>
        </row>
        <row r="987">
          <cell r="A987" t="str">
            <v>757L4</v>
          </cell>
          <cell r="B987" t="str">
            <v>เทศบาลเมืองแจระแม</v>
          </cell>
        </row>
        <row r="988">
          <cell r="A988" t="str">
            <v>751MJ</v>
          </cell>
          <cell r="B988" t="str">
            <v>เทศบาลเมืองฉะเชิงเทรา</v>
          </cell>
        </row>
        <row r="989">
          <cell r="A989" t="str">
            <v>751QR</v>
          </cell>
          <cell r="B989" t="str">
            <v>เทศบาลเมืองชลบุรี</v>
          </cell>
        </row>
        <row r="990">
          <cell r="A990" t="str">
            <v>754KD</v>
          </cell>
          <cell r="B990" t="str">
            <v>เทศบาลเมืองชะอำ</v>
          </cell>
        </row>
        <row r="991">
          <cell r="A991" t="str">
            <v>751TN</v>
          </cell>
          <cell r="B991" t="str">
            <v>เทศบาลเมืองชัยนาท</v>
          </cell>
        </row>
        <row r="992">
          <cell r="A992" t="str">
            <v>751VF</v>
          </cell>
          <cell r="B992" t="str">
            <v>เทศบาลเมืองชัยภูมิ</v>
          </cell>
        </row>
        <row r="993">
          <cell r="A993" t="str">
            <v>751ZN</v>
          </cell>
          <cell r="B993" t="str">
            <v>เทศบาลเมืองชุมพร</v>
          </cell>
        </row>
        <row r="994">
          <cell r="A994" t="str">
            <v>751DW</v>
          </cell>
          <cell r="B994" t="str">
            <v>เทศบาลเมืองชุมแพ</v>
          </cell>
        </row>
        <row r="995">
          <cell r="A995" t="str">
            <v>7538M</v>
          </cell>
          <cell r="B995" t="str">
            <v>เทศบาลเมืองชุมแสง</v>
          </cell>
        </row>
        <row r="996">
          <cell r="A996" t="str">
            <v>753M2</v>
          </cell>
          <cell r="B996" t="str">
            <v>เทศบาลเมืองชุมเห็ด</v>
          </cell>
        </row>
        <row r="997">
          <cell r="A997" t="str">
            <v>7547N</v>
          </cell>
          <cell r="B997" t="str">
            <v>เทศบาลเมืองดอกคำใต้</v>
          </cell>
        </row>
        <row r="998">
          <cell r="A998" t="str">
            <v>756U5</v>
          </cell>
          <cell r="B998" t="str">
            <v>เทศบาลเมืองดอนสัก</v>
          </cell>
        </row>
        <row r="999">
          <cell r="A999" t="str">
            <v>757MQ</v>
          </cell>
          <cell r="B999" t="str">
            <v>เทศบาลเมืองเดชอุดม</v>
          </cell>
        </row>
        <row r="1000">
          <cell r="A1000" t="str">
            <v>7529X</v>
          </cell>
          <cell r="B1000" t="str">
            <v>เทศบาลเมืองต้นเปา</v>
          </cell>
        </row>
        <row r="1001">
          <cell r="A1001" t="str">
            <v>752FB</v>
          </cell>
          <cell r="B1001" t="str">
            <v>เทศบาลเมืองตราด</v>
          </cell>
        </row>
        <row r="1002">
          <cell r="A1002" t="str">
            <v>7549G</v>
          </cell>
          <cell r="B1002" t="str">
            <v>เทศบาลเมืองตะกั่วป่า</v>
          </cell>
        </row>
        <row r="1003">
          <cell r="A1003" t="str">
            <v>754DB</v>
          </cell>
          <cell r="B1003" t="str">
            <v>เทศบาลเมืองตะพานหิน</v>
          </cell>
        </row>
        <row r="1004">
          <cell r="A1004" t="str">
            <v>7540F</v>
          </cell>
          <cell r="B1004" t="str">
            <v>เทศบาลเมืองตะลุบัน</v>
          </cell>
        </row>
        <row r="1005">
          <cell r="A1005" t="str">
            <v>752GM</v>
          </cell>
          <cell r="B1005" t="str">
            <v>เทศบาลเมืองตาก</v>
          </cell>
        </row>
        <row r="1006">
          <cell r="A1006" t="str">
            <v>753DK</v>
          </cell>
          <cell r="B1006" t="str">
            <v>เทศบาลเมืองตากใบ</v>
          </cell>
        </row>
        <row r="1007">
          <cell r="A1007" t="str">
            <v>7539V</v>
          </cell>
          <cell r="B1007" t="str">
            <v>เทศบาลเมืองตาคลี</v>
          </cell>
        </row>
        <row r="1008">
          <cell r="A1008" t="str">
            <v>756GY</v>
          </cell>
          <cell r="B1008" t="str">
            <v>เทศบาลเมืองทับกวาง</v>
          </cell>
        </row>
        <row r="1009">
          <cell r="A1009" t="str">
            <v>756WT</v>
          </cell>
          <cell r="B1009" t="str">
            <v>เทศบาลเมืองท่าข้าม</v>
          </cell>
        </row>
        <row r="1010">
          <cell r="A1010" t="str">
            <v>753T9</v>
          </cell>
          <cell r="B1010" t="str">
            <v>เทศบาลเมืองท่าโขลง</v>
          </cell>
        </row>
        <row r="1011">
          <cell r="A1011" t="str">
            <v>751KA</v>
          </cell>
          <cell r="B1011" t="str">
            <v>เทศบาลเมืองท่าช้าง</v>
          </cell>
        </row>
        <row r="1012">
          <cell r="A1012" t="str">
            <v>75732</v>
          </cell>
          <cell r="B1012" t="str">
            <v>เทศบาลเมืองท่าบ่อ</v>
          </cell>
        </row>
        <row r="1013">
          <cell r="A1013" t="str">
            <v>755FV</v>
          </cell>
          <cell r="B1013" t="str">
            <v>เทศบาลเมืองท่าผา</v>
          </cell>
        </row>
        <row r="1014">
          <cell r="A1014" t="str">
            <v>75137</v>
          </cell>
          <cell r="B1014" t="str">
            <v>เทศบาลเมืองท่าเรือพระแท่น</v>
          </cell>
        </row>
        <row r="1015">
          <cell r="A1015" t="str">
            <v>751KX</v>
          </cell>
          <cell r="B1015" t="str">
            <v>เทศบาลเมืองท่าใหม่</v>
          </cell>
        </row>
        <row r="1016">
          <cell r="A1016" t="str">
            <v>7568S</v>
          </cell>
          <cell r="B1016" t="str">
            <v>เทศบาลเมืองทุ่งตำเสา</v>
          </cell>
        </row>
        <row r="1017">
          <cell r="A1017" t="str">
            <v>7534R</v>
          </cell>
          <cell r="B1017" t="str">
            <v>เทศบาลเมืองทุ่งสง</v>
          </cell>
        </row>
        <row r="1018">
          <cell r="A1018" t="str">
            <v>752JN</v>
          </cell>
          <cell r="B1018" t="str">
            <v>เทศบาลเมืองนครนายก</v>
          </cell>
        </row>
        <row r="1019">
          <cell r="A1019" t="str">
            <v>752LD</v>
          </cell>
          <cell r="B1019" t="str">
            <v>เทศบาลเมืองนครปฐม</v>
          </cell>
        </row>
        <row r="1020">
          <cell r="A1020" t="str">
            <v>752PF</v>
          </cell>
          <cell r="B1020" t="str">
            <v>เทศบาลเมืองนครพนม</v>
          </cell>
        </row>
        <row r="1021">
          <cell r="A1021" t="str">
            <v>753DC</v>
          </cell>
          <cell r="B1021" t="str">
            <v>เทศบาลเมืองนราธิวาส</v>
          </cell>
        </row>
        <row r="1022">
          <cell r="A1022" t="str">
            <v>753MV</v>
          </cell>
          <cell r="B1022" t="str">
            <v>เทศบาลเมืองนางรอง</v>
          </cell>
        </row>
        <row r="1023">
          <cell r="A1023" t="str">
            <v>753FY</v>
          </cell>
          <cell r="B1023" t="str">
            <v>เทศบาลเมืองน่าน</v>
          </cell>
        </row>
        <row r="1024">
          <cell r="A1024" t="str">
            <v>756VQ</v>
          </cell>
          <cell r="B1024" t="str">
            <v>เทศบาลเมืองนาสาร</v>
          </cell>
        </row>
        <row r="1025">
          <cell r="A1025" t="str">
            <v>757AH</v>
          </cell>
          <cell r="B1025" t="str">
            <v>เทศบาลเมืองโนนสูง-น้ำคำ</v>
          </cell>
        </row>
        <row r="1026">
          <cell r="A1026" t="str">
            <v>752WT</v>
          </cell>
          <cell r="B1026" t="str">
            <v>เทศบาลเมืองบัวใหญ่</v>
          </cell>
        </row>
        <row r="1027">
          <cell r="A1027" t="str">
            <v>753C6</v>
          </cell>
          <cell r="B1027" t="str">
            <v>เทศบาลเมืองบางกรวย</v>
          </cell>
        </row>
        <row r="1028">
          <cell r="A1028" t="str">
            <v>756BR</v>
          </cell>
          <cell r="B1028" t="str">
            <v>เทศบาลเมืองบางแก้ว</v>
          </cell>
        </row>
        <row r="1029">
          <cell r="A1029" t="str">
            <v>753CQ</v>
          </cell>
          <cell r="B1029" t="str">
            <v>เทศบาลเมืองบางคูรัด</v>
          </cell>
        </row>
        <row r="1030">
          <cell r="A1030" t="str">
            <v>753T1</v>
          </cell>
          <cell r="B1030" t="str">
            <v>เทศบาลเมืองบางคูวัด</v>
          </cell>
        </row>
        <row r="1031">
          <cell r="A1031" t="str">
            <v>753CM</v>
          </cell>
          <cell r="B1031" t="str">
            <v>เทศบาลเมืองบางบัวทอง</v>
          </cell>
        </row>
        <row r="1032">
          <cell r="A1032" t="str">
            <v>754DP</v>
          </cell>
          <cell r="B1032" t="str">
            <v>เทศบาลเมืองบางมูลนาก</v>
          </cell>
        </row>
        <row r="1033">
          <cell r="A1033" t="str">
            <v>756L1</v>
          </cell>
          <cell r="B1033" t="str">
            <v>เทศบาลเมืองบางระจัน</v>
          </cell>
        </row>
        <row r="1034">
          <cell r="A1034" t="str">
            <v>753CU</v>
          </cell>
          <cell r="B1034" t="str">
            <v>เทศบาลเมืองบางรักพัฒนา</v>
          </cell>
        </row>
        <row r="1035">
          <cell r="A1035" t="str">
            <v>755BL</v>
          </cell>
          <cell r="B1035" t="str">
            <v>เทศบาลเมืองบางริ้น</v>
          </cell>
        </row>
        <row r="1036">
          <cell r="A1036" t="str">
            <v>753C2</v>
          </cell>
          <cell r="B1036" t="str">
            <v>เทศบาลเมืองบางศรีเมือง</v>
          </cell>
        </row>
        <row r="1037">
          <cell r="A1037" t="str">
            <v>755CX</v>
          </cell>
          <cell r="B1037" t="str">
            <v>เทศบาลเมืองบ้านฉาง</v>
          </cell>
        </row>
        <row r="1038">
          <cell r="A1038" t="str">
            <v>757DJ</v>
          </cell>
          <cell r="B1038" t="str">
            <v>เทศบาลเมืองบ้านดุง</v>
          </cell>
        </row>
        <row r="1039">
          <cell r="A1039" t="str">
            <v>751CP</v>
          </cell>
          <cell r="B1039" t="str">
            <v>เทศบาลเมืองบ้านทุ่ม</v>
          </cell>
        </row>
        <row r="1040">
          <cell r="A1040" t="str">
            <v>751R8</v>
          </cell>
          <cell r="B1040" t="str">
            <v>เทศบาลเมืองบ้านบึง</v>
          </cell>
        </row>
        <row r="1041">
          <cell r="A1041" t="str">
            <v>755FU</v>
          </cell>
          <cell r="B1041" t="str">
            <v>เทศบาลเมืองบ้านโป่ง</v>
          </cell>
        </row>
        <row r="1042">
          <cell r="A1042" t="str">
            <v>751FL</v>
          </cell>
          <cell r="B1042" t="str">
            <v>เทศบาลเมืองบ้านไผ่</v>
          </cell>
        </row>
        <row r="1043">
          <cell r="A1043" t="str">
            <v>7568V</v>
          </cell>
          <cell r="B1043" t="str">
            <v>เทศบาลเมืองบ้านพรุ</v>
          </cell>
        </row>
        <row r="1044">
          <cell r="A1044" t="str">
            <v>751QS</v>
          </cell>
          <cell r="B1044" t="str">
            <v>เทศบาลเมืองบ้านสวน</v>
          </cell>
        </row>
        <row r="1045">
          <cell r="A1045" t="str">
            <v>755LE</v>
          </cell>
          <cell r="B1045" t="str">
            <v>เทศบาลเมืองบ้านหมี่</v>
          </cell>
        </row>
        <row r="1046">
          <cell r="A1046" t="str">
            <v>753TH</v>
          </cell>
          <cell r="B1046" t="str">
            <v>เทศบาลเมืองบึงยี่โถ</v>
          </cell>
        </row>
        <row r="1047">
          <cell r="A1047" t="str">
            <v>753LN</v>
          </cell>
          <cell r="B1047" t="str">
            <v>เทศบาลเมืองบุรีรัมย์</v>
          </cell>
        </row>
        <row r="1048">
          <cell r="A1048" t="str">
            <v>75542</v>
          </cell>
          <cell r="B1048" t="str">
            <v>เทศบาลเมืองเบตง</v>
          </cell>
        </row>
        <row r="1049">
          <cell r="A1049" t="str">
            <v>753ST</v>
          </cell>
          <cell r="B1049" t="str">
            <v>เทศบาลเมืองปทุมธานี</v>
          </cell>
        </row>
        <row r="1050">
          <cell r="A1050" t="str">
            <v>751TJ</v>
          </cell>
          <cell r="B1050" t="str">
            <v>เทศบาลเมืองปรกฟ้า</v>
          </cell>
        </row>
        <row r="1051">
          <cell r="A1051" t="str">
            <v>753UR</v>
          </cell>
          <cell r="B1051" t="str">
            <v>เทศบาลเมืองประจวบคีรีขันธ์</v>
          </cell>
        </row>
        <row r="1052">
          <cell r="A1052" t="str">
            <v>753WJ</v>
          </cell>
          <cell r="B1052" t="str">
            <v>เทศบาลเมืองปราจีนบุรี</v>
          </cell>
        </row>
        <row r="1053">
          <cell r="A1053" t="str">
            <v>753YL</v>
          </cell>
          <cell r="B1053" t="str">
            <v>เทศบาลเมืองปัตตานี</v>
          </cell>
        </row>
        <row r="1054">
          <cell r="A1054" t="str">
            <v>75303</v>
          </cell>
          <cell r="B1054" t="str">
            <v>เทศบาลเมืองปากช่อง</v>
          </cell>
        </row>
        <row r="1055">
          <cell r="A1055" t="str">
            <v>756B3</v>
          </cell>
          <cell r="B1055" t="str">
            <v>เทศบาลเมืองปากน้ำสมุทรปราการ</v>
          </cell>
        </row>
        <row r="1056">
          <cell r="A1056" t="str">
            <v>7535G</v>
          </cell>
          <cell r="B1056" t="str">
            <v>เทศบาลเมืองปากพนัง</v>
          </cell>
        </row>
        <row r="1057">
          <cell r="A1057" t="str">
            <v>7532R</v>
          </cell>
          <cell r="B1057" t="str">
            <v>เทศบาลเมืองปากพูน</v>
          </cell>
        </row>
        <row r="1058">
          <cell r="A1058" t="str">
            <v>751B3</v>
          </cell>
          <cell r="B1058" t="str">
            <v>เทศบาลเมืองปางมะค่า</v>
          </cell>
        </row>
        <row r="1059">
          <cell r="A1059" t="str">
            <v>7568E</v>
          </cell>
          <cell r="B1059" t="str">
            <v>เทศบาลเมืองปาดังเบซาร์</v>
          </cell>
        </row>
        <row r="1060">
          <cell r="A1060" t="str">
            <v>754TE</v>
          </cell>
          <cell r="B1060" t="str">
            <v>เทศบาลเมืองป่าตอง</v>
          </cell>
        </row>
        <row r="1061">
          <cell r="A1061" t="str">
            <v>756BZ</v>
          </cell>
          <cell r="B1061" t="str">
            <v>เทศบาลเมืองปู่เจ้าสมิงพราย</v>
          </cell>
        </row>
        <row r="1062">
          <cell r="A1062" t="str">
            <v>7544A</v>
          </cell>
          <cell r="B1062" t="str">
            <v>เทศบาลเมืองผักไห่</v>
          </cell>
        </row>
        <row r="1063">
          <cell r="A1063" t="str">
            <v>751S8</v>
          </cell>
          <cell r="B1063" t="str">
            <v>เทศบาลเมืองพนัสนิคม</v>
          </cell>
        </row>
        <row r="1064">
          <cell r="A1064" t="str">
            <v>756BW</v>
          </cell>
          <cell r="B1064" t="str">
            <v>เทศบาลเมืองพระประแดง</v>
          </cell>
        </row>
        <row r="1065">
          <cell r="A1065" t="str">
            <v>756JQ</v>
          </cell>
          <cell r="B1065" t="str">
            <v>เทศบาลเมืองพระพุทธบาท</v>
          </cell>
        </row>
        <row r="1066">
          <cell r="A1066" t="str">
            <v>7546K</v>
          </cell>
          <cell r="B1066" t="str">
            <v>เทศบาลเมืองพะเยา</v>
          </cell>
        </row>
        <row r="1067">
          <cell r="A1067" t="str">
            <v>7548Q</v>
          </cell>
          <cell r="B1067" t="str">
            <v>เทศบาลเมืองพังงา</v>
          </cell>
        </row>
        <row r="1068">
          <cell r="A1068" t="str">
            <v>754A8</v>
          </cell>
          <cell r="B1068" t="str">
            <v>เทศบาลเมืองพัทลุง</v>
          </cell>
        </row>
        <row r="1069">
          <cell r="A1069" t="str">
            <v>754CE</v>
          </cell>
          <cell r="B1069" t="str">
            <v>เทศบาลเมืองพิจิตร</v>
          </cell>
        </row>
        <row r="1070">
          <cell r="A1070" t="str">
            <v>755MG</v>
          </cell>
          <cell r="B1070" t="str">
            <v>เทศบาลเมืองพิชัย</v>
          </cell>
        </row>
        <row r="1071">
          <cell r="A1071" t="str">
            <v>757QS</v>
          </cell>
          <cell r="B1071" t="str">
            <v>เทศบาลเมืองพิบูลมังสาหาร</v>
          </cell>
        </row>
        <row r="1072">
          <cell r="A1072" t="str">
            <v>753CT</v>
          </cell>
          <cell r="B1072" t="str">
            <v>เทศบาลเมืองพิมลราช</v>
          </cell>
        </row>
        <row r="1073">
          <cell r="A1073" t="str">
            <v>754JF</v>
          </cell>
          <cell r="B1073" t="str">
            <v>เทศบาลเมืองเพชรบุรี</v>
          </cell>
        </row>
        <row r="1074">
          <cell r="A1074" t="str">
            <v>754LX</v>
          </cell>
          <cell r="B1074" t="str">
            <v>เทศบาลเมืองเพชรบูรณ์</v>
          </cell>
        </row>
        <row r="1075">
          <cell r="A1075" t="str">
            <v>754QQ</v>
          </cell>
          <cell r="B1075" t="str">
            <v>เทศบาลเมืองแพร่</v>
          </cell>
        </row>
        <row r="1076">
          <cell r="A1076" t="str">
            <v>756BC</v>
          </cell>
          <cell r="B1076" t="str">
            <v>เทศบาลเมืองแพรกษาใหม่</v>
          </cell>
        </row>
        <row r="1077">
          <cell r="A1077" t="str">
            <v>755GH</v>
          </cell>
          <cell r="B1077" t="str">
            <v>เทศบาลเมืองโพธาราม</v>
          </cell>
        </row>
        <row r="1078">
          <cell r="A1078" t="str">
            <v>7569M</v>
          </cell>
          <cell r="B1078" t="str">
            <v>เทศบาลเมืองม่วงงาม</v>
          </cell>
        </row>
        <row r="1079">
          <cell r="A1079" t="str">
            <v>754TR</v>
          </cell>
          <cell r="B1079" t="str">
            <v>เทศบาลเมืองมหาสารคาม</v>
          </cell>
        </row>
        <row r="1080">
          <cell r="A1080" t="str">
            <v>755CS</v>
          </cell>
          <cell r="B1080" t="str">
            <v>เทศบาลเมืองมาบตาพุด</v>
          </cell>
        </row>
        <row r="1081">
          <cell r="A1081" t="str">
            <v>754XY</v>
          </cell>
          <cell r="B1081" t="str">
            <v>เทศบาลเมืองมุกดาหาร</v>
          </cell>
        </row>
        <row r="1082">
          <cell r="A1082" t="str">
            <v>7527Z</v>
          </cell>
          <cell r="B1082" t="str">
            <v>เทศบาลเมืองเมืองแกนพัฒนา</v>
          </cell>
        </row>
        <row r="1083">
          <cell r="A1083" t="str">
            <v>752XJ</v>
          </cell>
          <cell r="B1083" t="str">
            <v>เทศบาลเมืองเมืองปัก</v>
          </cell>
        </row>
        <row r="1084">
          <cell r="A1084" t="str">
            <v>751G0</v>
          </cell>
          <cell r="B1084" t="str">
            <v>เทศบาลเมืองเมืองพล</v>
          </cell>
        </row>
        <row r="1085">
          <cell r="A1085" t="str">
            <v>752A5</v>
          </cell>
          <cell r="B1085" t="str">
            <v>เทศบาลเมืองแม่โจ้</v>
          </cell>
        </row>
        <row r="1086">
          <cell r="A1086" t="str">
            <v>7526B</v>
          </cell>
          <cell r="B1086" t="str">
            <v>เทศบาลเมืองแม่เหียะ</v>
          </cell>
        </row>
        <row r="1087">
          <cell r="A1087" t="str">
            <v>754ZK</v>
          </cell>
          <cell r="B1087" t="str">
            <v>เทศบาลเมืองแม่ฮ่องสอน</v>
          </cell>
        </row>
        <row r="1088">
          <cell r="A1088" t="str">
            <v>75511</v>
          </cell>
          <cell r="B1088" t="str">
            <v>เทศบาลเมืองยโสธร</v>
          </cell>
        </row>
        <row r="1089">
          <cell r="A1089" t="str">
            <v>7555H</v>
          </cell>
          <cell r="B1089" t="str">
            <v>เทศบาลเมืองร้อยเอ็ด</v>
          </cell>
        </row>
        <row r="1090">
          <cell r="A1090" t="str">
            <v>755BF</v>
          </cell>
          <cell r="B1090" t="str">
            <v>เทศบาลเมืองระนอง</v>
          </cell>
        </row>
        <row r="1091">
          <cell r="A1091" t="str">
            <v>755ED</v>
          </cell>
          <cell r="B1091" t="str">
            <v>เทศบาลเมืองราชบุรี</v>
          </cell>
        </row>
        <row r="1092">
          <cell r="A1092" t="str">
            <v>752P2</v>
          </cell>
          <cell r="B1092" t="str">
            <v>เทศบาลเมืองไร่ขิง</v>
          </cell>
        </row>
        <row r="1093">
          <cell r="A1093" t="str">
            <v>755HP</v>
          </cell>
          <cell r="B1093" t="str">
            <v>เทศบาลเมืองลพบุรี</v>
          </cell>
        </row>
        <row r="1094">
          <cell r="A1094" t="str">
            <v>755P8</v>
          </cell>
          <cell r="B1094" t="str">
            <v>เทศบาลเมืองล้อมแรด</v>
          </cell>
        </row>
        <row r="1095">
          <cell r="A1095" t="str">
            <v>756BY</v>
          </cell>
          <cell r="B1095" t="str">
            <v>เทศบาลเมืองลัดหลวง</v>
          </cell>
        </row>
        <row r="1096">
          <cell r="A1096" t="str">
            <v>753U4</v>
          </cell>
          <cell r="B1096" t="str">
            <v>เทศบาลเมืองลาดสวาย</v>
          </cell>
        </row>
        <row r="1097">
          <cell r="A1097" t="str">
            <v>75452</v>
          </cell>
          <cell r="B1097" t="str">
            <v>เทศบาลเมืองลำตาเสา</v>
          </cell>
        </row>
        <row r="1098">
          <cell r="A1098" t="str">
            <v>755QE</v>
          </cell>
          <cell r="B1098" t="str">
            <v>เทศบาลเมืองลำพูน</v>
          </cell>
        </row>
        <row r="1099">
          <cell r="A1099" t="str">
            <v>753U3</v>
          </cell>
          <cell r="B1099" t="str">
            <v>เทศบาลเมืองลำสามแก้ว</v>
          </cell>
        </row>
        <row r="1100">
          <cell r="A1100" t="str">
            <v>755S5</v>
          </cell>
          <cell r="B1100" t="str">
            <v>เทศบาลเมืองเลย</v>
          </cell>
        </row>
        <row r="1101">
          <cell r="A1101" t="str">
            <v>756FC</v>
          </cell>
          <cell r="B1101" t="str">
            <v>เทศบาลเมืองวังน้ำเย็น</v>
          </cell>
        </row>
        <row r="1102">
          <cell r="A1102" t="str">
            <v>755U3</v>
          </cell>
          <cell r="B1102" t="str">
            <v>เทศบาลเมืองวังสะพุง</v>
          </cell>
        </row>
        <row r="1103">
          <cell r="A1103" t="str">
            <v>757Q9</v>
          </cell>
          <cell r="B1103" t="str">
            <v>เทศบาลเมืองวารินชำราบ</v>
          </cell>
        </row>
        <row r="1104">
          <cell r="A1104" t="str">
            <v>754NS</v>
          </cell>
          <cell r="B1104" t="str">
            <v>เทศบาลเมืองวิเชียรบุรี</v>
          </cell>
        </row>
        <row r="1105">
          <cell r="A1105" t="str">
            <v>751SU</v>
          </cell>
          <cell r="B1105" t="str">
            <v>เทศบาลเมืองศรีราชา</v>
          </cell>
        </row>
        <row r="1106">
          <cell r="A1106" t="str">
            <v>755V3</v>
          </cell>
          <cell r="B1106" t="str">
            <v>เทศบาลเมืองศรีสะเกษ</v>
          </cell>
        </row>
        <row r="1107">
          <cell r="A1107" t="str">
            <v>756NF</v>
          </cell>
          <cell r="B1107" t="str">
            <v>เทศบาลเมืองศรีสัชนาลัย</v>
          </cell>
        </row>
        <row r="1108">
          <cell r="A1108" t="str">
            <v>751CY</v>
          </cell>
          <cell r="B1108" t="str">
            <v>เทศบาลเมืองศิลา</v>
          </cell>
        </row>
        <row r="1109">
          <cell r="A1109" t="str">
            <v>7569S</v>
          </cell>
          <cell r="B1109" t="str">
            <v>เทศบาลเมืองสตูล</v>
          </cell>
        </row>
        <row r="1110">
          <cell r="A1110" t="str">
            <v>753TK</v>
          </cell>
          <cell r="B1110" t="str">
            <v>เทศบาลเมืองสนั่นรักษ์</v>
          </cell>
        </row>
        <row r="1111">
          <cell r="A1111" t="str">
            <v>756CG</v>
          </cell>
          <cell r="B1111" t="str">
            <v>เทศบาลเมืองสมุทรสงคราม</v>
          </cell>
        </row>
        <row r="1112">
          <cell r="A1112" t="str">
            <v>756EM</v>
          </cell>
          <cell r="B1112" t="str">
            <v>เทศบาลเมืองสระแก้ว</v>
          </cell>
        </row>
        <row r="1113">
          <cell r="A1113" t="str">
            <v>756GK</v>
          </cell>
          <cell r="B1113" t="str">
            <v>เทศบาลเมืองสระบุรี</v>
          </cell>
        </row>
        <row r="1114">
          <cell r="A1114" t="str">
            <v>756NY</v>
          </cell>
          <cell r="B1114" t="str">
            <v>เทศบาลเมืองสวรรคโลก</v>
          </cell>
        </row>
        <row r="1115">
          <cell r="A1115" t="str">
            <v>756S3</v>
          </cell>
          <cell r="B1115" t="str">
            <v>เทศบาลเมืองสองพี่น้อง</v>
          </cell>
        </row>
        <row r="1116">
          <cell r="A1116" t="str">
            <v>75686</v>
          </cell>
          <cell r="B1116" t="str">
            <v>เทศบาลเมืองสะเดา</v>
          </cell>
        </row>
        <row r="1117">
          <cell r="A1117" t="str">
            <v>75540</v>
          </cell>
          <cell r="B1117" t="str">
            <v>เทศบาลเมืองสะเตงนอก</v>
          </cell>
        </row>
        <row r="1118">
          <cell r="A1118" t="str">
            <v>751T3</v>
          </cell>
          <cell r="B1118" t="str">
            <v>เทศบาลเมืองสัตหีบ</v>
          </cell>
        </row>
        <row r="1119">
          <cell r="A1119" t="str">
            <v>752LG</v>
          </cell>
          <cell r="B1119" t="str">
            <v>เทศบาลเมืองสามควายเผือก</v>
          </cell>
        </row>
        <row r="1120">
          <cell r="A1120" t="str">
            <v>752NZ</v>
          </cell>
          <cell r="B1120" t="str">
            <v>เทศบาลเมืองสามพราน</v>
          </cell>
        </row>
        <row r="1121">
          <cell r="A1121" t="str">
            <v>7569D</v>
          </cell>
          <cell r="B1121" t="str">
            <v>เทศบาลเมืองสิงหนคร</v>
          </cell>
        </row>
        <row r="1122">
          <cell r="A1122" t="str">
            <v>756KS</v>
          </cell>
          <cell r="B1122" t="str">
            <v>เทศบาลเมืองสิงห์บุรี</v>
          </cell>
        </row>
        <row r="1123">
          <cell r="A1123" t="str">
            <v>752ZX</v>
          </cell>
          <cell r="B1123" t="str">
            <v>เทศบาลเมืองสีคิ้ว</v>
          </cell>
        </row>
        <row r="1124">
          <cell r="A1124" t="str">
            <v>756M0</v>
          </cell>
          <cell r="B1124" t="str">
            <v>เทศบาลเมืองสุโขทัยธานี</v>
          </cell>
        </row>
        <row r="1125">
          <cell r="A1125" t="str">
            <v>756PQ</v>
          </cell>
          <cell r="B1125" t="str">
            <v>เทศบาลเมืองสุพรรณบุรี</v>
          </cell>
        </row>
        <row r="1126">
          <cell r="A1126" t="str">
            <v>756XH</v>
          </cell>
          <cell r="B1126" t="str">
            <v>เทศบาลเมืองสุรินทร์</v>
          </cell>
        </row>
        <row r="1127">
          <cell r="A1127" t="str">
            <v>753FE</v>
          </cell>
          <cell r="B1127" t="str">
            <v>เทศบาลเมืองสุไหงโก-ลก</v>
          </cell>
        </row>
        <row r="1128">
          <cell r="A1128" t="str">
            <v>7545C</v>
          </cell>
          <cell r="B1128" t="str">
            <v>เทศบาลเมืองเสนา</v>
          </cell>
        </row>
        <row r="1129">
          <cell r="A1129" t="str">
            <v>751QT</v>
          </cell>
          <cell r="B1129" t="str">
            <v>เทศบาลเมืองแสนสุข</v>
          </cell>
        </row>
        <row r="1130">
          <cell r="A1130" t="str">
            <v>7572K</v>
          </cell>
          <cell r="B1130" t="str">
            <v>เทศบาลเมืองหนองคาย</v>
          </cell>
        </row>
        <row r="1131">
          <cell r="A1131" t="str">
            <v>7574K</v>
          </cell>
          <cell r="B1131" t="str">
            <v>เทศบาลเมืองหนองบัวลำภู</v>
          </cell>
        </row>
        <row r="1132">
          <cell r="A1132" t="str">
            <v>751RR</v>
          </cell>
          <cell r="B1132" t="str">
            <v>เทศบาลเมืองหนองปรือ</v>
          </cell>
        </row>
        <row r="1133">
          <cell r="A1133" t="str">
            <v>751A6</v>
          </cell>
          <cell r="B1133" t="str">
            <v>เทศบาลเมืองหนองปลิง</v>
          </cell>
        </row>
        <row r="1134">
          <cell r="A1134" t="str">
            <v>757AQ</v>
          </cell>
          <cell r="B1134" t="str">
            <v>เทศบาลเมืองหนองสำโรง</v>
          </cell>
        </row>
        <row r="1135">
          <cell r="A1135" t="str">
            <v>754MV</v>
          </cell>
          <cell r="B1135" t="str">
            <v>เทศบาลเมืองหล่มสัก</v>
          </cell>
        </row>
        <row r="1136">
          <cell r="A1136" t="str">
            <v>7520V</v>
          </cell>
          <cell r="B1136" t="str">
            <v>เทศบาลเมืองหลังสวน</v>
          </cell>
        </row>
        <row r="1137">
          <cell r="A1137" t="str">
            <v>753W4</v>
          </cell>
          <cell r="B1137" t="str">
            <v>เทศบาลเมืองหัวหิน</v>
          </cell>
        </row>
        <row r="1138">
          <cell r="A1138" t="str">
            <v>7541Y</v>
          </cell>
          <cell r="B1138" t="str">
            <v>เทศบาลเมืองอโยธยา</v>
          </cell>
        </row>
        <row r="1139">
          <cell r="A1139" t="str">
            <v>756FU</v>
          </cell>
          <cell r="B1139" t="str">
            <v>เทศบาลเมืองอรัญญประเทศ</v>
          </cell>
        </row>
        <row r="1140">
          <cell r="A1140" t="str">
            <v>754FX</v>
          </cell>
          <cell r="B1140" t="str">
            <v>เทศบาลเมืองอรัญญิก</v>
          </cell>
        </row>
        <row r="1141">
          <cell r="A1141" t="str">
            <v>7576K</v>
          </cell>
          <cell r="B1141" t="str">
            <v>เทศบาลเมืองอ่างทอง</v>
          </cell>
        </row>
        <row r="1142">
          <cell r="A1142" t="str">
            <v>751R5</v>
          </cell>
          <cell r="B1142" t="str">
            <v>เทศบาลเมืองอ่างศิลา</v>
          </cell>
        </row>
        <row r="1143">
          <cell r="A1143" t="str">
            <v>7578G</v>
          </cell>
          <cell r="B1143" t="str">
            <v>เทศบาลเมืองอำนาจเจริญ</v>
          </cell>
        </row>
        <row r="1144">
          <cell r="A1144" t="str">
            <v>757FQ</v>
          </cell>
          <cell r="B1144" t="str">
            <v>เทศบาลเมืองอุตรดิตถ์</v>
          </cell>
        </row>
        <row r="1145">
          <cell r="A1145" t="str">
            <v>757J2</v>
          </cell>
          <cell r="B1145" t="str">
            <v>เทศบาลเมืองอุทัยธานี</v>
          </cell>
        </row>
        <row r="1146">
          <cell r="A1146" t="str">
            <v>75105</v>
          </cell>
          <cell r="B1146" t="str">
            <v>องค์การบริหารส่วนจังหวัดกระบี่</v>
          </cell>
        </row>
        <row r="1147">
          <cell r="A1147" t="str">
            <v>7511V</v>
          </cell>
          <cell r="B1147" t="str">
            <v>องค์การบริหารส่วนจังหวัดกาญจนบุรี</v>
          </cell>
        </row>
        <row r="1148">
          <cell r="A1148" t="str">
            <v>7515E</v>
          </cell>
          <cell r="B1148" t="str">
            <v>องค์การบริหารส่วนจังหวัดกาฬสินธุ์</v>
          </cell>
        </row>
        <row r="1149">
          <cell r="A1149" t="str">
            <v>7519Y</v>
          </cell>
          <cell r="B1149" t="str">
            <v>องค์การบริหารส่วนจังหวัดกำแพงเพชร</v>
          </cell>
        </row>
        <row r="1150">
          <cell r="A1150" t="str">
            <v>751CH</v>
          </cell>
          <cell r="B1150" t="str">
            <v>องค์การบริหารส่วนจังหวัดขอนแก่น</v>
          </cell>
        </row>
        <row r="1151">
          <cell r="A1151" t="str">
            <v>751K9</v>
          </cell>
          <cell r="B1151" t="str">
            <v>องค์การบริหารส่วนจังหวัดจันทบุรี</v>
          </cell>
        </row>
        <row r="1152">
          <cell r="A1152" t="str">
            <v>751MR</v>
          </cell>
          <cell r="B1152" t="str">
            <v>องค์การบริหารส่วนจังหวัดฉะเชิงเทรา</v>
          </cell>
        </row>
        <row r="1153">
          <cell r="A1153" t="str">
            <v>751R4</v>
          </cell>
          <cell r="B1153" t="str">
            <v>องค์การบริหารส่วนจังหวัดชลบุรี</v>
          </cell>
        </row>
        <row r="1154">
          <cell r="A1154" t="str">
            <v>751TS</v>
          </cell>
          <cell r="B1154" t="str">
            <v>องค์การบริหารส่วนจังหวัดชัยนาท</v>
          </cell>
        </row>
        <row r="1155">
          <cell r="A1155" t="str">
            <v>751VE</v>
          </cell>
          <cell r="B1155" t="str">
            <v>องค์การบริหารส่วนจังหวัดชัยภูมิ</v>
          </cell>
        </row>
        <row r="1156">
          <cell r="A1156" t="str">
            <v>751ZM</v>
          </cell>
          <cell r="B1156" t="str">
            <v>องค์การบริหารส่วนจังหวัดชุมพร</v>
          </cell>
        </row>
        <row r="1157">
          <cell r="A1157" t="str">
            <v>75228</v>
          </cell>
          <cell r="B1157" t="str">
            <v>องค์การบริหารส่วนจังหวัดเชียงราย</v>
          </cell>
        </row>
        <row r="1158">
          <cell r="A1158" t="str">
            <v>75267</v>
          </cell>
          <cell r="B1158" t="str">
            <v>องค์การบริหารส่วนจังหวัดเชียงใหม่</v>
          </cell>
        </row>
        <row r="1159">
          <cell r="A1159" t="str">
            <v>752CD</v>
          </cell>
          <cell r="B1159" t="str">
            <v>องค์การบริหารส่วนจังหวัดตรัง</v>
          </cell>
        </row>
        <row r="1160">
          <cell r="A1160" t="str">
            <v>752FH</v>
          </cell>
          <cell r="B1160" t="str">
            <v>องค์การบริหารส่วนจังหวัดตราด</v>
          </cell>
        </row>
        <row r="1161">
          <cell r="A1161" t="str">
            <v>752GR</v>
          </cell>
          <cell r="B1161" t="str">
            <v>องค์การบริหารส่วนจังหวัดตาก</v>
          </cell>
        </row>
        <row r="1162">
          <cell r="A1162" t="str">
            <v>752K1</v>
          </cell>
          <cell r="B1162" t="str">
            <v>องค์การบริหารส่วนจังหวัดนครนายก</v>
          </cell>
        </row>
        <row r="1163">
          <cell r="A1163" t="str">
            <v>752L6</v>
          </cell>
          <cell r="B1163" t="str">
            <v>องค์การบริหารส่วนจังหวัดนครปฐม</v>
          </cell>
        </row>
        <row r="1164">
          <cell r="A1164" t="str">
            <v>752PL</v>
          </cell>
          <cell r="B1164" t="str">
            <v>องค์การบริหารส่วนจังหวัดนครพนม</v>
          </cell>
        </row>
        <row r="1165">
          <cell r="A1165" t="str">
            <v>752SH</v>
          </cell>
          <cell r="B1165" t="str">
            <v>องค์การบริหารส่วนจังหวัดนครราชสีมา</v>
          </cell>
        </row>
        <row r="1166">
          <cell r="A1166" t="str">
            <v>7532M</v>
          </cell>
          <cell r="B1166" t="str">
            <v>องค์การบริหารส่วนจังหวัดนครศรีธรรมราช</v>
          </cell>
        </row>
        <row r="1167">
          <cell r="A1167" t="str">
            <v>7537X</v>
          </cell>
          <cell r="B1167" t="str">
            <v>องค์การบริหารส่วนจังหวัดนครสวรรค์</v>
          </cell>
        </row>
        <row r="1168">
          <cell r="A1168" t="str">
            <v>753BZ</v>
          </cell>
          <cell r="B1168" t="str">
            <v>องค์การบริหารส่วนจังหวัดนนทบุรี</v>
          </cell>
        </row>
        <row r="1169">
          <cell r="A1169" t="str">
            <v>753DB</v>
          </cell>
          <cell r="B1169" t="str">
            <v>องค์การบริหารส่วนจังหวัดนราธิวาส</v>
          </cell>
        </row>
        <row r="1170">
          <cell r="A1170" t="str">
            <v>753G1</v>
          </cell>
          <cell r="B1170" t="str">
            <v>องค์การบริหารส่วนจังหวัดน่าน</v>
          </cell>
        </row>
        <row r="1171">
          <cell r="A1171" t="str">
            <v>753JW</v>
          </cell>
          <cell r="B1171" t="str">
            <v>องค์การบริหารส่วนจังหวัดบึงกาฬ</v>
          </cell>
        </row>
        <row r="1172">
          <cell r="A1172" t="str">
            <v>753LQ</v>
          </cell>
          <cell r="B1172" t="str">
            <v>องค์การบริหารส่วนจังหวัดบุรีรัมย์</v>
          </cell>
        </row>
        <row r="1173">
          <cell r="A1173" t="str">
            <v>753SW</v>
          </cell>
          <cell r="B1173" t="str">
            <v>องค์การบริหารส่วนจังหวัดปทุมธานี</v>
          </cell>
        </row>
        <row r="1174">
          <cell r="A1174" t="str">
            <v>753UQ</v>
          </cell>
          <cell r="B1174" t="str">
            <v>องค์การบริหารส่วนจังหวัดประจวบคีรีขันธ์</v>
          </cell>
        </row>
        <row r="1175">
          <cell r="A1175" t="str">
            <v>753WH</v>
          </cell>
          <cell r="B1175" t="str">
            <v>องค์การบริหารส่วนจังหวัดปราจีนบุรี</v>
          </cell>
        </row>
        <row r="1176">
          <cell r="A1176" t="str">
            <v>753YK</v>
          </cell>
          <cell r="B1176" t="str">
            <v>องค์การบริหารส่วนจังหวัดปัตตานี</v>
          </cell>
        </row>
        <row r="1177">
          <cell r="A1177" t="str">
            <v>75429</v>
          </cell>
          <cell r="B1177" t="str">
            <v>องค์การบริหารส่วนจังหวัดพระนครศรีอยุธยา</v>
          </cell>
        </row>
        <row r="1178">
          <cell r="A1178" t="str">
            <v>7546P</v>
          </cell>
          <cell r="B1178" t="str">
            <v>องค์การบริหารส่วนจังหวัดพะเยา</v>
          </cell>
        </row>
        <row r="1179">
          <cell r="A1179" t="str">
            <v>7548P</v>
          </cell>
          <cell r="B1179" t="str">
            <v>องค์การบริหารส่วนจังหวัดพังงา</v>
          </cell>
        </row>
        <row r="1180">
          <cell r="A1180" t="str">
            <v>754A7</v>
          </cell>
          <cell r="B1180" t="str">
            <v>องค์การบริหารส่วนจังหวัดพัทลุง</v>
          </cell>
        </row>
        <row r="1181">
          <cell r="A1181" t="str">
            <v>754CD</v>
          </cell>
          <cell r="B1181" t="str">
            <v>องค์การบริหารส่วนจังหวัดพิจิตร</v>
          </cell>
        </row>
        <row r="1182">
          <cell r="A1182" t="str">
            <v>754FD</v>
          </cell>
          <cell r="B1182" t="str">
            <v>องค์การบริหารส่วนจังหวัดพิษณุโลก</v>
          </cell>
        </row>
        <row r="1183">
          <cell r="A1183" t="str">
            <v>754JE</v>
          </cell>
          <cell r="B1183" t="str">
            <v>องค์การบริหารส่วนจังหวัดเพชรบุรี</v>
          </cell>
        </row>
        <row r="1184">
          <cell r="A1184" t="str">
            <v>754M0</v>
          </cell>
          <cell r="B1184" t="str">
            <v>องค์การบริหารส่วนจังหวัดเพชรบูรณ์</v>
          </cell>
        </row>
        <row r="1185">
          <cell r="A1185" t="str">
            <v>754QP</v>
          </cell>
          <cell r="B1185" t="str">
            <v>องค์การบริหารส่วนจังหวัดแพร่</v>
          </cell>
        </row>
        <row r="1186">
          <cell r="A1186" t="str">
            <v>754T5</v>
          </cell>
          <cell r="B1186" t="str">
            <v>องค์การบริหารส่วนจังหวัดภูเก็ต</v>
          </cell>
        </row>
        <row r="1187">
          <cell r="A1187" t="str">
            <v>754TQ</v>
          </cell>
          <cell r="B1187" t="str">
            <v>องค์การบริหารส่วนจังหวัดมหาสารคาม</v>
          </cell>
        </row>
        <row r="1188">
          <cell r="A1188" t="str">
            <v>754XX</v>
          </cell>
          <cell r="B1188" t="str">
            <v>องค์การบริหารส่วนจังหวัดมุกดาหาร</v>
          </cell>
        </row>
        <row r="1189">
          <cell r="A1189" t="str">
            <v>754ZJ</v>
          </cell>
          <cell r="B1189" t="str">
            <v>องค์การบริหารส่วนจังหวัดแม่ฮ่องสอน</v>
          </cell>
        </row>
        <row r="1190">
          <cell r="A1190" t="str">
            <v>75510</v>
          </cell>
          <cell r="B1190" t="str">
            <v>องค์การบริหารส่วนจังหวัดยโสธร</v>
          </cell>
        </row>
        <row r="1191">
          <cell r="A1191" t="str">
            <v>7553L</v>
          </cell>
          <cell r="B1191" t="str">
            <v>องค์การบริหารส่วนจังหวัดยะลา</v>
          </cell>
        </row>
        <row r="1192">
          <cell r="A1192" t="str">
            <v>7555G</v>
          </cell>
          <cell r="B1192" t="str">
            <v>องค์การบริหารส่วนจังหวัดร้อยเอ็ด</v>
          </cell>
        </row>
        <row r="1193">
          <cell r="A1193" t="str">
            <v>755BK</v>
          </cell>
          <cell r="B1193" t="str">
            <v>องค์การบริหารส่วนจังหวัดระนอง</v>
          </cell>
        </row>
        <row r="1194">
          <cell r="A1194" t="str">
            <v>755CM</v>
          </cell>
          <cell r="B1194" t="str">
            <v>องค์การบริหารส่วนจังหวัดระยอง</v>
          </cell>
        </row>
        <row r="1195">
          <cell r="A1195" t="str">
            <v>755EC</v>
          </cell>
          <cell r="B1195" t="str">
            <v>องค์การบริหารส่วนจังหวัดราชบุรี</v>
          </cell>
        </row>
        <row r="1196">
          <cell r="A1196" t="str">
            <v>755HN</v>
          </cell>
          <cell r="B1196" t="str">
            <v>องค์การบริหารส่วนจังหวัดลพบุรี</v>
          </cell>
        </row>
        <row r="1197">
          <cell r="A1197" t="str">
            <v>755N2</v>
          </cell>
          <cell r="B1197" t="str">
            <v>องค์การบริหารส่วนจังหวัดลำปาง</v>
          </cell>
        </row>
        <row r="1198">
          <cell r="A1198" t="str">
            <v>755QQ</v>
          </cell>
          <cell r="B1198" t="str">
            <v>องค์การบริหารส่วนจังหวัดลำพูน</v>
          </cell>
        </row>
        <row r="1199">
          <cell r="A1199" t="str">
            <v>755S4</v>
          </cell>
          <cell r="B1199" t="str">
            <v>องค์การบริหารส่วนจังหวัดเลย</v>
          </cell>
        </row>
        <row r="1200">
          <cell r="A1200" t="str">
            <v>755VK</v>
          </cell>
          <cell r="B1200" t="str">
            <v>องค์การบริหารส่วนจังหวัดศรีสะเกษ</v>
          </cell>
        </row>
        <row r="1201">
          <cell r="A1201" t="str">
            <v>7561G</v>
          </cell>
          <cell r="B1201" t="str">
            <v>องค์การบริหารส่วนจังหวัดสกลนคร</v>
          </cell>
        </row>
        <row r="1202">
          <cell r="A1202" t="str">
            <v>7565Q</v>
          </cell>
          <cell r="B1202" t="str">
            <v>องค์การบริหารส่วนจังหวัดสงขลา</v>
          </cell>
        </row>
        <row r="1203">
          <cell r="A1203" t="str">
            <v>7569T</v>
          </cell>
          <cell r="B1203" t="str">
            <v>องค์การบริหารส่วนจังหวัดสตูล</v>
          </cell>
        </row>
        <row r="1204">
          <cell r="A1204" t="str">
            <v>756B0</v>
          </cell>
          <cell r="B1204" t="str">
            <v>องค์การบริหารส่วนจังหวัดสมุทรปราการ</v>
          </cell>
        </row>
        <row r="1205">
          <cell r="A1205" t="str">
            <v>756CF</v>
          </cell>
          <cell r="B1205" t="str">
            <v>องค์การบริหารส่วนจังหวัดสมุทรสงคราม</v>
          </cell>
        </row>
        <row r="1206">
          <cell r="A1206" t="str">
            <v>756DH</v>
          </cell>
          <cell r="B1206" t="str">
            <v>องค์การบริหารส่วนจังหวัดสมุทรสาคร</v>
          </cell>
        </row>
        <row r="1207">
          <cell r="A1207" t="str">
            <v>756EU</v>
          </cell>
          <cell r="B1207" t="str">
            <v>องค์การบริหารส่วนจังหวัดสระแก้ว</v>
          </cell>
        </row>
        <row r="1208">
          <cell r="A1208" t="str">
            <v>756GL</v>
          </cell>
          <cell r="B1208" t="str">
            <v>องค์การบริหารส่วนจังหวัดสระบุรี</v>
          </cell>
        </row>
        <row r="1209">
          <cell r="A1209" t="str">
            <v>756KT</v>
          </cell>
          <cell r="B1209" t="str">
            <v>องค์การบริหารส่วนจังหวัดสิงห์บุรี</v>
          </cell>
        </row>
        <row r="1210">
          <cell r="A1210" t="str">
            <v>756M7</v>
          </cell>
          <cell r="B1210" t="str">
            <v>องค์การบริหารส่วนจังหวัดสุโขทัย</v>
          </cell>
        </row>
        <row r="1211">
          <cell r="A1211" t="str">
            <v>756PP</v>
          </cell>
          <cell r="B1211" t="str">
            <v>องค์การบริหารส่วนจังหวัดสุพรรณบุรี</v>
          </cell>
        </row>
        <row r="1212">
          <cell r="A1212" t="str">
            <v>756TF</v>
          </cell>
          <cell r="B1212" t="str">
            <v>องค์การบริหารส่วนจังหวัดสุราษฎร์ธานี</v>
          </cell>
        </row>
        <row r="1213">
          <cell r="A1213" t="str">
            <v>756XG</v>
          </cell>
          <cell r="B1213" t="str">
            <v>องค์การบริหารส่วนจังหวัดสุรินทร์</v>
          </cell>
        </row>
        <row r="1214">
          <cell r="A1214" t="str">
            <v>7572X</v>
          </cell>
          <cell r="B1214" t="str">
            <v>องค์การบริหารส่วนจังหวัดหนองคาย</v>
          </cell>
        </row>
        <row r="1215">
          <cell r="A1215" t="str">
            <v>7574W</v>
          </cell>
          <cell r="B1215" t="str">
            <v>องค์การบริหารส่วนจังหวัดหนองบัวลำภู</v>
          </cell>
        </row>
        <row r="1216">
          <cell r="A1216" t="str">
            <v>7576M</v>
          </cell>
          <cell r="B1216" t="str">
            <v>องค์การบริหารส่วนจังหวัดอ่างทอง</v>
          </cell>
        </row>
        <row r="1217">
          <cell r="A1217" t="str">
            <v>7578W</v>
          </cell>
          <cell r="B1217" t="str">
            <v>องค์การบริหารส่วนจังหวัดอำนาจเจริญ</v>
          </cell>
        </row>
        <row r="1218">
          <cell r="A1218" t="str">
            <v>757AC</v>
          </cell>
          <cell r="B1218" t="str">
            <v>องค์การบริหารส่วนจังหวัดอุดรธานี</v>
          </cell>
        </row>
        <row r="1219">
          <cell r="A1219" t="str">
            <v>757FP</v>
          </cell>
          <cell r="B1219" t="str">
            <v>องค์การบริหารส่วนจังหวัดอุตรดิตถ์</v>
          </cell>
        </row>
        <row r="1220">
          <cell r="A1220" t="str">
            <v>757J1</v>
          </cell>
          <cell r="B1220" t="str">
            <v>องค์การบริหารส่วนจังหวัดอุทัยธานี</v>
          </cell>
        </row>
        <row r="1221">
          <cell r="A1221" t="str">
            <v>757KX</v>
          </cell>
          <cell r="B1221" t="str">
            <v>องค์การบริหารส่วนจังหวัดอุบลราชธานี</v>
          </cell>
        </row>
        <row r="1222">
          <cell r="A1222" t="str">
            <v>01042</v>
          </cell>
          <cell r="B1222" t="str">
            <v>สำนักงานคณะกรรมการนโยบายที่ดินแห่งชาติ</v>
          </cell>
        </row>
        <row r="1223">
          <cell r="A1223" t="str">
            <v>7511W</v>
          </cell>
          <cell r="B1223" t="str">
            <v>เทศบาลเมืองปากแพรก</v>
          </cell>
        </row>
        <row r="1224">
          <cell r="A1224" t="str">
            <v>753C3</v>
          </cell>
          <cell r="B1224" t="str">
            <v>เทศบาลเมืองบางกร่าง</v>
          </cell>
        </row>
        <row r="1225">
          <cell r="A1225" t="str">
            <v>753C4</v>
          </cell>
          <cell r="B1225" t="str">
            <v>เทศบาลเมืองไทรม้า</v>
          </cell>
        </row>
        <row r="1226">
          <cell r="A1226" t="str">
            <v>753CF</v>
          </cell>
          <cell r="B1226" t="str">
            <v>เทศบาลเมืองบางแม่นาง</v>
          </cell>
        </row>
        <row r="1227">
          <cell r="A1227" t="str">
            <v>753CN</v>
          </cell>
          <cell r="B1227" t="str">
            <v>เทศบาลเมืองใหม่บางบัวทอง</v>
          </cell>
        </row>
        <row r="1228">
          <cell r="A1228" t="str">
            <v>753JX</v>
          </cell>
          <cell r="B1228" t="str">
            <v>เทศบาลเมืองบึงกาฬ</v>
          </cell>
        </row>
        <row r="1229">
          <cell r="A1229" t="str">
            <v>753T6</v>
          </cell>
          <cell r="B1229" t="str">
            <v>เทศบาลเมืองบางกะดี</v>
          </cell>
        </row>
        <row r="1230">
          <cell r="A1230" t="str">
            <v>753XB</v>
          </cell>
          <cell r="B1230" t="str">
            <v>เทศบาลเมืองหนองกี่</v>
          </cell>
        </row>
        <row r="1231">
          <cell r="A1231" t="str">
            <v>7543L</v>
          </cell>
          <cell r="B1231" t="str">
            <v>เทศบาลเมืองบ้านกรด</v>
          </cell>
        </row>
        <row r="1232">
          <cell r="A1232" t="str">
            <v>755F2</v>
          </cell>
          <cell r="B1232" t="str">
            <v>เทศบาลเมืองจอมพล</v>
          </cell>
        </row>
        <row r="1233">
          <cell r="A1233" t="str">
            <v>756B7</v>
          </cell>
          <cell r="B1233" t="str">
            <v>เทศบาลเมืองแพรกษา</v>
          </cell>
        </row>
      </sheetData>
      <sheetData sheetId="3">
        <row r="5">
          <cell r="B5" t="str">
            <v>22 ตุลาคม 2564</v>
          </cell>
        </row>
      </sheetData>
      <sheetData sheetId="4"/>
      <sheetData sheetId="5"/>
      <sheetData sheetId="6"/>
      <sheetData sheetId="7">
        <row r="32">
          <cell r="B32" t="str">
            <v>หมายเหตุ : 1. ข้อมูลเบื้องต้น</v>
          </cell>
        </row>
        <row r="34">
          <cell r="B34" t="str">
            <v>ที่มา : ระบบการบริหารการเงินการคลังภาครัฐแบบอิเล็กทรอนิกส์ (GFMIS)</v>
          </cell>
        </row>
        <row r="35">
          <cell r="B35" t="str">
            <v>รวบรวม : กรมบัญชีกลาง</v>
          </cell>
        </row>
        <row r="36">
          <cell r="B36" t="str">
            <v>ข้อมูล ณ วันที่ 22 ตุลาคม 2564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 xml:space="preserve">1. Refresh </v>
          </cell>
          <cell r="B1" t="str">
            <v>ปีงบประมาณ 2555 Period = 5</v>
          </cell>
        </row>
        <row r="3">
          <cell r="A3" t="str">
            <v>ผลการเบิกจ่ายรายภาค/จังหวัด</v>
          </cell>
        </row>
        <row r="5">
          <cell r="A5" t="str">
            <v>กระทรวง</v>
          </cell>
          <cell r="B5" t="str">
            <v/>
          </cell>
        </row>
        <row r="6">
          <cell r="A6" t="str">
            <v>กรม</v>
          </cell>
          <cell r="B6" t="str">
            <v/>
          </cell>
        </row>
        <row r="7">
          <cell r="A7" t="str">
            <v>กลุ่มลักษณะงาน</v>
          </cell>
          <cell r="B7" t="str">
            <v/>
          </cell>
        </row>
        <row r="8">
          <cell r="A8" t="str">
            <v>งบพัฒนา/งบปกติ</v>
          </cell>
          <cell r="B8" t="str">
            <v/>
          </cell>
        </row>
        <row r="9">
          <cell r="A9" t="str">
            <v>งาน / โครงการ</v>
          </cell>
          <cell r="B9" t="str">
            <v/>
          </cell>
        </row>
        <row r="10">
          <cell r="A10" t="str">
            <v>Fund แบบย่อ</v>
          </cell>
          <cell r="B10" t="str">
            <v/>
          </cell>
        </row>
        <row r="11">
          <cell r="A11" t="str">
            <v>ด้าน</v>
          </cell>
          <cell r="B11" t="str">
            <v/>
          </cell>
        </row>
        <row r="12">
          <cell r="A12" t="str">
            <v>ด้าน_ลักษณะงาน</v>
          </cell>
          <cell r="B12" t="str">
            <v/>
          </cell>
        </row>
        <row r="13">
          <cell r="A13" t="str">
            <v>แนวจัดสรรย่อย</v>
          </cell>
          <cell r="B13" t="str">
            <v/>
          </cell>
        </row>
        <row r="14">
          <cell r="A14" t="str">
            <v>แนวจัดสรรหลัก</v>
          </cell>
          <cell r="B14" t="str">
            <v/>
          </cell>
        </row>
        <row r="15">
          <cell r="A15" t="str">
            <v>เป้าหมายกระทรวง</v>
          </cell>
          <cell r="B15" t="str">
            <v/>
          </cell>
        </row>
        <row r="16">
          <cell r="A16" t="str">
            <v>เป้าหมายการจัดสรร</v>
          </cell>
          <cell r="B16" t="str">
            <v/>
          </cell>
        </row>
        <row r="17">
          <cell r="A17" t="str">
            <v>เป้าหมายหน่วยงาน</v>
          </cell>
          <cell r="B17" t="str">
            <v/>
          </cell>
        </row>
        <row r="18">
          <cell r="A18" t="str">
            <v>ผลผลิต/โครงการ</v>
          </cell>
          <cell r="B18" t="str">
            <v/>
          </cell>
        </row>
        <row r="19">
          <cell r="A19" t="str">
            <v>แผนงบประมาณ</v>
          </cell>
          <cell r="B19" t="str">
            <v/>
          </cell>
        </row>
        <row r="20">
          <cell r="A20" t="str">
            <v>แผนงาน</v>
          </cell>
          <cell r="B20" t="str">
            <v/>
          </cell>
        </row>
        <row r="21">
          <cell r="A21" t="str">
            <v>ยุทธศาสตร์กระทรวง</v>
          </cell>
          <cell r="B21" t="str">
            <v/>
          </cell>
        </row>
        <row r="22">
          <cell r="A22" t="str">
            <v>ยุทธศาสตร์การจัดสรร</v>
          </cell>
          <cell r="B22" t="str">
            <v/>
          </cell>
        </row>
        <row r="23">
          <cell r="A23" t="str">
            <v>รายจ่ายประจำ/ลงทุน</v>
          </cell>
          <cell r="B23" t="str">
            <v>]ไม่ระบุ[</v>
          </cell>
        </row>
        <row r="24">
          <cell r="A24" t="str">
            <v>Request ID</v>
          </cell>
          <cell r="B24" t="str">
            <v/>
          </cell>
        </row>
        <row r="25">
          <cell r="A25" t="str">
            <v>ลักษณะงาน</v>
          </cell>
          <cell r="B25" t="str">
            <v/>
          </cell>
        </row>
        <row r="26">
          <cell r="A26" t="str">
            <v>สาขา</v>
          </cell>
          <cell r="B26" t="str">
            <v/>
          </cell>
        </row>
        <row r="27">
          <cell r="A27" t="str">
            <v>Commitment item</v>
          </cell>
          <cell r="B27" t="str">
            <v/>
          </cell>
        </row>
        <row r="28">
          <cell r="A28" t="str">
            <v>หน่วยงานเบิกแทน</v>
          </cell>
          <cell r="B28" t="str">
            <v/>
          </cell>
        </row>
        <row r="29">
          <cell r="A29" t="str">
            <v>เดือน/ปีงบประมาณ</v>
          </cell>
          <cell r="B29" t="str">
            <v/>
          </cell>
        </row>
        <row r="30">
          <cell r="A30" t="str">
            <v>Funded Program</v>
          </cell>
          <cell r="B30" t="str">
            <v/>
          </cell>
        </row>
        <row r="31">
          <cell r="A31" t="str">
            <v>งบรายจ่าย</v>
          </cell>
          <cell r="B31" t="str">
            <v/>
          </cell>
        </row>
        <row r="32">
          <cell r="A32" t="str">
            <v>FCTR หน่วยเบิกแทน</v>
          </cell>
          <cell r="B32" t="str">
            <v/>
          </cell>
        </row>
        <row r="33">
          <cell r="A33" t="str">
            <v>หมวดรายจ่าย</v>
          </cell>
          <cell r="B33" t="str">
            <v/>
          </cell>
        </row>
        <row r="34">
          <cell r="A34" t="str">
            <v>กลุ่มภารกิจ</v>
          </cell>
          <cell r="B34" t="str">
            <v/>
          </cell>
        </row>
        <row r="35">
          <cell r="A35" t="str">
            <v>Funds Center</v>
          </cell>
          <cell r="B35" t="str">
            <v/>
          </cell>
        </row>
        <row r="36">
          <cell r="A36" t="str">
            <v>ปีFund</v>
          </cell>
          <cell r="B36" t="str">
            <v/>
          </cell>
        </row>
        <row r="37">
          <cell r="A37" t="str">
            <v>ปีงบประมาณ</v>
          </cell>
          <cell r="B37" t="str">
            <v/>
          </cell>
        </row>
        <row r="38">
          <cell r="A38" t="str">
            <v>งบประมาณ</v>
          </cell>
          <cell r="B38" t="str">
            <v>งบจัดสรรถือจ่าย จังหวัด
E, สำรองเงิน มีหนี้, PO ทั้งสิ้น
I...</v>
          </cell>
        </row>
        <row r="39">
          <cell r="A39" t="str">
            <v>จังหวัด</v>
          </cell>
          <cell r="B39" t="str">
            <v>]1000 ส่วนกลาง[</v>
          </cell>
        </row>
        <row r="41">
          <cell r="A41" t="str">
            <v>FM area</v>
          </cell>
          <cell r="B41" t="str">
            <v>THAI GOVERNMENT</v>
          </cell>
        </row>
        <row r="42">
          <cell r="A42" t="str">
            <v>ปีงบประมาณ</v>
          </cell>
          <cell r="B42" t="str">
            <v>2565</v>
          </cell>
        </row>
        <row r="43">
          <cell r="A43" t="str">
            <v>ปีFund</v>
          </cell>
          <cell r="B43" t="str">
            <v>65</v>
          </cell>
        </row>
        <row r="44">
          <cell r="A44" t="str">
            <v>กระทรวง</v>
          </cell>
          <cell r="B44" t="str">
            <v>สำนักนายกรัฐมนตรี..98</v>
          </cell>
        </row>
        <row r="45">
          <cell r="A45" t="str">
            <v>จังหวัด</v>
          </cell>
          <cell r="B45" t="str">
            <v>ส่วนกลาง, ภาคใต้ตอนล่าง, ภาคใต้ตอนบน, ภาคตอ/น ตอนล่าง, ภาคตอ/น ตอนบน, ภาคต/อ, ภาคกลางล่าง, ภาคกลางบน, ภาคเหนือล่าง, ภาคเหนือบน</v>
          </cell>
        </row>
        <row r="47">
          <cell r="A47" t="str">
            <v>Author</v>
          </cell>
          <cell r="B47" t="str">
            <v>GFBWD223</v>
          </cell>
        </row>
        <row r="48">
          <cell r="A48" t="str">
            <v>Last Changed by</v>
          </cell>
          <cell r="B48" t="str">
            <v>GFBWD223</v>
          </cell>
        </row>
        <row r="49">
          <cell r="A49" t="str">
            <v>InfoProvider</v>
          </cell>
          <cell r="B49" t="str">
            <v>ZRP04_M02</v>
          </cell>
        </row>
        <row r="50">
          <cell r="A50" t="str">
            <v>Query Technical Name</v>
          </cell>
          <cell r="B50" t="str">
            <v>ZRP04_M02_V1_Q021_V2</v>
          </cell>
        </row>
        <row r="51">
          <cell r="A51" t="str">
            <v>Key Date</v>
          </cell>
          <cell r="B51" t="str">
            <v>30/9/2022</v>
          </cell>
        </row>
        <row r="52">
          <cell r="A52" t="str">
            <v>Changed At</v>
          </cell>
          <cell r="B52" t="str">
            <v>27/9/2021 14:45:05</v>
          </cell>
        </row>
        <row r="53">
          <cell r="A53" t="str">
            <v>Status of Data</v>
          </cell>
          <cell r="B53" t="str">
            <v>22/10/2021 21:49:28</v>
          </cell>
        </row>
        <row r="54">
          <cell r="A54" t="str">
            <v>Current User</v>
          </cell>
          <cell r="B54" t="str">
            <v>GFAPP_BW01</v>
          </cell>
        </row>
        <row r="55">
          <cell r="A55" t="str">
            <v>Last Refreshed</v>
          </cell>
          <cell r="B55" t="str">
            <v>23/10/2021 09:32:21</v>
          </cell>
        </row>
        <row r="56">
          <cell r="A56">
            <v>1</v>
          </cell>
          <cell r="B56">
            <v>2</v>
          </cell>
          <cell r="C56">
            <v>3</v>
          </cell>
          <cell r="D56">
            <v>4</v>
          </cell>
          <cell r="E56">
            <v>5</v>
          </cell>
          <cell r="F56">
            <v>6</v>
          </cell>
          <cell r="G56">
            <v>7</v>
          </cell>
          <cell r="H56">
            <v>8</v>
          </cell>
          <cell r="I56">
            <v>9</v>
          </cell>
          <cell r="J56">
            <v>10</v>
          </cell>
          <cell r="K56">
            <v>11</v>
          </cell>
          <cell r="L56">
            <v>12</v>
          </cell>
        </row>
        <row r="57">
          <cell r="A57" t="str">
            <v>หน่วยเบิกจ่าย</v>
          </cell>
          <cell r="B57" t="str">
            <v/>
          </cell>
        </row>
        <row r="59">
          <cell r="A59" t="str">
            <v>ประเภทสำรองเงิน</v>
          </cell>
          <cell r="B59" t="str">
            <v/>
          </cell>
        </row>
        <row r="60">
          <cell r="A60">
            <v>1</v>
          </cell>
          <cell r="B60">
            <v>2</v>
          </cell>
          <cell r="C60">
            <v>3</v>
          </cell>
          <cell r="D60">
            <v>4</v>
          </cell>
          <cell r="E60">
            <v>5</v>
          </cell>
          <cell r="F60">
            <v>6</v>
          </cell>
          <cell r="G60">
            <v>7</v>
          </cell>
          <cell r="H60">
            <v>8</v>
          </cell>
          <cell r="I60">
            <v>9</v>
          </cell>
          <cell r="J60">
            <v>10</v>
          </cell>
          <cell r="K60">
            <v>11</v>
          </cell>
          <cell r="L60">
            <v>12</v>
          </cell>
        </row>
        <row r="61">
          <cell r="B61" t="str">
            <v>รายจ่ายประจำ/ลงทุน</v>
          </cell>
          <cell r="C61" t="str">
            <v>รายจ่ายประจำ</v>
          </cell>
          <cell r="H61" t="str">
            <v>รายจ่ายลงทุน</v>
          </cell>
          <cell r="M61" t="str">
            <v>รวมทั้งสิ้น</v>
          </cell>
        </row>
        <row r="62">
          <cell r="C62" t="str">
            <v>งบจัดสรรถือจ่าย จังหวัด
E</v>
          </cell>
          <cell r="D62" t="str">
            <v>สำรองเงิน มีหนี้</v>
          </cell>
          <cell r="E62" t="str">
            <v>PO ทั้งสิ้น
I</v>
          </cell>
          <cell r="F62" t="str">
            <v>เบิกจ่ายทั้งสิ้น
J = K+L</v>
          </cell>
          <cell r="G62" t="str">
            <v>ร้อยละเบิกจ่าย
ต่องบจัดสรรถือจ่ายจังหวัด</v>
          </cell>
          <cell r="H62" t="str">
            <v>งบจัดสรรถือจ่าย จังหวัด
E</v>
          </cell>
          <cell r="I62" t="str">
            <v>สำรองเงิน มีหนี้</v>
          </cell>
          <cell r="J62" t="str">
            <v>PO ทั้งสิ้น
I</v>
          </cell>
          <cell r="K62" t="str">
            <v>เบิกจ่ายทั้งสิ้น
J = K+L</v>
          </cell>
          <cell r="L62" t="str">
            <v>ร้อยละเบิกจ่าย
ต่องบจัดสรรถือจ่ายจังหวัด</v>
          </cell>
          <cell r="M62" t="str">
            <v>งบจัดสรรถือจ่าย จังหวัด
E</v>
          </cell>
          <cell r="N62" t="str">
            <v>สำรองเงิน มีหนี้</v>
          </cell>
          <cell r="O62" t="str">
            <v>PO ทั้งสิ้น
I</v>
          </cell>
          <cell r="P62" t="str">
            <v>เบิกจ่ายทั้งสิ้น
J = K+L</v>
          </cell>
          <cell r="Q62" t="str">
            <v>ร้อยละเบิกจ่าย
ต่องบจัดสรรถือจ่ายจังหวัด</v>
          </cell>
          <cell r="R62" t="str">
            <v>ใช้จ่าย</v>
          </cell>
        </row>
        <row r="63">
          <cell r="A63" t="str">
            <v>จังหวัด</v>
          </cell>
          <cell r="C63" t="str">
            <v>* 1,000,000</v>
          </cell>
          <cell r="D63" t="str">
            <v/>
          </cell>
          <cell r="E63" t="str">
            <v>* 1,000,000 THB</v>
          </cell>
          <cell r="F63" t="str">
            <v>* 1,000,000 THB</v>
          </cell>
          <cell r="G63" t="str">
            <v>%</v>
          </cell>
          <cell r="H63" t="str">
            <v>* 1,000,000</v>
          </cell>
          <cell r="I63" t="str">
            <v/>
          </cell>
          <cell r="J63" t="str">
            <v>* 1,000,000 THB</v>
          </cell>
          <cell r="K63" t="str">
            <v>* 1,000,000 THB</v>
          </cell>
          <cell r="L63" t="str">
            <v>%</v>
          </cell>
          <cell r="M63" t="str">
            <v>* 1,000,000</v>
          </cell>
          <cell r="N63" t="str">
            <v/>
          </cell>
          <cell r="O63" t="str">
            <v>* 1,000,000 THB</v>
          </cell>
          <cell r="P63" t="str">
            <v>* 1,000,000 THB</v>
          </cell>
          <cell r="Q63" t="str">
            <v>%</v>
          </cell>
        </row>
        <row r="64">
          <cell r="A64" t="str">
            <v>รวมทั้งสิ้น</v>
          </cell>
          <cell r="C64">
            <v>85872.59420449</v>
          </cell>
          <cell r="E64">
            <v>117.14496250000001</v>
          </cell>
          <cell r="F64">
            <v>31288.443036500001</v>
          </cell>
          <cell r="G64">
            <v>36.435888919</v>
          </cell>
          <cell r="H64">
            <v>121114.26212699</v>
          </cell>
          <cell r="J64">
            <v>12068.604725310001</v>
          </cell>
          <cell r="K64">
            <v>7842.95065583</v>
          </cell>
          <cell r="L64">
            <v>6.4756623360000001</v>
          </cell>
          <cell r="M64">
            <v>206986.85633148</v>
          </cell>
          <cell r="O64">
            <v>12185.749687809999</v>
          </cell>
          <cell r="P64">
            <v>39131.393692329999</v>
          </cell>
          <cell r="Q64">
            <v>18.905255331999999</v>
          </cell>
          <cell r="R64">
            <v>51317.143380139998</v>
          </cell>
        </row>
        <row r="65">
          <cell r="A65" t="str">
            <v>2500</v>
          </cell>
          <cell r="B65" t="str">
            <v>ปราจีนบุรี</v>
          </cell>
          <cell r="C65">
            <v>593.39049946</v>
          </cell>
          <cell r="E65">
            <v>0.25824999999999998</v>
          </cell>
          <cell r="F65">
            <v>21.43437149</v>
          </cell>
          <cell r="G65">
            <v>3.6121864960000001</v>
          </cell>
          <cell r="H65">
            <v>1454.7520999999999</v>
          </cell>
          <cell r="J65">
            <v>235.15245306</v>
          </cell>
          <cell r="K65">
            <v>25.133910180000001</v>
          </cell>
          <cell r="L65">
            <v>1.727710871</v>
          </cell>
          <cell r="M65">
            <v>2048.1425994599999</v>
          </cell>
          <cell r="O65">
            <v>235.41070306</v>
          </cell>
          <cell r="P65">
            <v>46.568281669999998</v>
          </cell>
          <cell r="Q65">
            <v>2.2736835649999998</v>
          </cell>
        </row>
        <row r="66">
          <cell r="A66" t="str">
            <v>7700</v>
          </cell>
          <cell r="B66" t="str">
            <v>ประจวบคีรีขันธ์</v>
          </cell>
          <cell r="C66">
            <v>509.22944531000002</v>
          </cell>
          <cell r="E66">
            <v>1.4001295199999999</v>
          </cell>
          <cell r="F66">
            <v>78.013422320000004</v>
          </cell>
          <cell r="G66">
            <v>15.319896176</v>
          </cell>
          <cell r="H66">
            <v>1517.508654</v>
          </cell>
          <cell r="J66">
            <v>0</v>
          </cell>
          <cell r="K66">
            <v>5.9101800000000001E-3</v>
          </cell>
          <cell r="L66">
            <v>3.8946599999999999E-4</v>
          </cell>
          <cell r="M66">
            <v>2026.7380993100001</v>
          </cell>
          <cell r="O66">
            <v>1.4001295199999999</v>
          </cell>
          <cell r="P66">
            <v>78.019332500000004</v>
          </cell>
          <cell r="Q66">
            <v>3.8495024359999999</v>
          </cell>
        </row>
        <row r="67">
          <cell r="A67" t="str">
            <v>2400</v>
          </cell>
          <cell r="B67" t="str">
            <v>ฉะเชิงเทรา</v>
          </cell>
          <cell r="C67">
            <v>642.75396447000003</v>
          </cell>
          <cell r="E67">
            <v>3.143348</v>
          </cell>
          <cell r="F67">
            <v>83.642842209999998</v>
          </cell>
          <cell r="G67">
            <v>13.013197402999999</v>
          </cell>
          <cell r="H67">
            <v>1412.0546220000001</v>
          </cell>
          <cell r="J67">
            <v>20.6963528</v>
          </cell>
          <cell r="K67">
            <v>2.1114999999999999</v>
          </cell>
          <cell r="L67">
            <v>0.14953387500000001</v>
          </cell>
          <cell r="M67">
            <v>2054.8085864700001</v>
          </cell>
          <cell r="O67">
            <v>23.839700799999999</v>
          </cell>
          <cell r="P67">
            <v>85.754342210000004</v>
          </cell>
          <cell r="Q67">
            <v>4.173349419</v>
          </cell>
        </row>
        <row r="68">
          <cell r="A68" t="str">
            <v>9500</v>
          </cell>
          <cell r="B68" t="str">
            <v>ยะลา</v>
          </cell>
          <cell r="C68">
            <v>2123.8048948400001</v>
          </cell>
          <cell r="E68">
            <v>1.1836125</v>
          </cell>
          <cell r="F68">
            <v>198.77670486</v>
          </cell>
          <cell r="G68">
            <v>9.3594616599999991</v>
          </cell>
          <cell r="H68">
            <v>3361.5581900000002</v>
          </cell>
          <cell r="J68">
            <v>322.92380739999999</v>
          </cell>
          <cell r="K68">
            <v>45.368851599999999</v>
          </cell>
          <cell r="L68">
            <v>1.34963755</v>
          </cell>
          <cell r="M68">
            <v>5485.3630848399998</v>
          </cell>
          <cell r="O68">
            <v>324.10741990000002</v>
          </cell>
          <cell r="P68">
            <v>244.14555645999999</v>
          </cell>
          <cell r="Q68">
            <v>4.4508549879999997</v>
          </cell>
        </row>
        <row r="69">
          <cell r="A69" t="str">
            <v>2200</v>
          </cell>
          <cell r="B69" t="str">
            <v>จันทบุรี</v>
          </cell>
          <cell r="C69">
            <v>836.23888450000004</v>
          </cell>
          <cell r="E69">
            <v>1.6732534299999999</v>
          </cell>
          <cell r="F69">
            <v>119.42263509999999</v>
          </cell>
          <cell r="G69">
            <v>14.280923466999999</v>
          </cell>
          <cell r="H69">
            <v>1255.104994</v>
          </cell>
          <cell r="J69">
            <v>109.562056</v>
          </cell>
          <cell r="K69">
            <v>0</v>
          </cell>
          <cell r="L69">
            <v>0</v>
          </cell>
          <cell r="M69">
            <v>2091.3438784999998</v>
          </cell>
          <cell r="O69">
            <v>111.23530943</v>
          </cell>
          <cell r="P69">
            <v>119.42263509999999</v>
          </cell>
          <cell r="Q69">
            <v>5.7103299139999999</v>
          </cell>
        </row>
        <row r="70">
          <cell r="A70" t="str">
            <v>3800</v>
          </cell>
          <cell r="B70" t="str">
            <v>บึงกาฬ</v>
          </cell>
          <cell r="C70">
            <v>291.01784959000003</v>
          </cell>
          <cell r="E70">
            <v>0.64003104</v>
          </cell>
          <cell r="F70">
            <v>62.524962649999999</v>
          </cell>
          <cell r="G70">
            <v>21.484923600999998</v>
          </cell>
          <cell r="H70">
            <v>757.02596000000005</v>
          </cell>
          <cell r="J70">
            <v>310.19236674000001</v>
          </cell>
          <cell r="K70">
            <v>9.3560000000000004E-2</v>
          </cell>
          <cell r="L70">
            <v>1.2358889E-2</v>
          </cell>
          <cell r="M70">
            <v>1048.0438095899999</v>
          </cell>
          <cell r="O70">
            <v>310.83239778000001</v>
          </cell>
          <cell r="P70">
            <v>62.618522650000003</v>
          </cell>
          <cell r="Q70">
            <v>5.974800106</v>
          </cell>
        </row>
        <row r="71">
          <cell r="A71" t="str">
            <v>7100</v>
          </cell>
          <cell r="B71" t="str">
            <v>กาญจนบุรี</v>
          </cell>
          <cell r="C71">
            <v>903.69260254999995</v>
          </cell>
          <cell r="E71">
            <v>1.169144</v>
          </cell>
          <cell r="F71">
            <v>167.36091687000001</v>
          </cell>
          <cell r="G71">
            <v>18.519673216000001</v>
          </cell>
          <cell r="H71">
            <v>2086.5927799999999</v>
          </cell>
          <cell r="J71">
            <v>1.175891</v>
          </cell>
          <cell r="K71">
            <v>18.508608339999999</v>
          </cell>
          <cell r="L71">
            <v>0.88702541899999998</v>
          </cell>
          <cell r="M71">
            <v>2990.2853825500001</v>
          </cell>
          <cell r="O71">
            <v>2.3450350000000002</v>
          </cell>
          <cell r="P71">
            <v>185.86952521000001</v>
          </cell>
          <cell r="Q71">
            <v>6.2157788109999998</v>
          </cell>
        </row>
        <row r="72">
          <cell r="A72" t="str">
            <v>2600</v>
          </cell>
          <cell r="B72" t="str">
            <v>นครนายก</v>
          </cell>
          <cell r="C72">
            <v>355.69606654</v>
          </cell>
          <cell r="E72">
            <v>0.93792403999999996</v>
          </cell>
          <cell r="F72">
            <v>57.419515359999998</v>
          </cell>
          <cell r="G72">
            <v>16.142859245</v>
          </cell>
          <cell r="H72">
            <v>568.39973250000003</v>
          </cell>
          <cell r="J72">
            <v>4.7712139200000001</v>
          </cell>
          <cell r="K72">
            <v>0.1552</v>
          </cell>
          <cell r="L72">
            <v>2.7304728E-2</v>
          </cell>
          <cell r="M72">
            <v>924.09579903999997</v>
          </cell>
          <cell r="O72">
            <v>5.7091379599999996</v>
          </cell>
          <cell r="P72">
            <v>57.574715359999999</v>
          </cell>
          <cell r="Q72">
            <v>6.2303838430000003</v>
          </cell>
        </row>
        <row r="73">
          <cell r="A73" t="str">
            <v>4200</v>
          </cell>
          <cell r="B73" t="str">
            <v>เลย</v>
          </cell>
          <cell r="C73">
            <v>760.27490547000002</v>
          </cell>
          <cell r="E73">
            <v>0.20043564</v>
          </cell>
          <cell r="F73">
            <v>109.88758968</v>
          </cell>
          <cell r="G73">
            <v>14.453665232000001</v>
          </cell>
          <cell r="H73">
            <v>896.382791</v>
          </cell>
          <cell r="J73">
            <v>10.945320000000001</v>
          </cell>
          <cell r="K73">
            <v>0.43007455999999999</v>
          </cell>
          <cell r="L73">
            <v>4.7978895000000001E-2</v>
          </cell>
          <cell r="M73">
            <v>1656.65769647</v>
          </cell>
          <cell r="O73">
            <v>11.145755640000001</v>
          </cell>
          <cell r="P73">
            <v>110.31766424</v>
          </cell>
          <cell r="Q73">
            <v>6.6590499940000001</v>
          </cell>
        </row>
        <row r="74">
          <cell r="A74" t="str">
            <v>9300</v>
          </cell>
          <cell r="B74" t="str">
            <v>พัทลุง</v>
          </cell>
          <cell r="C74">
            <v>537.62108536999995</v>
          </cell>
          <cell r="E74">
            <v>0.46843722999999998</v>
          </cell>
          <cell r="F74">
            <v>95.700374580000002</v>
          </cell>
          <cell r="G74">
            <v>17.800710795000001</v>
          </cell>
          <cell r="H74">
            <v>840.91132200000004</v>
          </cell>
          <cell r="J74">
            <v>0</v>
          </cell>
          <cell r="K74">
            <v>1.09E-3</v>
          </cell>
          <cell r="L74">
            <v>1.2962100000000001E-4</v>
          </cell>
          <cell r="M74">
            <v>1378.5324073700001</v>
          </cell>
          <cell r="O74">
            <v>0.46843722999999998</v>
          </cell>
          <cell r="P74">
            <v>95.701464580000007</v>
          </cell>
          <cell r="Q74">
            <v>6.942271656</v>
          </cell>
        </row>
        <row r="75">
          <cell r="A75" t="str">
            <v>1100</v>
          </cell>
          <cell r="B75" t="str">
            <v>สมุทรปราการ</v>
          </cell>
          <cell r="C75">
            <v>991.40375543000005</v>
          </cell>
          <cell r="E75">
            <v>0.74385000000000001</v>
          </cell>
          <cell r="F75">
            <v>132.52348569</v>
          </cell>
          <cell r="G75">
            <v>13.367256777</v>
          </cell>
          <cell r="H75">
            <v>905.16397199999994</v>
          </cell>
          <cell r="J75">
            <v>14.942</v>
          </cell>
          <cell r="K75">
            <v>0</v>
          </cell>
          <cell r="L75">
            <v>0</v>
          </cell>
          <cell r="M75">
            <v>1896.5677274300001</v>
          </cell>
          <cell r="O75">
            <v>15.68585</v>
          </cell>
          <cell r="P75">
            <v>132.52348569</v>
          </cell>
          <cell r="Q75">
            <v>6.9875430109999996</v>
          </cell>
        </row>
        <row r="76">
          <cell r="A76" t="str">
            <v>5200</v>
          </cell>
          <cell r="B76" t="str">
            <v>ลำปาง</v>
          </cell>
          <cell r="C76">
            <v>1059.40861685</v>
          </cell>
          <cell r="E76">
            <v>3.8023505499999999</v>
          </cell>
          <cell r="F76">
            <v>261.67978148999998</v>
          </cell>
          <cell r="G76">
            <v>24.70055249</v>
          </cell>
          <cell r="H76">
            <v>2525.0364742500001</v>
          </cell>
          <cell r="J76">
            <v>108.96564381</v>
          </cell>
          <cell r="K76">
            <v>2.2259987799999998</v>
          </cell>
          <cell r="L76">
            <v>8.8157094000000005E-2</v>
          </cell>
          <cell r="M76">
            <v>3584.4450910999999</v>
          </cell>
          <cell r="O76">
            <v>112.76799436</v>
          </cell>
          <cell r="P76">
            <v>263.90578026999998</v>
          </cell>
          <cell r="Q76">
            <v>7.3625281899999999</v>
          </cell>
        </row>
        <row r="77">
          <cell r="A77" t="str">
            <v>2300</v>
          </cell>
          <cell r="B77" t="str">
            <v>ตราด</v>
          </cell>
          <cell r="C77">
            <v>247.76810531999999</v>
          </cell>
          <cell r="E77">
            <v>0.111984</v>
          </cell>
          <cell r="F77">
            <v>44.051317390000001</v>
          </cell>
          <cell r="G77">
            <v>17.779252632999999</v>
          </cell>
          <cell r="H77">
            <v>361.35044499999998</v>
          </cell>
          <cell r="J77">
            <v>10.015385</v>
          </cell>
          <cell r="K77">
            <v>1.0049174000000001</v>
          </cell>
          <cell r="L77">
            <v>0.27810050200000003</v>
          </cell>
          <cell r="M77">
            <v>609.11855032000005</v>
          </cell>
          <cell r="O77">
            <v>10.127369</v>
          </cell>
          <cell r="P77">
            <v>45.056234789999998</v>
          </cell>
          <cell r="Q77">
            <v>7.396956597</v>
          </cell>
        </row>
        <row r="78">
          <cell r="A78" t="str">
            <v>7500</v>
          </cell>
          <cell r="B78" t="str">
            <v>สมุทรสงคราม</v>
          </cell>
          <cell r="C78">
            <v>264.63502720999998</v>
          </cell>
          <cell r="E78">
            <v>2.5122748800000001</v>
          </cell>
          <cell r="F78">
            <v>20.350708900000001</v>
          </cell>
          <cell r="G78">
            <v>7.6901040329999999</v>
          </cell>
          <cell r="H78">
            <v>449.63537000000002</v>
          </cell>
          <cell r="J78">
            <v>51.773068000000002</v>
          </cell>
          <cell r="K78">
            <v>33.924613999999998</v>
          </cell>
          <cell r="L78">
            <v>7.5449166730000004</v>
          </cell>
          <cell r="M78">
            <v>714.27039721000006</v>
          </cell>
          <cell r="O78">
            <v>54.285342880000002</v>
          </cell>
          <cell r="P78">
            <v>54.275322899999999</v>
          </cell>
          <cell r="Q78">
            <v>7.5987081520000004</v>
          </cell>
        </row>
        <row r="79">
          <cell r="A79" t="str">
            <v>5600</v>
          </cell>
          <cell r="B79" t="str">
            <v>พะเยา</v>
          </cell>
          <cell r="C79">
            <v>912.09234417000005</v>
          </cell>
          <cell r="E79">
            <v>1.4102049999999999</v>
          </cell>
          <cell r="F79">
            <v>166.35327049</v>
          </cell>
          <cell r="G79">
            <v>18.238643439000001</v>
          </cell>
          <cell r="H79">
            <v>1003.910611</v>
          </cell>
          <cell r="J79">
            <v>0.3090755</v>
          </cell>
          <cell r="K79">
            <v>0.39879599999999998</v>
          </cell>
          <cell r="L79">
            <v>3.9724254000000001E-2</v>
          </cell>
          <cell r="M79">
            <v>1916.00295517</v>
          </cell>
          <cell r="O79">
            <v>1.7192805</v>
          </cell>
          <cell r="P79">
            <v>166.75206649</v>
          </cell>
          <cell r="Q79">
            <v>8.7031215710000005</v>
          </cell>
        </row>
        <row r="80">
          <cell r="A80" t="str">
            <v>6100</v>
          </cell>
          <cell r="B80" t="str">
            <v>อุทัยธานี</v>
          </cell>
          <cell r="C80">
            <v>328.14003316999998</v>
          </cell>
          <cell r="E80">
            <v>0.51085749999999996</v>
          </cell>
          <cell r="F80">
            <v>64.698454400000003</v>
          </cell>
          <cell r="G80">
            <v>19.716720869</v>
          </cell>
          <cell r="H80">
            <v>845.69146499999999</v>
          </cell>
          <cell r="J80">
            <v>166.74256</v>
          </cell>
          <cell r="K80">
            <v>38.109619899999998</v>
          </cell>
          <cell r="L80">
            <v>4.5063266540000004</v>
          </cell>
          <cell r="M80">
            <v>1173.83149817</v>
          </cell>
          <cell r="O80">
            <v>167.25341750000001</v>
          </cell>
          <cell r="P80">
            <v>102.8080743</v>
          </cell>
          <cell r="Q80">
            <v>8.7583332410000008</v>
          </cell>
        </row>
        <row r="81">
          <cell r="A81" t="str">
            <v>2700</v>
          </cell>
          <cell r="B81" t="str">
            <v>สระแก้ว</v>
          </cell>
          <cell r="C81">
            <v>691.20947207999995</v>
          </cell>
          <cell r="E81">
            <v>0.47833199999999998</v>
          </cell>
          <cell r="F81">
            <v>123.63209791</v>
          </cell>
          <cell r="G81">
            <v>17.886343128</v>
          </cell>
          <cell r="H81">
            <v>706.87420299999997</v>
          </cell>
          <cell r="J81">
            <v>21.839953749999999</v>
          </cell>
          <cell r="K81">
            <v>0.116174</v>
          </cell>
          <cell r="L81">
            <v>1.6434890000000001E-2</v>
          </cell>
          <cell r="M81">
            <v>1398.0836750799999</v>
          </cell>
          <cell r="O81">
            <v>22.318285750000001</v>
          </cell>
          <cell r="P81">
            <v>123.74827191</v>
          </cell>
          <cell r="Q81">
            <v>8.8512779399999992</v>
          </cell>
        </row>
        <row r="82">
          <cell r="A82" t="str">
            <v>8400</v>
          </cell>
          <cell r="B82" t="str">
            <v>สุราษฎร์ธานี</v>
          </cell>
          <cell r="C82">
            <v>1525.2175041400001</v>
          </cell>
          <cell r="E82">
            <v>2.3882898199999998</v>
          </cell>
          <cell r="F82">
            <v>412.82815567</v>
          </cell>
          <cell r="G82">
            <v>27.066838307000001</v>
          </cell>
          <cell r="H82">
            <v>3283.2085689999999</v>
          </cell>
          <cell r="J82">
            <v>427.48914855999999</v>
          </cell>
          <cell r="K82">
            <v>17.400279770000001</v>
          </cell>
          <cell r="L82">
            <v>0.52997789799999995</v>
          </cell>
          <cell r="M82">
            <v>4808.42607314</v>
          </cell>
          <cell r="O82">
            <v>429.87743838</v>
          </cell>
          <cell r="P82">
            <v>430.22843544</v>
          </cell>
          <cell r="Q82">
            <v>8.9473858780000004</v>
          </cell>
        </row>
        <row r="83">
          <cell r="A83" t="str">
            <v>3700</v>
          </cell>
          <cell r="B83" t="str">
            <v>อำนาจเจริญ</v>
          </cell>
          <cell r="C83">
            <v>314.7701424</v>
          </cell>
          <cell r="E83">
            <v>0.69399999999999995</v>
          </cell>
          <cell r="F83">
            <v>88.695349250000007</v>
          </cell>
          <cell r="G83">
            <v>28.17781527</v>
          </cell>
          <cell r="H83">
            <v>678.24871666000001</v>
          </cell>
          <cell r="J83">
            <v>42.22673631</v>
          </cell>
          <cell r="K83">
            <v>0.50787316999999998</v>
          </cell>
          <cell r="L83">
            <v>7.4880078000000003E-2</v>
          </cell>
          <cell r="M83">
            <v>993.01885905999995</v>
          </cell>
          <cell r="O83">
            <v>42.920736310000002</v>
          </cell>
          <cell r="P83">
            <v>89.203222420000003</v>
          </cell>
          <cell r="Q83">
            <v>8.9830340690000003</v>
          </cell>
        </row>
        <row r="84">
          <cell r="A84" t="str">
            <v>4700</v>
          </cell>
          <cell r="B84" t="str">
            <v>สกลนคร</v>
          </cell>
          <cell r="C84">
            <v>1082.6071598999999</v>
          </cell>
          <cell r="E84">
            <v>3.455076</v>
          </cell>
          <cell r="F84">
            <v>343.08046788000001</v>
          </cell>
          <cell r="G84">
            <v>31.690208653999999</v>
          </cell>
          <cell r="H84">
            <v>2732.6637759999999</v>
          </cell>
          <cell r="J84">
            <v>22.759547999999999</v>
          </cell>
          <cell r="K84">
            <v>2.3437272</v>
          </cell>
          <cell r="L84">
            <v>8.5767126999999999E-2</v>
          </cell>
          <cell r="M84">
            <v>3815.2709359</v>
          </cell>
          <cell r="O84">
            <v>26.214624000000001</v>
          </cell>
          <cell r="P84">
            <v>345.42419508</v>
          </cell>
          <cell r="Q84">
            <v>9.0537264820000001</v>
          </cell>
        </row>
        <row r="85">
          <cell r="A85" t="str">
            <v>1300</v>
          </cell>
          <cell r="B85" t="str">
            <v>ปทุมธานี</v>
          </cell>
          <cell r="C85">
            <v>1348.97464762</v>
          </cell>
          <cell r="E85">
            <v>3.5552255700000002</v>
          </cell>
          <cell r="F85">
            <v>245.28553724</v>
          </cell>
          <cell r="G85">
            <v>18.183109495</v>
          </cell>
          <cell r="H85">
            <v>1293.672961</v>
          </cell>
          <cell r="J85">
            <v>0.70857700000000001</v>
          </cell>
          <cell r="K85">
            <v>0</v>
          </cell>
          <cell r="L85">
            <v>0</v>
          </cell>
          <cell r="M85">
            <v>2642.64760862</v>
          </cell>
          <cell r="O85">
            <v>4.2638025700000002</v>
          </cell>
          <cell r="P85">
            <v>245.28553724</v>
          </cell>
          <cell r="Q85">
            <v>9.2818102739999997</v>
          </cell>
        </row>
        <row r="86">
          <cell r="A86" t="str">
            <v>3200</v>
          </cell>
          <cell r="B86" t="str">
            <v>สุรินทร์</v>
          </cell>
          <cell r="C86">
            <v>1055.5556888399999</v>
          </cell>
          <cell r="E86">
            <v>0.27542499999999998</v>
          </cell>
          <cell r="F86">
            <v>224.15502565</v>
          </cell>
          <cell r="G86">
            <v>21.235736590999998</v>
          </cell>
          <cell r="H86">
            <v>1852.3105774999999</v>
          </cell>
          <cell r="J86">
            <v>49.378880000000002</v>
          </cell>
          <cell r="K86">
            <v>47.008479250000001</v>
          </cell>
          <cell r="L86">
            <v>2.5378292290000002</v>
          </cell>
          <cell r="M86">
            <v>2907.86626634</v>
          </cell>
          <cell r="O86">
            <v>49.654305000000001</v>
          </cell>
          <cell r="P86">
            <v>271.16350490000002</v>
          </cell>
          <cell r="Q86">
            <v>9.3251711069999992</v>
          </cell>
        </row>
        <row r="87">
          <cell r="A87" t="str">
            <v>8600</v>
          </cell>
          <cell r="B87" t="str">
            <v>ชุมพร</v>
          </cell>
          <cell r="C87">
            <v>531.34249598999997</v>
          </cell>
          <cell r="E87">
            <v>0.21595745999999999</v>
          </cell>
          <cell r="F87">
            <v>122.31367041999999</v>
          </cell>
          <cell r="G87">
            <v>23.019741756999998</v>
          </cell>
          <cell r="H87">
            <v>785.02736000000004</v>
          </cell>
          <cell r="J87">
            <v>16.642060000000001</v>
          </cell>
          <cell r="K87">
            <v>0.69661125000000002</v>
          </cell>
          <cell r="L87">
            <v>8.8737194000000005E-2</v>
          </cell>
          <cell r="M87">
            <v>1316.3698559899999</v>
          </cell>
          <cell r="O87">
            <v>16.858017459999999</v>
          </cell>
          <cell r="P87">
            <v>123.01028167</v>
          </cell>
          <cell r="Q87">
            <v>9.3446595660000007</v>
          </cell>
        </row>
        <row r="88">
          <cell r="A88" t="str">
            <v>8500</v>
          </cell>
          <cell r="B88" t="str">
            <v>ระนอง</v>
          </cell>
          <cell r="C88">
            <v>278.80390202000001</v>
          </cell>
          <cell r="E88">
            <v>3.4188178599999999</v>
          </cell>
          <cell r="F88">
            <v>62.045741560000003</v>
          </cell>
          <cell r="G88">
            <v>22.254258677999999</v>
          </cell>
          <cell r="H88">
            <v>383.02261499999997</v>
          </cell>
          <cell r="J88">
            <v>34.300826360000002</v>
          </cell>
          <cell r="K88">
            <v>2.75E-2</v>
          </cell>
          <cell r="L88">
            <v>7.1797329999999998E-3</v>
          </cell>
          <cell r="M88">
            <v>661.82651701999998</v>
          </cell>
          <cell r="O88">
            <v>37.719644219999999</v>
          </cell>
          <cell r="P88">
            <v>62.07324156</v>
          </cell>
          <cell r="Q88">
            <v>9.3790804629999993</v>
          </cell>
        </row>
        <row r="89">
          <cell r="A89" t="str">
            <v>4800</v>
          </cell>
          <cell r="B89" t="str">
            <v>นครพนม</v>
          </cell>
          <cell r="C89">
            <v>836.61650082000006</v>
          </cell>
          <cell r="E89">
            <v>0.75203602000000003</v>
          </cell>
          <cell r="F89">
            <v>239.01693510000001</v>
          </cell>
          <cell r="G89">
            <v>28.569474169999999</v>
          </cell>
          <cell r="H89">
            <v>1996.463309</v>
          </cell>
          <cell r="J89">
            <v>745.29072221000001</v>
          </cell>
          <cell r="K89">
            <v>28.10123278</v>
          </cell>
          <cell r="L89">
            <v>1.407550675</v>
          </cell>
          <cell r="M89">
            <v>2833.0798098199998</v>
          </cell>
          <cell r="O89">
            <v>746.04275823</v>
          </cell>
          <cell r="P89">
            <v>267.11816787999999</v>
          </cell>
          <cell r="Q89">
            <v>9.4285436980000004</v>
          </cell>
        </row>
        <row r="90">
          <cell r="A90" t="str">
            <v>3100</v>
          </cell>
          <cell r="B90" t="str">
            <v>บุรีรัมย์</v>
          </cell>
          <cell r="C90">
            <v>1201.7977177</v>
          </cell>
          <cell r="E90">
            <v>2.0053064699999998</v>
          </cell>
          <cell r="F90">
            <v>295.59244873</v>
          </cell>
          <cell r="G90">
            <v>24.595857055</v>
          </cell>
          <cell r="H90">
            <v>1837.6585425000001</v>
          </cell>
          <cell r="J90">
            <v>199.16618754000001</v>
          </cell>
          <cell r="K90">
            <v>2.4069567100000002</v>
          </cell>
          <cell r="L90">
            <v>0.13097954000000001</v>
          </cell>
          <cell r="M90">
            <v>3039.4562602000001</v>
          </cell>
          <cell r="O90">
            <v>201.17149401</v>
          </cell>
          <cell r="P90">
            <v>297.99940543999998</v>
          </cell>
          <cell r="Q90">
            <v>9.8043656469999991</v>
          </cell>
        </row>
        <row r="91">
          <cell r="A91" t="str">
            <v>7200</v>
          </cell>
          <cell r="B91" t="str">
            <v>สุพรรณบุรี</v>
          </cell>
          <cell r="C91">
            <v>615.13869534000003</v>
          </cell>
          <cell r="E91">
            <v>0.47914899999999999</v>
          </cell>
          <cell r="F91">
            <v>61.173508050000002</v>
          </cell>
          <cell r="G91">
            <v>9.9446691479999991</v>
          </cell>
          <cell r="H91">
            <v>1512.7504628500001</v>
          </cell>
          <cell r="J91">
            <v>50.129858349999999</v>
          </cell>
          <cell r="K91">
            <v>151.39647070999999</v>
          </cell>
          <cell r="L91">
            <v>10.008026731999999</v>
          </cell>
          <cell r="M91">
            <v>2127.8891581900002</v>
          </cell>
          <cell r="O91">
            <v>50.609007349999999</v>
          </cell>
          <cell r="P91">
            <v>212.56997876</v>
          </cell>
          <cell r="Q91">
            <v>9.9897110680000001</v>
          </cell>
        </row>
        <row r="92">
          <cell r="A92" t="str">
            <v>7600</v>
          </cell>
          <cell r="B92" t="str">
            <v>เพชรบุรี</v>
          </cell>
          <cell r="C92">
            <v>975.69033267999998</v>
          </cell>
          <cell r="E92">
            <v>1.374517</v>
          </cell>
          <cell r="F92">
            <v>351.50447432999999</v>
          </cell>
          <cell r="G92">
            <v>36.026233175999998</v>
          </cell>
          <cell r="H92">
            <v>2316.771757</v>
          </cell>
          <cell r="J92">
            <v>16.869419000000001</v>
          </cell>
          <cell r="K92">
            <v>1.40665347</v>
          </cell>
          <cell r="L92">
            <v>6.0716101000000001E-2</v>
          </cell>
          <cell r="M92">
            <v>3292.4620896800002</v>
          </cell>
          <cell r="O92">
            <v>18.243936000000001</v>
          </cell>
          <cell r="P92">
            <v>352.91112779999997</v>
          </cell>
          <cell r="Q92">
            <v>10.718760555999999</v>
          </cell>
        </row>
        <row r="93">
          <cell r="A93" t="str">
            <v>9400</v>
          </cell>
          <cell r="B93" t="str">
            <v>ปัตตานี</v>
          </cell>
          <cell r="C93">
            <v>1486.0861772799999</v>
          </cell>
          <cell r="E93">
            <v>0.53457600000000005</v>
          </cell>
          <cell r="F93">
            <v>220.82146329</v>
          </cell>
          <cell r="G93">
            <v>14.85926366</v>
          </cell>
          <cell r="H93">
            <v>890.703442</v>
          </cell>
          <cell r="J93">
            <v>126.018462</v>
          </cell>
          <cell r="K93">
            <v>34.257823999999999</v>
          </cell>
          <cell r="L93">
            <v>3.8461537680000002</v>
          </cell>
          <cell r="M93">
            <v>2376.7896192799999</v>
          </cell>
          <cell r="O93">
            <v>126.553038</v>
          </cell>
          <cell r="P93">
            <v>255.07928729</v>
          </cell>
          <cell r="Q93">
            <v>10.732093627999999</v>
          </cell>
        </row>
        <row r="94">
          <cell r="A94" t="str">
            <v>1600</v>
          </cell>
          <cell r="B94" t="str">
            <v>ลพบุรี</v>
          </cell>
          <cell r="C94">
            <v>1304.3557094499999</v>
          </cell>
          <cell r="E94">
            <v>0.282364</v>
          </cell>
          <cell r="F94">
            <v>296.44580354999999</v>
          </cell>
          <cell r="G94">
            <v>22.727374243</v>
          </cell>
          <cell r="H94">
            <v>1356.5478740000001</v>
          </cell>
          <cell r="J94">
            <v>46.952589469999999</v>
          </cell>
          <cell r="K94">
            <v>1.6498759599999999</v>
          </cell>
          <cell r="L94">
            <v>0.121623128</v>
          </cell>
          <cell r="M94">
            <v>2660.90358345</v>
          </cell>
          <cell r="O94">
            <v>47.234953470000001</v>
          </cell>
          <cell r="P94">
            <v>298.09567951000002</v>
          </cell>
          <cell r="Q94">
            <v>11.202798980000001</v>
          </cell>
        </row>
        <row r="95">
          <cell r="A95" t="str">
            <v>6200</v>
          </cell>
          <cell r="B95" t="str">
            <v>กำแพงเพชร</v>
          </cell>
          <cell r="C95">
            <v>651.44827974999998</v>
          </cell>
          <cell r="E95">
            <v>1.003404</v>
          </cell>
          <cell r="F95">
            <v>190.20270137</v>
          </cell>
          <cell r="G95">
            <v>29.196899781999999</v>
          </cell>
          <cell r="H95">
            <v>1054.4781975999999</v>
          </cell>
          <cell r="J95">
            <v>31.405065480000001</v>
          </cell>
          <cell r="K95">
            <v>2.7338380600000001</v>
          </cell>
          <cell r="L95">
            <v>0.25925979900000001</v>
          </cell>
          <cell r="M95">
            <v>1705.9264773499999</v>
          </cell>
          <cell r="O95">
            <v>32.408469480000001</v>
          </cell>
          <cell r="P95">
            <v>192.93653943000001</v>
          </cell>
          <cell r="Q95">
            <v>11.309780462000001</v>
          </cell>
        </row>
        <row r="96">
          <cell r="A96" t="str">
            <v>5800</v>
          </cell>
          <cell r="B96" t="str">
            <v>แม่ฮ่องสอน</v>
          </cell>
          <cell r="C96">
            <v>396.61513545000003</v>
          </cell>
          <cell r="E96">
            <v>0.32913399999999998</v>
          </cell>
          <cell r="F96">
            <v>103.340648</v>
          </cell>
          <cell r="G96">
            <v>26.055649107000001</v>
          </cell>
          <cell r="H96">
            <v>515.79733999999996</v>
          </cell>
          <cell r="J96">
            <v>26.305805200000002</v>
          </cell>
          <cell r="K96">
            <v>2.4986079999999999</v>
          </cell>
          <cell r="L96">
            <v>0.48441661200000002</v>
          </cell>
          <cell r="M96">
            <v>912.41247544999999</v>
          </cell>
          <cell r="O96">
            <v>26.634939200000002</v>
          </cell>
          <cell r="P96">
            <v>105.83925600000001</v>
          </cell>
          <cell r="Q96">
            <v>11.59993521</v>
          </cell>
        </row>
        <row r="97">
          <cell r="A97" t="str">
            <v>3900</v>
          </cell>
          <cell r="B97" t="str">
            <v>หนองบัวลำภู</v>
          </cell>
          <cell r="C97">
            <v>328.08521982000002</v>
          </cell>
          <cell r="E97">
            <v>7.2179999999999994E-2</v>
          </cell>
          <cell r="F97">
            <v>64.698372719999995</v>
          </cell>
          <cell r="G97">
            <v>19.719990055</v>
          </cell>
          <cell r="H97">
            <v>922.52761999999996</v>
          </cell>
          <cell r="J97">
            <v>119.56885654</v>
          </cell>
          <cell r="K97">
            <v>81.175219089999999</v>
          </cell>
          <cell r="L97">
            <v>8.7992182920000008</v>
          </cell>
          <cell r="M97">
            <v>1250.6128398200001</v>
          </cell>
          <cell r="O97">
            <v>119.64103654</v>
          </cell>
          <cell r="P97">
            <v>145.87359180999999</v>
          </cell>
          <cell r="Q97">
            <v>11.664168731</v>
          </cell>
        </row>
        <row r="98">
          <cell r="A98" t="str">
            <v>1400</v>
          </cell>
          <cell r="B98" t="str">
            <v>พระนครศรีอยุธยา</v>
          </cell>
          <cell r="C98">
            <v>1362.74620325</v>
          </cell>
          <cell r="E98">
            <v>1.7510722599999999</v>
          </cell>
          <cell r="F98">
            <v>494.72663768000001</v>
          </cell>
          <cell r="G98">
            <v>36.303651883000001</v>
          </cell>
          <cell r="H98">
            <v>3459.2359609999999</v>
          </cell>
          <cell r="J98">
            <v>1298.4213501300001</v>
          </cell>
          <cell r="K98">
            <v>75.20241</v>
          </cell>
          <cell r="L98">
            <v>2.1739601130000001</v>
          </cell>
          <cell r="M98">
            <v>4821.9821642500001</v>
          </cell>
          <cell r="O98">
            <v>1300.1724223900001</v>
          </cell>
          <cell r="P98">
            <v>569.92904768000005</v>
          </cell>
          <cell r="Q98">
            <v>11.819393525000001</v>
          </cell>
        </row>
        <row r="99">
          <cell r="A99" t="str">
            <v>1800</v>
          </cell>
          <cell r="B99" t="str">
            <v>ชัยนาท</v>
          </cell>
          <cell r="C99">
            <v>414.86254637000002</v>
          </cell>
          <cell r="E99">
            <v>1.4182752000000001</v>
          </cell>
          <cell r="F99">
            <v>134.39469320000001</v>
          </cell>
          <cell r="G99">
            <v>32.394993083000003</v>
          </cell>
          <cell r="H99">
            <v>687.21555699999999</v>
          </cell>
          <cell r="J99">
            <v>8.8940470099999995</v>
          </cell>
          <cell r="K99">
            <v>6.3E-3</v>
          </cell>
          <cell r="L99">
            <v>9.1674300000000003E-4</v>
          </cell>
          <cell r="M99">
            <v>1102.07810337</v>
          </cell>
          <cell r="O99">
            <v>10.31232221</v>
          </cell>
          <cell r="P99">
            <v>134.40099319999999</v>
          </cell>
          <cell r="Q99">
            <v>12.195233059</v>
          </cell>
        </row>
        <row r="100">
          <cell r="A100" t="str">
            <v>5300</v>
          </cell>
          <cell r="B100" t="str">
            <v>อุตรดิตถ์</v>
          </cell>
          <cell r="C100">
            <v>664.21765169000003</v>
          </cell>
          <cell r="E100">
            <v>0.54962434000000004</v>
          </cell>
          <cell r="F100">
            <v>274.22849761999998</v>
          </cell>
          <cell r="G100">
            <v>41.285939468999999</v>
          </cell>
          <cell r="H100">
            <v>2067.0119599999998</v>
          </cell>
          <cell r="J100">
            <v>835.82291611000005</v>
          </cell>
          <cell r="K100">
            <v>61.58033124</v>
          </cell>
          <cell r="L100">
            <v>2.9791956910000001</v>
          </cell>
          <cell r="M100">
            <v>2731.2296116900002</v>
          </cell>
          <cell r="O100">
            <v>836.37254044999997</v>
          </cell>
          <cell r="P100">
            <v>335.80882886000001</v>
          </cell>
          <cell r="Q100">
            <v>12.295151877</v>
          </cell>
        </row>
        <row r="101">
          <cell r="A101" t="str">
            <v>6000</v>
          </cell>
          <cell r="B101" t="str">
            <v>นครสวรรค์</v>
          </cell>
          <cell r="C101">
            <v>1279.0081447699999</v>
          </cell>
          <cell r="E101">
            <v>0.51778698000000001</v>
          </cell>
          <cell r="F101">
            <v>382.85766799999999</v>
          </cell>
          <cell r="G101">
            <v>29.933950739</v>
          </cell>
          <cell r="H101">
            <v>1913.7946460000001</v>
          </cell>
          <cell r="J101">
            <v>408.80218715000001</v>
          </cell>
          <cell r="K101">
            <v>12.479138089999999</v>
          </cell>
          <cell r="L101">
            <v>0.65206254600000002</v>
          </cell>
          <cell r="M101">
            <v>3192.8027907699998</v>
          </cell>
          <cell r="O101">
            <v>409.31997412999999</v>
          </cell>
          <cell r="P101">
            <v>395.33680608999998</v>
          </cell>
          <cell r="Q101">
            <v>12.382124170999999</v>
          </cell>
        </row>
        <row r="102">
          <cell r="A102" t="str">
            <v>8100</v>
          </cell>
          <cell r="B102" t="str">
            <v>กระบี่</v>
          </cell>
          <cell r="C102">
            <v>413.43549925000002</v>
          </cell>
          <cell r="E102">
            <v>0.37907600000000002</v>
          </cell>
          <cell r="F102">
            <v>112.13604529</v>
          </cell>
          <cell r="G102">
            <v>27.122984237000001</v>
          </cell>
          <cell r="H102">
            <v>479.64586200000002</v>
          </cell>
          <cell r="J102">
            <v>1.4354</v>
          </cell>
          <cell r="K102">
            <v>2.1444000000000001E-2</v>
          </cell>
          <cell r="L102">
            <v>4.4707979999999998E-3</v>
          </cell>
          <cell r="M102">
            <v>893.08136124999999</v>
          </cell>
          <cell r="O102">
            <v>1.814476</v>
          </cell>
          <cell r="P102">
            <v>112.15748929</v>
          </cell>
          <cell r="Q102">
            <v>12.558485056</v>
          </cell>
        </row>
        <row r="103">
          <cell r="A103" t="str">
            <v>1500</v>
          </cell>
          <cell r="B103" t="str">
            <v>อ่างทอง</v>
          </cell>
          <cell r="C103">
            <v>322.69765009000002</v>
          </cell>
          <cell r="E103">
            <v>0.54483800000000004</v>
          </cell>
          <cell r="F103">
            <v>98.677488670000002</v>
          </cell>
          <cell r="G103">
            <v>30.578930043</v>
          </cell>
          <cell r="H103">
            <v>458.86124999999998</v>
          </cell>
          <cell r="J103">
            <v>15.45220636</v>
          </cell>
          <cell r="K103">
            <v>0.52156564000000005</v>
          </cell>
          <cell r="L103">
            <v>0.113665218</v>
          </cell>
          <cell r="M103">
            <v>781.55890008999995</v>
          </cell>
          <cell r="O103">
            <v>15.99704436</v>
          </cell>
          <cell r="P103">
            <v>99.199054309999994</v>
          </cell>
          <cell r="Q103">
            <v>12.692460453000001</v>
          </cell>
        </row>
        <row r="104">
          <cell r="A104" t="str">
            <v>4900</v>
          </cell>
          <cell r="B104" t="str">
            <v>มุกดาหาร</v>
          </cell>
          <cell r="C104">
            <v>325.83607895</v>
          </cell>
          <cell r="E104">
            <v>0.187</v>
          </cell>
          <cell r="F104">
            <v>23.893355199999998</v>
          </cell>
          <cell r="G104">
            <v>7.3329372480000004</v>
          </cell>
          <cell r="H104">
            <v>881.35969</v>
          </cell>
          <cell r="J104">
            <v>81.380903279999998</v>
          </cell>
          <cell r="K104">
            <v>130.9301988</v>
          </cell>
          <cell r="L104">
            <v>14.855478448</v>
          </cell>
          <cell r="M104">
            <v>1207.19576895</v>
          </cell>
          <cell r="O104">
            <v>81.567903279999996</v>
          </cell>
          <cell r="P104">
            <v>154.823554</v>
          </cell>
          <cell r="Q104">
            <v>12.825057706999999</v>
          </cell>
        </row>
        <row r="105">
          <cell r="A105" t="str">
            <v>4300</v>
          </cell>
          <cell r="B105" t="str">
            <v>หนองคาย</v>
          </cell>
          <cell r="C105">
            <v>524.64540110999997</v>
          </cell>
          <cell r="E105">
            <v>2.0983391600000001</v>
          </cell>
          <cell r="F105">
            <v>184.04647689999999</v>
          </cell>
          <cell r="G105">
            <v>35.080165862999998</v>
          </cell>
          <cell r="H105">
            <v>1027.4340179999999</v>
          </cell>
          <cell r="J105">
            <v>345.84458749999999</v>
          </cell>
          <cell r="K105">
            <v>17.728971990000002</v>
          </cell>
          <cell r="L105">
            <v>1.7255582039999999</v>
          </cell>
          <cell r="M105">
            <v>1552.0794191099999</v>
          </cell>
          <cell r="O105">
            <v>347.94292666000001</v>
          </cell>
          <cell r="P105">
            <v>201.77544889000001</v>
          </cell>
          <cell r="Q105">
            <v>13.000330163999999</v>
          </cell>
        </row>
        <row r="106">
          <cell r="A106" t="str">
            <v>6700</v>
          </cell>
          <cell r="B106" t="str">
            <v>เพชรบูรณ์</v>
          </cell>
          <cell r="C106">
            <v>860.33513732999995</v>
          </cell>
          <cell r="E106">
            <v>1.1672</v>
          </cell>
          <cell r="F106">
            <v>228.76102506999999</v>
          </cell>
          <cell r="G106">
            <v>26.58975731</v>
          </cell>
          <cell r="H106">
            <v>917.80132600000002</v>
          </cell>
          <cell r="J106">
            <v>2.3779298999999998</v>
          </cell>
          <cell r="K106">
            <v>4.2605121600000002</v>
          </cell>
          <cell r="L106">
            <v>0.46420854299999997</v>
          </cell>
          <cell r="M106">
            <v>1778.13646333</v>
          </cell>
          <cell r="O106">
            <v>3.5451299000000001</v>
          </cell>
          <cell r="P106">
            <v>233.02153723000001</v>
          </cell>
          <cell r="Q106">
            <v>13.104817432999999</v>
          </cell>
        </row>
        <row r="107">
          <cell r="A107" t="str">
            <v>9200</v>
          </cell>
          <cell r="B107" t="str">
            <v>ตรัง</v>
          </cell>
          <cell r="C107">
            <v>674.81275357000004</v>
          </cell>
          <cell r="E107">
            <v>0.47675018000000002</v>
          </cell>
          <cell r="F107">
            <v>241.36583238</v>
          </cell>
          <cell r="G107">
            <v>35.767823163000003</v>
          </cell>
          <cell r="H107">
            <v>1344.2514482500001</v>
          </cell>
          <cell r="J107">
            <v>559.21942555999999</v>
          </cell>
          <cell r="K107">
            <v>29.191586539999999</v>
          </cell>
          <cell r="L107">
            <v>2.1715867649999998</v>
          </cell>
          <cell r="M107">
            <v>2019.0642018200001</v>
          </cell>
          <cell r="O107">
            <v>559.69617573999994</v>
          </cell>
          <cell r="P107">
            <v>270.55741891999998</v>
          </cell>
          <cell r="Q107">
            <v>13.400139464</v>
          </cell>
        </row>
        <row r="108">
          <cell r="A108" t="str">
            <v>5100</v>
          </cell>
          <cell r="B108" t="str">
            <v>ลำพูน</v>
          </cell>
          <cell r="C108">
            <v>352.24473738</v>
          </cell>
          <cell r="E108">
            <v>1.0962000000000001</v>
          </cell>
          <cell r="F108">
            <v>128.82491164999999</v>
          </cell>
          <cell r="G108">
            <v>36.572558219000001</v>
          </cell>
          <cell r="H108">
            <v>620.845235</v>
          </cell>
          <cell r="J108">
            <v>69.810299999999998</v>
          </cell>
          <cell r="K108">
            <v>1.7825764500000001</v>
          </cell>
          <cell r="L108">
            <v>0.28712090400000001</v>
          </cell>
          <cell r="M108">
            <v>973.08997237999995</v>
          </cell>
          <cell r="O108">
            <v>70.906499999999994</v>
          </cell>
          <cell r="P108">
            <v>130.60748810000001</v>
          </cell>
          <cell r="Q108">
            <v>13.421933408999999</v>
          </cell>
        </row>
        <row r="109">
          <cell r="A109" t="str">
            <v>1700</v>
          </cell>
          <cell r="B109" t="str">
            <v>สิงห์บุรี</v>
          </cell>
          <cell r="C109">
            <v>285.71946434</v>
          </cell>
          <cell r="E109">
            <v>0.28896005000000002</v>
          </cell>
          <cell r="F109">
            <v>104.8565181</v>
          </cell>
          <cell r="G109">
            <v>36.699116156999999</v>
          </cell>
          <cell r="H109">
            <v>486.46154999999999</v>
          </cell>
          <cell r="J109">
            <v>6.1704090799999998</v>
          </cell>
          <cell r="K109">
            <v>0.47071540000000001</v>
          </cell>
          <cell r="L109">
            <v>9.6763125000000005E-2</v>
          </cell>
          <cell r="M109">
            <v>772.18101434000005</v>
          </cell>
          <cell r="O109">
            <v>6.4593691299999998</v>
          </cell>
          <cell r="P109">
            <v>105.32723350000001</v>
          </cell>
          <cell r="Q109">
            <v>13.640225743</v>
          </cell>
        </row>
        <row r="110">
          <cell r="A110" t="str">
            <v>3500</v>
          </cell>
          <cell r="B110" t="str">
            <v>ยโสธร</v>
          </cell>
          <cell r="C110">
            <v>457.29953157</v>
          </cell>
          <cell r="E110">
            <v>4.4023000000000003</v>
          </cell>
          <cell r="F110">
            <v>159.14718288</v>
          </cell>
          <cell r="G110">
            <v>34.801518893999997</v>
          </cell>
          <cell r="H110">
            <v>695.73638900000003</v>
          </cell>
          <cell r="J110">
            <v>71.415647629999995</v>
          </cell>
          <cell r="K110">
            <v>0.23754990000000001</v>
          </cell>
          <cell r="L110">
            <v>3.4143664999999997E-2</v>
          </cell>
          <cell r="M110">
            <v>1153.0359205699999</v>
          </cell>
          <cell r="O110">
            <v>75.817947630000006</v>
          </cell>
          <cell r="P110">
            <v>159.38473278000001</v>
          </cell>
          <cell r="Q110">
            <v>13.823050083</v>
          </cell>
        </row>
        <row r="111">
          <cell r="A111" t="str">
            <v>3400</v>
          </cell>
          <cell r="B111" t="str">
            <v>อุบลราชธานี</v>
          </cell>
          <cell r="C111">
            <v>2327.3795442000001</v>
          </cell>
          <cell r="E111">
            <v>0.66821200000000003</v>
          </cell>
          <cell r="F111">
            <v>796.86084640000001</v>
          </cell>
          <cell r="G111">
            <v>34.238543016999998</v>
          </cell>
          <cell r="H111">
            <v>3336.8236393400002</v>
          </cell>
          <cell r="J111">
            <v>370.35163290999998</v>
          </cell>
          <cell r="K111">
            <v>10.58623253</v>
          </cell>
          <cell r="L111">
            <v>0.31725478099999999</v>
          </cell>
          <cell r="M111">
            <v>5664.2031835400003</v>
          </cell>
          <cell r="O111">
            <v>371.01984491000002</v>
          </cell>
          <cell r="P111">
            <v>807.44707892999998</v>
          </cell>
          <cell r="Q111">
            <v>14.255263321999999</v>
          </cell>
        </row>
        <row r="112">
          <cell r="A112" t="str">
            <v>2100</v>
          </cell>
          <cell r="B112" t="str">
            <v>ระยอง</v>
          </cell>
          <cell r="C112">
            <v>1709.4886798800001</v>
          </cell>
          <cell r="E112">
            <v>0.4174986</v>
          </cell>
          <cell r="F112">
            <v>475.36627134000003</v>
          </cell>
          <cell r="G112">
            <v>27.807512089999999</v>
          </cell>
          <cell r="H112">
            <v>1626.4943784</v>
          </cell>
          <cell r="J112">
            <v>23.029616279999999</v>
          </cell>
          <cell r="K112">
            <v>2.4141119</v>
          </cell>
          <cell r="L112">
            <v>0.14842423900000001</v>
          </cell>
          <cell r="M112">
            <v>3335.98305828</v>
          </cell>
          <cell r="O112">
            <v>23.447114880000001</v>
          </cell>
          <cell r="P112">
            <v>477.78038323999999</v>
          </cell>
          <cell r="Q112">
            <v>14.322026667999999</v>
          </cell>
        </row>
        <row r="113">
          <cell r="A113" t="str">
            <v>6600</v>
          </cell>
          <cell r="B113" t="str">
            <v>พิจิตร</v>
          </cell>
          <cell r="C113">
            <v>543.25038362999999</v>
          </cell>
          <cell r="E113">
            <v>4.5999999999999999E-2</v>
          </cell>
          <cell r="F113">
            <v>184.16448994999999</v>
          </cell>
          <cell r="G113">
            <v>33.900480422999998</v>
          </cell>
          <cell r="H113">
            <v>725.49390900000003</v>
          </cell>
          <cell r="J113">
            <v>74.512823710000006</v>
          </cell>
          <cell r="K113">
            <v>6.2649430000000006E-2</v>
          </cell>
          <cell r="L113">
            <v>8.6354180000000006E-3</v>
          </cell>
          <cell r="M113">
            <v>1268.74429263</v>
          </cell>
          <cell r="O113">
            <v>74.558823709999999</v>
          </cell>
          <cell r="P113">
            <v>184.22713938000001</v>
          </cell>
          <cell r="Q113">
            <v>14.520430984000001</v>
          </cell>
        </row>
        <row r="114">
          <cell r="A114" t="str">
            <v>5500</v>
          </cell>
          <cell r="B114" t="str">
            <v>น่าน</v>
          </cell>
          <cell r="C114">
            <v>527.90125375000002</v>
          </cell>
          <cell r="E114">
            <v>0.17048743999999999</v>
          </cell>
          <cell r="F114">
            <v>155.01999785000001</v>
          </cell>
          <cell r="G114">
            <v>29.365339966000001</v>
          </cell>
          <cell r="H114">
            <v>941.22756800000002</v>
          </cell>
          <cell r="J114">
            <v>45.480790130000003</v>
          </cell>
          <cell r="K114">
            <v>59.29892083</v>
          </cell>
          <cell r="L114">
            <v>6.3001682959999998</v>
          </cell>
          <cell r="M114">
            <v>1469.12882175</v>
          </cell>
          <cell r="O114">
            <v>45.651277569999998</v>
          </cell>
          <cell r="P114">
            <v>214.31891868</v>
          </cell>
          <cell r="Q114">
            <v>14.588163782000001</v>
          </cell>
        </row>
        <row r="115">
          <cell r="A115" t="str">
            <v>4500</v>
          </cell>
          <cell r="B115" t="str">
            <v>ร้อยเอ็ด</v>
          </cell>
          <cell r="C115">
            <v>1032.4529675799999</v>
          </cell>
          <cell r="E115">
            <v>0.69366399999999995</v>
          </cell>
          <cell r="F115">
            <v>353.79876521</v>
          </cell>
          <cell r="G115">
            <v>34.267785199000002</v>
          </cell>
          <cell r="H115">
            <v>1477.5838000000001</v>
          </cell>
          <cell r="J115">
            <v>1.635535</v>
          </cell>
          <cell r="K115">
            <v>12.3721876</v>
          </cell>
          <cell r="L115">
            <v>0.837325612</v>
          </cell>
          <cell r="M115">
            <v>2510.0367675799998</v>
          </cell>
          <cell r="O115">
            <v>2.329199</v>
          </cell>
          <cell r="P115">
            <v>366.17095281000002</v>
          </cell>
          <cell r="Q115">
            <v>14.58827048</v>
          </cell>
        </row>
        <row r="116">
          <cell r="A116" t="str">
            <v>7000</v>
          </cell>
          <cell r="B116" t="str">
            <v>ราชบุรี</v>
          </cell>
          <cell r="C116">
            <v>1072.81125189</v>
          </cell>
          <cell r="E116">
            <v>0.73951999999999996</v>
          </cell>
          <cell r="F116">
            <v>365.63392403</v>
          </cell>
          <cell r="G116">
            <v>34.081850222</v>
          </cell>
          <cell r="H116">
            <v>2343.2926265000001</v>
          </cell>
          <cell r="J116">
            <v>343.16082799999998</v>
          </cell>
          <cell r="K116">
            <v>152.07183226000001</v>
          </cell>
          <cell r="L116">
            <v>6.4896646090000001</v>
          </cell>
          <cell r="M116">
            <v>3416.1038783899999</v>
          </cell>
          <cell r="O116">
            <v>343.90034800000001</v>
          </cell>
          <cell r="P116">
            <v>517.70575628999995</v>
          </cell>
          <cell r="Q116">
            <v>15.154859885</v>
          </cell>
        </row>
        <row r="117">
          <cell r="A117" t="str">
            <v>1900</v>
          </cell>
          <cell r="B117" t="str">
            <v>สระบุรี</v>
          </cell>
          <cell r="C117">
            <v>812.24540992000004</v>
          </cell>
          <cell r="E117">
            <v>4.3696599999999997</v>
          </cell>
          <cell r="F117">
            <v>293.80127855000001</v>
          </cell>
          <cell r="G117">
            <v>36.171491394</v>
          </cell>
          <cell r="H117">
            <v>1092.5586393999999</v>
          </cell>
          <cell r="J117">
            <v>12.82836155</v>
          </cell>
          <cell r="K117">
            <v>4.8809614799999999</v>
          </cell>
          <cell r="L117">
            <v>0.44674595099999997</v>
          </cell>
          <cell r="M117">
            <v>1904.8040493200001</v>
          </cell>
          <cell r="O117">
            <v>17.19802155</v>
          </cell>
          <cell r="P117">
            <v>298.68224003</v>
          </cell>
          <cell r="Q117">
            <v>15.680470657000001</v>
          </cell>
        </row>
        <row r="118">
          <cell r="A118" t="str">
            <v>8200</v>
          </cell>
          <cell r="B118" t="str">
            <v>พังงา</v>
          </cell>
          <cell r="C118">
            <v>369.57172305</v>
          </cell>
          <cell r="E118">
            <v>6.2E-2</v>
          </cell>
          <cell r="F118">
            <v>113.65211443</v>
          </cell>
          <cell r="G118">
            <v>30.752383729999998</v>
          </cell>
          <cell r="H118">
            <v>372.687118</v>
          </cell>
          <cell r="J118">
            <v>61.119039999999998</v>
          </cell>
          <cell r="K118">
            <v>2.8755999999999999</v>
          </cell>
          <cell r="L118">
            <v>0.771585564</v>
          </cell>
          <cell r="M118">
            <v>742.25884105</v>
          </cell>
          <cell r="O118">
            <v>61.181040000000003</v>
          </cell>
          <cell r="P118">
            <v>116.52771443</v>
          </cell>
          <cell r="Q118">
            <v>15.699067224</v>
          </cell>
        </row>
        <row r="119">
          <cell r="A119" t="str">
            <v>4100</v>
          </cell>
          <cell r="B119" t="str">
            <v>อุดรธานี</v>
          </cell>
          <cell r="C119">
            <v>1630.5775943599999</v>
          </cell>
          <cell r="E119">
            <v>2.0159711499999999</v>
          </cell>
          <cell r="F119">
            <v>579.17308489000004</v>
          </cell>
          <cell r="G119">
            <v>35.519504677</v>
          </cell>
          <cell r="H119">
            <v>2187.059068</v>
          </cell>
          <cell r="J119">
            <v>125.16801012000001</v>
          </cell>
          <cell r="K119">
            <v>22.91855383</v>
          </cell>
          <cell r="L119">
            <v>1.0479165450000001</v>
          </cell>
          <cell r="M119">
            <v>3817.6366623600002</v>
          </cell>
          <cell r="O119">
            <v>127.18398127</v>
          </cell>
          <cell r="P119">
            <v>602.09163871999999</v>
          </cell>
          <cell r="Q119">
            <v>15.771318539999999</v>
          </cell>
        </row>
        <row r="120">
          <cell r="A120" t="str">
            <v>9600</v>
          </cell>
          <cell r="B120" t="str">
            <v>นราธิวาส</v>
          </cell>
          <cell r="C120">
            <v>1549.2161114400001</v>
          </cell>
          <cell r="E120">
            <v>2.3569163199999998</v>
          </cell>
          <cell r="F120">
            <v>410.92831794</v>
          </cell>
          <cell r="G120">
            <v>26.524918951</v>
          </cell>
          <cell r="H120">
            <v>1618.0813705</v>
          </cell>
          <cell r="J120">
            <v>284.05830192000002</v>
          </cell>
          <cell r="K120">
            <v>88.598676780000005</v>
          </cell>
          <cell r="L120">
            <v>5.4755390180000001</v>
          </cell>
          <cell r="M120">
            <v>3167.2974819400001</v>
          </cell>
          <cell r="O120">
            <v>286.41521824</v>
          </cell>
          <cell r="P120">
            <v>499.52699472</v>
          </cell>
          <cell r="Q120">
            <v>15.771394937</v>
          </cell>
        </row>
        <row r="121">
          <cell r="A121" t="str">
            <v>1200</v>
          </cell>
          <cell r="B121" t="str">
            <v>นนทบุรี</v>
          </cell>
          <cell r="C121">
            <v>1567.3808508699999</v>
          </cell>
          <cell r="E121">
            <v>4.3455000000000001E-2</v>
          </cell>
          <cell r="F121">
            <v>376.78152323</v>
          </cell>
          <cell r="G121">
            <v>24.038926021999998</v>
          </cell>
          <cell r="H121">
            <v>1835.572582</v>
          </cell>
          <cell r="J121">
            <v>702.52814897999997</v>
          </cell>
          <cell r="K121">
            <v>176.70481902</v>
          </cell>
          <cell r="L121">
            <v>9.6266865579999994</v>
          </cell>
          <cell r="M121">
            <v>3402.9534328700001</v>
          </cell>
          <cell r="O121">
            <v>702.57160397999996</v>
          </cell>
          <cell r="P121">
            <v>553.48634225000001</v>
          </cell>
          <cell r="Q121">
            <v>16.264881466999999</v>
          </cell>
        </row>
        <row r="122">
          <cell r="A122" t="str">
            <v>5400</v>
          </cell>
          <cell r="B122" t="str">
            <v>แพร่</v>
          </cell>
          <cell r="C122">
            <v>548.66668631000005</v>
          </cell>
          <cell r="E122">
            <v>1.6354</v>
          </cell>
          <cell r="F122">
            <v>192.00865411999999</v>
          </cell>
          <cell r="G122">
            <v>34.995500712999998</v>
          </cell>
          <cell r="H122">
            <v>818.14802499999996</v>
          </cell>
          <cell r="J122">
            <v>72.528351279999995</v>
          </cell>
          <cell r="K122">
            <v>36.701962379999998</v>
          </cell>
          <cell r="L122">
            <v>4.4859806850000004</v>
          </cell>
          <cell r="M122">
            <v>1366.8147113099999</v>
          </cell>
          <cell r="O122">
            <v>74.16375128</v>
          </cell>
          <cell r="P122">
            <v>228.71061649999999</v>
          </cell>
          <cell r="Q122">
            <v>16.733110538999998</v>
          </cell>
        </row>
        <row r="123">
          <cell r="A123" t="str">
            <v>3600</v>
          </cell>
          <cell r="B123" t="str">
            <v>ชัยภูมิ</v>
          </cell>
          <cell r="C123">
            <v>942.01526015000002</v>
          </cell>
          <cell r="E123">
            <v>0.314</v>
          </cell>
          <cell r="F123">
            <v>403.80788008000002</v>
          </cell>
          <cell r="G123">
            <v>42.866384140999997</v>
          </cell>
          <cell r="H123">
            <v>1394.065141</v>
          </cell>
          <cell r="J123">
            <v>240.53995982999999</v>
          </cell>
          <cell r="K123">
            <v>1.0805062000000001</v>
          </cell>
          <cell r="L123">
            <v>7.7507583000000005E-2</v>
          </cell>
          <cell r="M123">
            <v>2336.0804011499999</v>
          </cell>
          <cell r="O123">
            <v>240.85395983000001</v>
          </cell>
          <cell r="P123">
            <v>404.88838628000002</v>
          </cell>
          <cell r="Q123">
            <v>17.331954245999999</v>
          </cell>
        </row>
        <row r="124">
          <cell r="A124" t="str">
            <v>6400</v>
          </cell>
          <cell r="B124" t="str">
            <v>สุโขทัย</v>
          </cell>
          <cell r="C124">
            <v>572.97165181000003</v>
          </cell>
          <cell r="E124">
            <v>7.8E-2</v>
          </cell>
          <cell r="F124">
            <v>269.53229873999999</v>
          </cell>
          <cell r="G124">
            <v>47.041122870000002</v>
          </cell>
          <cell r="H124">
            <v>1031.357262</v>
          </cell>
          <cell r="J124">
            <v>93.520124629999998</v>
          </cell>
          <cell r="K124">
            <v>12.669365109999999</v>
          </cell>
          <cell r="L124">
            <v>1.2284167260000001</v>
          </cell>
          <cell r="M124">
            <v>1604.3289138099999</v>
          </cell>
          <cell r="O124">
            <v>93.598124630000001</v>
          </cell>
          <cell r="P124">
            <v>282.20166384999999</v>
          </cell>
          <cell r="Q124">
            <v>17.590012958999999</v>
          </cell>
        </row>
        <row r="125">
          <cell r="A125" t="str">
            <v>9100</v>
          </cell>
          <cell r="B125" t="str">
            <v>สตูล</v>
          </cell>
          <cell r="C125">
            <v>350.51890574999999</v>
          </cell>
          <cell r="E125">
            <v>0.66217000000000004</v>
          </cell>
          <cell r="F125">
            <v>139.88408995</v>
          </cell>
          <cell r="G125">
            <v>39.907716147000002</v>
          </cell>
          <cell r="H125">
            <v>434.32853299999999</v>
          </cell>
          <cell r="J125">
            <v>76.100269999999995</v>
          </cell>
          <cell r="K125">
            <v>0.1018</v>
          </cell>
          <cell r="L125">
            <v>2.3438479000000002E-2</v>
          </cell>
          <cell r="M125">
            <v>784.84743875000004</v>
          </cell>
          <cell r="O125">
            <v>76.762439999999998</v>
          </cell>
          <cell r="P125">
            <v>139.98588995</v>
          </cell>
          <cell r="Q125">
            <v>17.836063804999998</v>
          </cell>
        </row>
        <row r="126">
          <cell r="A126" t="str">
            <v>8300</v>
          </cell>
          <cell r="B126" t="str">
            <v>ภูเก็ต</v>
          </cell>
          <cell r="C126">
            <v>775.35619983000004</v>
          </cell>
          <cell r="E126">
            <v>0.87890676000000001</v>
          </cell>
          <cell r="F126">
            <v>335.32741076999997</v>
          </cell>
          <cell r="G126">
            <v>43.248175592999999</v>
          </cell>
          <cell r="H126">
            <v>956.35230999999999</v>
          </cell>
          <cell r="J126">
            <v>69.173996000000002</v>
          </cell>
          <cell r="K126">
            <v>0.49703199999999997</v>
          </cell>
          <cell r="L126">
            <v>5.1971641999999998E-2</v>
          </cell>
          <cell r="M126">
            <v>1731.7085098299999</v>
          </cell>
          <cell r="O126">
            <v>70.052902759999995</v>
          </cell>
          <cell r="P126">
            <v>335.82444277000002</v>
          </cell>
          <cell r="Q126">
            <v>19.392665732000001</v>
          </cell>
        </row>
        <row r="127">
          <cell r="A127" t="str">
            <v>6500</v>
          </cell>
          <cell r="B127" t="str">
            <v>พิษณุโลก</v>
          </cell>
          <cell r="C127">
            <v>2213.4256146799999</v>
          </cell>
          <cell r="E127">
            <v>9.4186490500000009</v>
          </cell>
          <cell r="F127">
            <v>733.49949965999997</v>
          </cell>
          <cell r="G127">
            <v>33.138655972999999</v>
          </cell>
          <cell r="H127">
            <v>2719.6785239999999</v>
          </cell>
          <cell r="J127">
            <v>111.59431050000001</v>
          </cell>
          <cell r="K127">
            <v>242.33510095</v>
          </cell>
          <cell r="L127">
            <v>8.9104318330000005</v>
          </cell>
          <cell r="M127">
            <v>4933.1041386799998</v>
          </cell>
          <cell r="O127">
            <v>121.01295955000001</v>
          </cell>
          <cell r="P127">
            <v>975.83460061000005</v>
          </cell>
          <cell r="Q127">
            <v>19.781350103000001</v>
          </cell>
        </row>
        <row r="128">
          <cell r="A128" t="str">
            <v>4600</v>
          </cell>
          <cell r="B128" t="str">
            <v>กาฬสินธุ์</v>
          </cell>
          <cell r="C128">
            <v>964.25253874999999</v>
          </cell>
          <cell r="E128">
            <v>1.4999999999999999E-2</v>
          </cell>
          <cell r="F128">
            <v>379.26720647000002</v>
          </cell>
          <cell r="G128">
            <v>39.332767218999997</v>
          </cell>
          <cell r="H128">
            <v>890.01373799999999</v>
          </cell>
          <cell r="J128">
            <v>71.248592299999999</v>
          </cell>
          <cell r="K128">
            <v>5.2572039999999998</v>
          </cell>
          <cell r="L128">
            <v>0.59068796099999998</v>
          </cell>
          <cell r="M128">
            <v>1854.2662767500001</v>
          </cell>
          <cell r="O128">
            <v>71.263592299999999</v>
          </cell>
          <cell r="P128">
            <v>384.52441047000002</v>
          </cell>
          <cell r="Q128">
            <v>20.737281116999998</v>
          </cell>
        </row>
        <row r="129">
          <cell r="A129" t="str">
            <v>7300</v>
          </cell>
          <cell r="B129" t="str">
            <v>นครปฐม</v>
          </cell>
          <cell r="C129">
            <v>1306.55890826</v>
          </cell>
          <cell r="E129">
            <v>9.2601653000000006</v>
          </cell>
          <cell r="F129">
            <v>513.51608110999996</v>
          </cell>
          <cell r="G129">
            <v>39.302941326999999</v>
          </cell>
          <cell r="H129">
            <v>1223.828274</v>
          </cell>
          <cell r="J129">
            <v>18.473507999999999</v>
          </cell>
          <cell r="K129">
            <v>13.072844</v>
          </cell>
          <cell r="L129">
            <v>1.0681926770000001</v>
          </cell>
          <cell r="M129">
            <v>2530.3871822599999</v>
          </cell>
          <cell r="O129">
            <v>27.7336733</v>
          </cell>
          <cell r="P129">
            <v>526.58892510999999</v>
          </cell>
          <cell r="Q129">
            <v>20.810606725</v>
          </cell>
        </row>
        <row r="130">
          <cell r="A130" t="str">
            <v>6300</v>
          </cell>
          <cell r="B130" t="str">
            <v>ตาก</v>
          </cell>
          <cell r="C130">
            <v>692.1427304</v>
          </cell>
          <cell r="E130">
            <v>8.0836000000000005E-2</v>
          </cell>
          <cell r="F130">
            <v>294.70338318</v>
          </cell>
          <cell r="G130">
            <v>42.578411971000001</v>
          </cell>
          <cell r="H130">
            <v>671.67588000000001</v>
          </cell>
          <cell r="J130">
            <v>55.617310000000003</v>
          </cell>
          <cell r="K130">
            <v>1.8078261900000001</v>
          </cell>
          <cell r="L130">
            <v>0.26915157200000001</v>
          </cell>
          <cell r="M130">
            <v>1363.8186103999999</v>
          </cell>
          <cell r="O130">
            <v>55.698146000000001</v>
          </cell>
          <cell r="P130">
            <v>296.51120937000002</v>
          </cell>
          <cell r="Q130">
            <v>21.741249687</v>
          </cell>
        </row>
        <row r="131">
          <cell r="A131" t="str">
            <v>4400</v>
          </cell>
          <cell r="B131" t="str">
            <v>มหาสารคาม</v>
          </cell>
          <cell r="C131">
            <v>1464.2306398600001</v>
          </cell>
          <cell r="E131">
            <v>0.68598000000000003</v>
          </cell>
          <cell r="F131">
            <v>594.63815232000002</v>
          </cell>
          <cell r="G131">
            <v>40.610962244</v>
          </cell>
          <cell r="H131">
            <v>1189.618119</v>
          </cell>
          <cell r="J131">
            <v>10.632414000000001</v>
          </cell>
          <cell r="K131">
            <v>0.47721200000000003</v>
          </cell>
          <cell r="L131">
            <v>4.0114721999999998E-2</v>
          </cell>
          <cell r="M131">
            <v>2653.8487588600001</v>
          </cell>
          <cell r="O131">
            <v>11.318394</v>
          </cell>
          <cell r="P131">
            <v>595.11536432000003</v>
          </cell>
          <cell r="Q131">
            <v>22.424614903999998</v>
          </cell>
        </row>
        <row r="132">
          <cell r="A132" t="str">
            <v>7400</v>
          </cell>
          <cell r="B132" t="str">
            <v>สมุทรสาคร</v>
          </cell>
          <cell r="C132">
            <v>640.55472818999999</v>
          </cell>
          <cell r="E132">
            <v>6.694E-2</v>
          </cell>
          <cell r="F132">
            <v>311.32474769999999</v>
          </cell>
          <cell r="G132">
            <v>48.602365106000001</v>
          </cell>
          <cell r="H132">
            <v>634.35808299999997</v>
          </cell>
          <cell r="J132">
            <v>0.77013799999999999</v>
          </cell>
          <cell r="K132">
            <v>2.4437190000000001E-2</v>
          </cell>
          <cell r="L132">
            <v>3.852271E-3</v>
          </cell>
          <cell r="M132">
            <v>1274.91281119</v>
          </cell>
          <cell r="O132">
            <v>0.83707799999999999</v>
          </cell>
          <cell r="P132">
            <v>311.34918489</v>
          </cell>
          <cell r="Q132">
            <v>24.421213917999999</v>
          </cell>
        </row>
        <row r="133">
          <cell r="A133" t="str">
            <v>2000</v>
          </cell>
          <cell r="B133" t="str">
            <v>ชลบุรี</v>
          </cell>
          <cell r="C133">
            <v>3079.6673369199998</v>
          </cell>
          <cell r="E133">
            <v>0.92606920000000004</v>
          </cell>
          <cell r="F133">
            <v>1697.4555225500001</v>
          </cell>
          <cell r="G133">
            <v>55.118145462999998</v>
          </cell>
          <cell r="H133">
            <v>5172.1289980000001</v>
          </cell>
          <cell r="J133">
            <v>564.33050625999999</v>
          </cell>
          <cell r="K133">
            <v>437.53973780000001</v>
          </cell>
          <cell r="L133">
            <v>8.4595673849999997</v>
          </cell>
          <cell r="M133">
            <v>8251.7963349199999</v>
          </cell>
          <cell r="O133">
            <v>565.25657546000002</v>
          </cell>
          <cell r="P133">
            <v>2134.9952603500001</v>
          </cell>
          <cell r="Q133">
            <v>25.873096882999999</v>
          </cell>
        </row>
        <row r="134">
          <cell r="A134" t="str">
            <v>3300</v>
          </cell>
          <cell r="B134" t="str">
            <v>ศรีสะเกษ</v>
          </cell>
          <cell r="C134">
            <v>1397.3214500300001</v>
          </cell>
          <cell r="E134">
            <v>3.9432667800000001</v>
          </cell>
          <cell r="F134">
            <v>645.87211030000003</v>
          </cell>
          <cell r="G134">
            <v>46.222156705000003</v>
          </cell>
          <cell r="H134">
            <v>961.88144399999999</v>
          </cell>
          <cell r="J134">
            <v>59.190315480000002</v>
          </cell>
          <cell r="K134">
            <v>0.91686794000000005</v>
          </cell>
          <cell r="L134">
            <v>9.5320265000000001E-2</v>
          </cell>
          <cell r="M134">
            <v>2359.2028940300002</v>
          </cell>
          <cell r="O134">
            <v>63.133582259999997</v>
          </cell>
          <cell r="P134">
            <v>646.78897824000001</v>
          </cell>
          <cell r="Q134">
            <v>27.415572432000001</v>
          </cell>
        </row>
        <row r="135">
          <cell r="A135" t="str">
            <v>3000</v>
          </cell>
          <cell r="B135" t="str">
            <v>นครราชสีมา</v>
          </cell>
          <cell r="C135">
            <v>3965.7251972600002</v>
          </cell>
          <cell r="E135">
            <v>1.2918750000000001</v>
          </cell>
          <cell r="F135">
            <v>1731.7477966599999</v>
          </cell>
          <cell r="G135">
            <v>43.667871839999997</v>
          </cell>
          <cell r="H135">
            <v>5216.0189877399998</v>
          </cell>
          <cell r="J135">
            <v>46.141006240000003</v>
          </cell>
          <cell r="K135">
            <v>916.99880149000001</v>
          </cell>
          <cell r="L135">
            <v>17.580434496999999</v>
          </cell>
          <cell r="M135">
            <v>9181.7441849999996</v>
          </cell>
          <cell r="O135">
            <v>47.43288124</v>
          </cell>
          <cell r="P135">
            <v>2648.74659815</v>
          </cell>
          <cell r="Q135">
            <v>28.847967714999999</v>
          </cell>
        </row>
        <row r="136">
          <cell r="A136" t="str">
            <v>8000</v>
          </cell>
          <cell r="B136" t="str">
            <v>นครศรีธรรมราช</v>
          </cell>
          <cell r="C136">
            <v>2297.9946993600001</v>
          </cell>
          <cell r="E136">
            <v>0.44186799999999998</v>
          </cell>
          <cell r="F136">
            <v>655.29698809000001</v>
          </cell>
          <cell r="G136">
            <v>28.516035667000001</v>
          </cell>
          <cell r="H136">
            <v>2712.6559649999999</v>
          </cell>
          <cell r="J136">
            <v>31.546623870000001</v>
          </cell>
          <cell r="K136">
            <v>1018.75612714</v>
          </cell>
          <cell r="L136">
            <v>37.555670173000003</v>
          </cell>
          <cell r="M136">
            <v>5010.6506643599996</v>
          </cell>
          <cell r="O136">
            <v>31.988491870000001</v>
          </cell>
          <cell r="P136">
            <v>1674.05311523</v>
          </cell>
          <cell r="Q136">
            <v>33.409894788999999</v>
          </cell>
        </row>
        <row r="137">
          <cell r="A137" t="str">
            <v>5700</v>
          </cell>
          <cell r="B137" t="str">
            <v>เชียงราย</v>
          </cell>
          <cell r="C137">
            <v>1919.56230125</v>
          </cell>
          <cell r="E137">
            <v>7.87092072</v>
          </cell>
          <cell r="F137">
            <v>834.90883933999999</v>
          </cell>
          <cell r="G137">
            <v>43.494750797999998</v>
          </cell>
          <cell r="H137">
            <v>2350.2307959999998</v>
          </cell>
          <cell r="J137">
            <v>3.1658438000000002</v>
          </cell>
          <cell r="K137">
            <v>641.24740813000005</v>
          </cell>
          <cell r="L137">
            <v>27.284444116</v>
          </cell>
          <cell r="M137">
            <v>4269.7930972499998</v>
          </cell>
          <cell r="O137">
            <v>11.03676452</v>
          </cell>
          <cell r="P137">
            <v>1476.1562474699999</v>
          </cell>
          <cell r="Q137">
            <v>34.572079111000001</v>
          </cell>
        </row>
        <row r="138">
          <cell r="A138" t="str">
            <v>5000</v>
          </cell>
          <cell r="B138" t="str">
            <v>เชียงใหม่</v>
          </cell>
          <cell r="C138">
            <v>5945.2108817500002</v>
          </cell>
          <cell r="E138">
            <v>2.0353452000000001</v>
          </cell>
          <cell r="F138">
            <v>3746.34280597</v>
          </cell>
          <cell r="G138">
            <v>63.014464590999999</v>
          </cell>
          <cell r="H138">
            <v>6436.3249640000004</v>
          </cell>
          <cell r="J138">
            <v>44.621392110000002</v>
          </cell>
          <cell r="K138">
            <v>1114.8528022</v>
          </cell>
          <cell r="L138">
            <v>17.321263429999998</v>
          </cell>
          <cell r="M138">
            <v>12381.535845750001</v>
          </cell>
          <cell r="O138">
            <v>46.656737309999997</v>
          </cell>
          <cell r="P138">
            <v>4861.19560817</v>
          </cell>
          <cell r="Q138">
            <v>39.261652744000003</v>
          </cell>
        </row>
        <row r="139">
          <cell r="A139" t="str">
            <v>9000</v>
          </cell>
          <cell r="B139" t="str">
            <v>สงขลา</v>
          </cell>
          <cell r="C139">
            <v>5355.8424968299996</v>
          </cell>
          <cell r="E139">
            <v>2.6554800699999999</v>
          </cell>
          <cell r="F139">
            <v>3031.3689584099998</v>
          </cell>
          <cell r="G139">
            <v>56.599292458999997</v>
          </cell>
          <cell r="H139">
            <v>4959.3953330000004</v>
          </cell>
          <cell r="J139">
            <v>771.80122588999996</v>
          </cell>
          <cell r="K139">
            <v>1095.66426727</v>
          </cell>
          <cell r="L139">
            <v>22.092698680000002</v>
          </cell>
          <cell r="M139">
            <v>10315.237829829999</v>
          </cell>
          <cell r="O139">
            <v>774.45670596000002</v>
          </cell>
          <cell r="P139">
            <v>4127.0332256800002</v>
          </cell>
          <cell r="Q139">
            <v>40.009094251999997</v>
          </cell>
        </row>
        <row r="140">
          <cell r="A140" t="str">
            <v>4000</v>
          </cell>
          <cell r="B140" t="str">
            <v>ขอนแก่น</v>
          </cell>
          <cell r="C140">
            <v>4378.9565453300002</v>
          </cell>
          <cell r="E140">
            <v>6.94340621</v>
          </cell>
          <cell r="F140">
            <v>2976.1709104199999</v>
          </cell>
          <cell r="G140">
            <v>67.965299029999997</v>
          </cell>
          <cell r="H140">
            <v>4385.8653530000001</v>
          </cell>
          <cell r="J140">
            <v>633.46854981000001</v>
          </cell>
          <cell r="K140">
            <v>894.55153360999998</v>
          </cell>
          <cell r="L140">
            <v>20.396237951</v>
          </cell>
          <cell r="M140">
            <v>8764.8218983299994</v>
          </cell>
          <cell r="O140">
            <v>640.41195602000005</v>
          </cell>
          <cell r="P140">
            <v>3870.7224440300001</v>
          </cell>
          <cell r="Q140">
            <v>44.162020505999998</v>
          </cell>
        </row>
        <row r="141">
          <cell r="A141" t="str">
            <v>กระทรวง</v>
          </cell>
          <cell r="B141" t="str">
            <v/>
          </cell>
        </row>
        <row r="142">
          <cell r="A142" t="str">
            <v>กรม</v>
          </cell>
          <cell r="B142" t="str">
            <v/>
          </cell>
        </row>
        <row r="143">
          <cell r="A143" t="str">
            <v>กลุ่มลักษณะงาน</v>
          </cell>
          <cell r="B143" t="str">
            <v/>
          </cell>
        </row>
        <row r="144">
          <cell r="A144" t="str">
            <v>งบพัฒนา/งบปกติ</v>
          </cell>
          <cell r="B144" t="str">
            <v/>
          </cell>
        </row>
        <row r="145">
          <cell r="A145" t="str">
            <v>งาน / โครงการ</v>
          </cell>
          <cell r="B145" t="str">
            <v/>
          </cell>
        </row>
        <row r="146">
          <cell r="A146" t="str">
            <v>Fund แบบย่อ</v>
          </cell>
          <cell r="B146" t="str">
            <v/>
          </cell>
        </row>
        <row r="147">
          <cell r="A147" t="str">
            <v>ด้าน</v>
          </cell>
          <cell r="B147" t="str">
            <v/>
          </cell>
        </row>
        <row r="148">
          <cell r="A148" t="str">
            <v>ด้าน_ลักษณะงาน</v>
          </cell>
          <cell r="B148" t="str">
            <v/>
          </cell>
        </row>
        <row r="149">
          <cell r="A149" t="str">
            <v>แนวจัดสรรย่อย</v>
          </cell>
          <cell r="B149" t="str">
            <v/>
          </cell>
        </row>
        <row r="150">
          <cell r="A150" t="str">
            <v>แนวจัดสรรหลัก</v>
          </cell>
          <cell r="B150" t="str">
            <v/>
          </cell>
        </row>
        <row r="151">
          <cell r="A151" t="str">
            <v>เป้าหมายกระทรวง</v>
          </cell>
          <cell r="B151" t="str">
            <v/>
          </cell>
        </row>
        <row r="152">
          <cell r="A152" t="str">
            <v>เป้าหมายการจัดสรร</v>
          </cell>
          <cell r="B152" t="str">
            <v/>
          </cell>
        </row>
        <row r="153">
          <cell r="A153" t="str">
            <v>เป้าหมายหน่วยงาน</v>
          </cell>
          <cell r="B153" t="str">
            <v/>
          </cell>
        </row>
        <row r="154">
          <cell r="A154" t="str">
            <v>ผลผลิต/โครงการ</v>
          </cell>
          <cell r="B154" t="str">
            <v>ผลผลิต/โครงการ งบฯ เพิ่มเติมกลางปี 52</v>
          </cell>
        </row>
        <row r="155">
          <cell r="A155" t="str">
            <v>แผนงบประมาณ</v>
          </cell>
          <cell r="B155" t="str">
            <v/>
          </cell>
        </row>
        <row r="156">
          <cell r="A156" t="str">
            <v>แผนงาน</v>
          </cell>
          <cell r="B156" t="str">
            <v/>
          </cell>
        </row>
        <row r="157">
          <cell r="A157" t="str">
            <v>ยุทธศาสตร์กระทรวง</v>
          </cell>
          <cell r="B157" t="str">
            <v/>
          </cell>
        </row>
        <row r="158">
          <cell r="A158" t="str">
            <v>ยุทธศาสตร์การจัดสรร</v>
          </cell>
          <cell r="B158" t="str">
            <v/>
          </cell>
        </row>
        <row r="159">
          <cell r="A159" t="str">
            <v>Request ID</v>
          </cell>
          <cell r="B159" t="str">
            <v/>
          </cell>
        </row>
        <row r="160">
          <cell r="A160" t="str">
            <v>ลักษณะงาน</v>
          </cell>
          <cell r="B160" t="str">
            <v/>
          </cell>
        </row>
        <row r="161">
          <cell r="A161" t="str">
            <v>สาขา</v>
          </cell>
          <cell r="B161" t="str">
            <v/>
          </cell>
        </row>
        <row r="162">
          <cell r="A162" t="str">
            <v>Commitment item</v>
          </cell>
          <cell r="B162" t="str">
            <v/>
          </cell>
        </row>
        <row r="163">
          <cell r="A163" t="str">
            <v>หน่วยงานเบิกแทน</v>
          </cell>
          <cell r="B163" t="str">
            <v/>
          </cell>
        </row>
        <row r="164">
          <cell r="A164" t="str">
            <v>เดือน/ปีงบประมาณ</v>
          </cell>
          <cell r="B164" t="str">
            <v/>
          </cell>
        </row>
        <row r="165">
          <cell r="A165" t="str">
            <v>Funded Program</v>
          </cell>
          <cell r="B165" t="str">
            <v/>
          </cell>
        </row>
        <row r="166">
          <cell r="A166" t="str">
            <v>งบรายจ่าย</v>
          </cell>
          <cell r="B166" t="str">
            <v/>
          </cell>
        </row>
        <row r="167">
          <cell r="A167" t="str">
            <v>FCTR หน่วยเบิกแทน</v>
          </cell>
          <cell r="B167" t="str">
            <v/>
          </cell>
        </row>
        <row r="168">
          <cell r="A168" t="str">
            <v>หมวดรายจ่าย</v>
          </cell>
          <cell r="B168" t="str">
            <v/>
          </cell>
        </row>
        <row r="169">
          <cell r="A169" t="str">
            <v>กลุ่มภารกิจ</v>
          </cell>
          <cell r="B169" t="str">
            <v/>
          </cell>
        </row>
        <row r="170">
          <cell r="A170" t="str">
            <v>Funds Center</v>
          </cell>
          <cell r="B170" t="str">
            <v/>
          </cell>
        </row>
        <row r="171">
          <cell r="A171" t="str">
            <v>ปีFund</v>
          </cell>
          <cell r="B171" t="str">
            <v/>
          </cell>
        </row>
        <row r="172">
          <cell r="A172" t="str">
            <v>ปีงบประมาณ</v>
          </cell>
          <cell r="B172" t="str">
            <v/>
          </cell>
        </row>
        <row r="173">
          <cell r="A173" t="str">
            <v>รายจ่ายประจำ/ลงทุน</v>
          </cell>
          <cell r="B173" t="str">
            <v>]ไม่ระบุ[</v>
          </cell>
        </row>
        <row r="174">
          <cell r="A174" t="str">
            <v>งบประมาณ</v>
          </cell>
          <cell r="B174" t="str">
            <v>งบจัดสรรถือจ่าย จังหวัด
E, PO ทั้งสิ้น
I, เบิกจ่ายทั้งสิ้น
J = K+L...</v>
          </cell>
        </row>
        <row r="175">
          <cell r="A175" t="str">
            <v>จังหวัด</v>
          </cell>
          <cell r="B175" t="str">
            <v>]1000 ส่วนกลาง[</v>
          </cell>
        </row>
        <row r="177">
          <cell r="A177" t="str">
            <v>No Applicable Data Found.</v>
          </cell>
        </row>
      </sheetData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FB72-7308-4F00-9F41-917209C311EF}">
  <sheetPr>
    <tabColor rgb="FF66FF99"/>
  </sheetPr>
  <dimension ref="A1:W134"/>
  <sheetViews>
    <sheetView tabSelected="1" view="pageBreakPreview" zoomScale="75" zoomScaleSheetLayoutView="83" workbookViewId="0">
      <pane xSplit="2" ySplit="5" topLeftCell="C6" activePane="bottomRight" state="frozen"/>
      <selection activeCell="A2" sqref="A2:J2"/>
      <selection pane="topRight" activeCell="A2" sqref="A2:J2"/>
      <selection pane="bottomLeft" activeCell="A2" sqref="A2:J2"/>
      <selection pane="bottomRight" activeCell="L90" sqref="L90"/>
    </sheetView>
  </sheetViews>
  <sheetFormatPr defaultRowHeight="12.75"/>
  <cols>
    <col min="1" max="1" width="6.7109375" style="62" customWidth="1"/>
    <col min="2" max="2" width="39.42578125" customWidth="1"/>
    <col min="3" max="3" width="14.140625" customWidth="1"/>
    <col min="4" max="5" width="14.140625" hidden="1" customWidth="1"/>
    <col min="6" max="9" width="14.140625" customWidth="1"/>
    <col min="10" max="11" width="14.140625" hidden="1" customWidth="1"/>
    <col min="12" max="15" width="14.140625" customWidth="1"/>
    <col min="16" max="17" width="14.140625" hidden="1" customWidth="1"/>
    <col min="18" max="20" width="14.140625" customWidth="1"/>
    <col min="21" max="21" width="13.140625" bestFit="1" customWidth="1"/>
  </cols>
  <sheetData>
    <row r="1" spans="1:23" ht="33.75">
      <c r="A1" s="1" t="str">
        <f>"ผลการเบิกจ่ายเงินงบประมาณประจำปี 2565 ในส่วนของงบประมาณที่ส่วนกลางจัดสรรให้จังหวัด"</f>
        <v>ผลการเบิกจ่ายเงินงบประมาณประจำปี 2565 ในส่วนของงบประมาณที่ส่วนกลางจัดสรรให้จังหวัด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3.75">
      <c r="A2" s="1" t="str">
        <f>"ตั้งแต่ต้นปีงบประมาณ จนถึงวันที่ "&amp;[1]HeaderFooter!B5&amp;" เรียงลำดับผลการเบิกจ่ายจากน้อยไปมาก"</f>
        <v>ตั้งแต่ต้นปีงบประมาณ จนถึงวันที่ 22 ตุลาคม 2564 เรียงลำดับผลการเบิกจ่ายจากน้อยไปมาก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0</v>
      </c>
      <c r="T3" s="4"/>
    </row>
    <row r="4" spans="1:23" ht="21">
      <c r="A4" s="5" t="s">
        <v>1</v>
      </c>
      <c r="B4" s="6" t="s">
        <v>2</v>
      </c>
      <c r="C4" s="7" t="s">
        <v>3</v>
      </c>
      <c r="D4" s="8"/>
      <c r="E4" s="8"/>
      <c r="F4" s="8"/>
      <c r="G4" s="8"/>
      <c r="H4" s="9"/>
      <c r="I4" s="10" t="s">
        <v>4</v>
      </c>
      <c r="J4" s="11"/>
      <c r="K4" s="11"/>
      <c r="L4" s="11"/>
      <c r="M4" s="11"/>
      <c r="N4" s="11"/>
      <c r="O4" s="10" t="s">
        <v>5</v>
      </c>
      <c r="P4" s="11"/>
      <c r="Q4" s="11"/>
      <c r="R4" s="11"/>
      <c r="S4" s="11"/>
      <c r="T4" s="12"/>
    </row>
    <row r="5" spans="1:23" ht="63">
      <c r="A5" s="13"/>
      <c r="B5" s="14"/>
      <c r="C5" s="15" t="s">
        <v>6</v>
      </c>
      <c r="D5" s="16" t="s">
        <v>7</v>
      </c>
      <c r="E5" s="16" t="s">
        <v>8</v>
      </c>
      <c r="F5" s="17" t="s">
        <v>9</v>
      </c>
      <c r="G5" s="18" t="s">
        <v>10</v>
      </c>
      <c r="H5" s="19" t="s">
        <v>11</v>
      </c>
      <c r="I5" s="15" t="s">
        <v>6</v>
      </c>
      <c r="J5" s="16" t="s">
        <v>7</v>
      </c>
      <c r="K5" s="16" t="s">
        <v>8</v>
      </c>
      <c r="L5" s="17" t="s">
        <v>9</v>
      </c>
      <c r="M5" s="18" t="s">
        <v>10</v>
      </c>
      <c r="N5" s="20" t="s">
        <v>11</v>
      </c>
      <c r="O5" s="15" t="s">
        <v>6</v>
      </c>
      <c r="P5" s="16" t="s">
        <v>7</v>
      </c>
      <c r="Q5" s="16" t="s">
        <v>8</v>
      </c>
      <c r="R5" s="17" t="s">
        <v>9</v>
      </c>
      <c r="S5" s="18" t="s">
        <v>10</v>
      </c>
      <c r="T5" s="19" t="s">
        <v>11</v>
      </c>
    </row>
    <row r="6" spans="1:23" ht="21">
      <c r="A6" s="21">
        <v>1</v>
      </c>
      <c r="B6" s="22" t="str">
        <f>VLOOKUP($U6,[1]Name!$A:$B,2,0)</f>
        <v>ปราจีนบุรี</v>
      </c>
      <c r="C6" s="23">
        <f>IF(ISERROR(VLOOKUP($U6,[1]BEx6_1!$A:$Z,3,0)),0,VLOOKUP($U6,[1]BEx6_1!$A:$Z,3,0))</f>
        <v>593.39049946</v>
      </c>
      <c r="D6" s="24">
        <f>IF(ISERROR(VLOOKUP($U6,[1]BEx6_1!$A:$Z,4,0)),0,VLOOKUP($U6,[1]BEx6_1!$A:$Z,4,0))</f>
        <v>0</v>
      </c>
      <c r="E6" s="24">
        <f>IF(ISERROR(VLOOKUP($U6,[1]BEx6_1!$A:$Z,5,0)),0,VLOOKUP($U6,[1]BEx6_1!$A:$Z,5,0))</f>
        <v>0.25824999999999998</v>
      </c>
      <c r="F6" s="25">
        <f t="shared" ref="F6:F69" si="0">D6+E6</f>
        <v>0.25824999999999998</v>
      </c>
      <c r="G6" s="26">
        <f>IF(ISERROR(VLOOKUP($U6,[1]BEx6_1!$A:$Z,6,0)),0,VLOOKUP($U6,[1]BEx6_1!$A:$Z,6,0))</f>
        <v>21.43437149</v>
      </c>
      <c r="H6" s="27">
        <f t="shared" ref="H6:H69" si="1">IF(ISERROR(G6/C6*100),0,G6/C6*100)</f>
        <v>3.6121864959930785</v>
      </c>
      <c r="I6" s="23">
        <f>IF(ISERROR(VLOOKUP($U6,[1]BEx6_1!$A:$Z,8,0)),0,VLOOKUP($U6,[1]BEx6_1!$A:$Z,8,0))</f>
        <v>1454.7520999999999</v>
      </c>
      <c r="J6" s="24">
        <f>IF(ISERROR(VLOOKUP($U6,[1]BEx6_1!$A:$Z,9,0)),0,VLOOKUP($U6,[1]BEx6_1!$A:$Z,9,0))</f>
        <v>0</v>
      </c>
      <c r="K6" s="24">
        <f>IF(ISERROR(VLOOKUP($U6,[1]BEx6_1!$A:$Z,10,0)),0,VLOOKUP($U6,[1]BEx6_1!$A:$Z,10,0))</f>
        <v>235.15245306</v>
      </c>
      <c r="L6" s="25">
        <f t="shared" ref="L6:L69" si="2">J6+K6</f>
        <v>235.15245306</v>
      </c>
      <c r="M6" s="26">
        <f>IF(ISERROR(VLOOKUP($U6,[1]BEx6_1!$A:$Z,11,0)),0,VLOOKUP($U6,[1]BEx6_1!$A:$Z,11,0))</f>
        <v>25.133910180000001</v>
      </c>
      <c r="N6" s="28">
        <f t="shared" ref="N6:N69" si="3">IF(ISERROR(M6/I6*100),0,M6/I6*100)</f>
        <v>1.7277108711511742</v>
      </c>
      <c r="O6" s="23">
        <f t="shared" ref="O6:S37" si="4">C6+I6</f>
        <v>2048.1425994599999</v>
      </c>
      <c r="P6" s="24">
        <f t="shared" si="4"/>
        <v>0</v>
      </c>
      <c r="Q6" s="24">
        <f t="shared" si="4"/>
        <v>235.41070306</v>
      </c>
      <c r="R6" s="25">
        <f t="shared" si="4"/>
        <v>235.41070306</v>
      </c>
      <c r="S6" s="29">
        <f t="shared" si="4"/>
        <v>46.568281670000005</v>
      </c>
      <c r="T6" s="30">
        <f t="shared" ref="T6:T69" si="5">IF(ISERROR(S6/O6*100),0,S6/O6*100)</f>
        <v>2.2736835649176919</v>
      </c>
      <c r="U6" s="31" t="s">
        <v>12</v>
      </c>
      <c r="V6" s="32"/>
      <c r="W6" s="33"/>
    </row>
    <row r="7" spans="1:23" ht="21">
      <c r="A7" s="34">
        <v>2</v>
      </c>
      <c r="B7" s="35" t="str">
        <f>VLOOKUP($U7,[1]Name!$A:$B,2,0)</f>
        <v>ประจวบคีรีขันธ์</v>
      </c>
      <c r="C7" s="23">
        <f>IF(ISERROR(VLOOKUP($U7,[1]BEx6_1!$A:$Z,3,0)),0,VLOOKUP($U7,[1]BEx6_1!$A:$Z,3,0))</f>
        <v>509.22944531000002</v>
      </c>
      <c r="D7" s="24">
        <f>IF(ISERROR(VLOOKUP($U7,[1]BEx6_1!$A:$Z,4,0)),0,VLOOKUP($U7,[1]BEx6_1!$A:$Z,4,0))</f>
        <v>0</v>
      </c>
      <c r="E7" s="24">
        <f>IF(ISERROR(VLOOKUP($U7,[1]BEx6_1!$A:$Z,5,0)),0,VLOOKUP($U7,[1]BEx6_1!$A:$Z,5,0))</f>
        <v>1.4001295199999999</v>
      </c>
      <c r="F7" s="25">
        <f t="shared" si="0"/>
        <v>1.4001295199999999</v>
      </c>
      <c r="G7" s="26">
        <f>IF(ISERROR(VLOOKUP($U7,[1]BEx6_1!$A:$Z,6,0)),0,VLOOKUP($U7,[1]BEx6_1!$A:$Z,6,0))</f>
        <v>78.013422320000004</v>
      </c>
      <c r="H7" s="36">
        <f t="shared" si="1"/>
        <v>15.319896176174245</v>
      </c>
      <c r="I7" s="23">
        <f>IF(ISERROR(VLOOKUP($U7,[1]BEx6_1!$A:$Z,8,0)),0,VLOOKUP($U7,[1]BEx6_1!$A:$Z,8,0))</f>
        <v>1517.508654</v>
      </c>
      <c r="J7" s="24">
        <f>IF(ISERROR(VLOOKUP($U7,[1]BEx6_1!$A:$Z,9,0)),0,VLOOKUP($U7,[1]BEx6_1!$A:$Z,9,0))</f>
        <v>0</v>
      </c>
      <c r="K7" s="24">
        <f>IF(ISERROR(VLOOKUP($U7,[1]BEx6_1!$A:$Z,10,0)),0,VLOOKUP($U7,[1]BEx6_1!$A:$Z,10,0))</f>
        <v>0</v>
      </c>
      <c r="L7" s="25">
        <f t="shared" si="2"/>
        <v>0</v>
      </c>
      <c r="M7" s="26">
        <f>IF(ISERROR(VLOOKUP($U7,[1]BEx6_1!$A:$Z,11,0)),0,VLOOKUP($U7,[1]BEx6_1!$A:$Z,11,0))</f>
        <v>5.9101800000000001E-3</v>
      </c>
      <c r="N7" s="28">
        <f t="shared" si="3"/>
        <v>3.8946598323649496E-4</v>
      </c>
      <c r="O7" s="23">
        <f t="shared" si="4"/>
        <v>2026.7380993100001</v>
      </c>
      <c r="P7" s="24">
        <f t="shared" si="4"/>
        <v>0</v>
      </c>
      <c r="Q7" s="24">
        <f t="shared" si="4"/>
        <v>1.4001295199999999</v>
      </c>
      <c r="R7" s="25">
        <f t="shared" si="4"/>
        <v>1.4001295199999999</v>
      </c>
      <c r="S7" s="29">
        <f t="shared" si="4"/>
        <v>78.019332500000004</v>
      </c>
      <c r="T7" s="30">
        <f t="shared" si="5"/>
        <v>3.8495024357888949</v>
      </c>
      <c r="U7" s="31" t="s">
        <v>13</v>
      </c>
      <c r="V7" s="32" t="str">
        <f>IF(T7&lt;T6,"check","")</f>
        <v/>
      </c>
      <c r="W7" s="33"/>
    </row>
    <row r="8" spans="1:23" ht="21">
      <c r="A8" s="34">
        <v>3</v>
      </c>
      <c r="B8" s="35" t="str">
        <f>VLOOKUP($U8,[1]Name!$A:$B,2,0)</f>
        <v>ฉะเชิงเทรา</v>
      </c>
      <c r="C8" s="23">
        <f>IF(ISERROR(VLOOKUP($U8,[1]BEx6_1!$A:$Z,3,0)),0,VLOOKUP($U8,[1]BEx6_1!$A:$Z,3,0))</f>
        <v>642.75396447000003</v>
      </c>
      <c r="D8" s="24">
        <f>IF(ISERROR(VLOOKUP($U8,[1]BEx6_1!$A:$Z,4,0)),0,VLOOKUP($U8,[1]BEx6_1!$A:$Z,4,0))</f>
        <v>0</v>
      </c>
      <c r="E8" s="24">
        <f>IF(ISERROR(VLOOKUP($U8,[1]BEx6_1!$A:$Z,5,0)),0,VLOOKUP($U8,[1]BEx6_1!$A:$Z,5,0))</f>
        <v>3.143348</v>
      </c>
      <c r="F8" s="25">
        <f t="shared" si="0"/>
        <v>3.143348</v>
      </c>
      <c r="G8" s="26">
        <f>IF(ISERROR(VLOOKUP($U8,[1]BEx6_1!$A:$Z,6,0)),0,VLOOKUP($U8,[1]BEx6_1!$A:$Z,6,0))</f>
        <v>83.642842209999998</v>
      </c>
      <c r="H8" s="36">
        <f t="shared" si="1"/>
        <v>13.0131974026749</v>
      </c>
      <c r="I8" s="23">
        <f>IF(ISERROR(VLOOKUP($U8,[1]BEx6_1!$A:$Z,8,0)),0,VLOOKUP($U8,[1]BEx6_1!$A:$Z,8,0))</f>
        <v>1412.0546220000001</v>
      </c>
      <c r="J8" s="24">
        <f>IF(ISERROR(VLOOKUP($U8,[1]BEx6_1!$A:$Z,9,0)),0,VLOOKUP($U8,[1]BEx6_1!$A:$Z,9,0))</f>
        <v>0</v>
      </c>
      <c r="K8" s="24">
        <f>IF(ISERROR(VLOOKUP($U8,[1]BEx6_1!$A:$Z,10,0)),0,VLOOKUP($U8,[1]BEx6_1!$A:$Z,10,0))</f>
        <v>20.6963528</v>
      </c>
      <c r="L8" s="25">
        <f t="shared" si="2"/>
        <v>20.6963528</v>
      </c>
      <c r="M8" s="26">
        <f>IF(ISERROR(VLOOKUP($U8,[1]BEx6_1!$A:$Z,11,0)),0,VLOOKUP($U8,[1]BEx6_1!$A:$Z,11,0))</f>
        <v>2.1114999999999999</v>
      </c>
      <c r="N8" s="28">
        <f t="shared" si="3"/>
        <v>0.14953387546788538</v>
      </c>
      <c r="O8" s="23">
        <f t="shared" si="4"/>
        <v>2054.8085864700001</v>
      </c>
      <c r="P8" s="24">
        <f t="shared" si="4"/>
        <v>0</v>
      </c>
      <c r="Q8" s="24">
        <f t="shared" si="4"/>
        <v>23.839700799999999</v>
      </c>
      <c r="R8" s="25">
        <f t="shared" si="4"/>
        <v>23.839700799999999</v>
      </c>
      <c r="S8" s="29">
        <f t="shared" si="4"/>
        <v>85.754342210000004</v>
      </c>
      <c r="T8" s="30">
        <f t="shared" si="5"/>
        <v>4.1733494192429488</v>
      </c>
      <c r="U8" s="31" t="s">
        <v>14</v>
      </c>
      <c r="V8" s="32" t="str">
        <f t="shared" ref="V8:V71" si="6">IF(T8&lt;T7,"check","")</f>
        <v/>
      </c>
      <c r="W8" s="33"/>
    </row>
    <row r="9" spans="1:23" ht="21">
      <c r="A9" s="34">
        <v>4</v>
      </c>
      <c r="B9" s="35" t="str">
        <f>VLOOKUP($U9,[1]Name!$A:$B,2,0)</f>
        <v>ยะลา</v>
      </c>
      <c r="C9" s="23">
        <f>IF(ISERROR(VLOOKUP($U9,[1]BEx6_1!$A:$Z,3,0)),0,VLOOKUP($U9,[1]BEx6_1!$A:$Z,3,0))</f>
        <v>2123.8048948400001</v>
      </c>
      <c r="D9" s="24">
        <f>IF(ISERROR(VLOOKUP($U9,[1]BEx6_1!$A:$Z,4,0)),0,VLOOKUP($U9,[1]BEx6_1!$A:$Z,4,0))</f>
        <v>0</v>
      </c>
      <c r="E9" s="24">
        <f>IF(ISERROR(VLOOKUP($U9,[1]BEx6_1!$A:$Z,5,0)),0,VLOOKUP($U9,[1]BEx6_1!$A:$Z,5,0))</f>
        <v>1.1836125</v>
      </c>
      <c r="F9" s="25">
        <f t="shared" si="0"/>
        <v>1.1836125</v>
      </c>
      <c r="G9" s="26">
        <f>IF(ISERROR(VLOOKUP($U9,[1]BEx6_1!$A:$Z,6,0)),0,VLOOKUP($U9,[1]BEx6_1!$A:$Z,6,0))</f>
        <v>198.77670486</v>
      </c>
      <c r="H9" s="36">
        <f t="shared" si="1"/>
        <v>9.3594616597291118</v>
      </c>
      <c r="I9" s="23">
        <f>IF(ISERROR(VLOOKUP($U9,[1]BEx6_1!$A:$Z,8,0)),0,VLOOKUP($U9,[1]BEx6_1!$A:$Z,8,0))</f>
        <v>3361.5581900000002</v>
      </c>
      <c r="J9" s="24">
        <f>IF(ISERROR(VLOOKUP($U9,[1]BEx6_1!$A:$Z,9,0)),0,VLOOKUP($U9,[1]BEx6_1!$A:$Z,9,0))</f>
        <v>0</v>
      </c>
      <c r="K9" s="24">
        <f>IF(ISERROR(VLOOKUP($U9,[1]BEx6_1!$A:$Z,10,0)),0,VLOOKUP($U9,[1]BEx6_1!$A:$Z,10,0))</f>
        <v>322.92380739999999</v>
      </c>
      <c r="L9" s="25">
        <f t="shared" si="2"/>
        <v>322.92380739999999</v>
      </c>
      <c r="M9" s="26">
        <f>IF(ISERROR(VLOOKUP($U9,[1]BEx6_1!$A:$Z,11,0)),0,VLOOKUP($U9,[1]BEx6_1!$A:$Z,11,0))</f>
        <v>45.368851599999999</v>
      </c>
      <c r="N9" s="28">
        <f t="shared" si="3"/>
        <v>1.3496375500791196</v>
      </c>
      <c r="O9" s="23">
        <f t="shared" si="4"/>
        <v>5485.3630848400007</v>
      </c>
      <c r="P9" s="24">
        <f t="shared" si="4"/>
        <v>0</v>
      </c>
      <c r="Q9" s="24">
        <f t="shared" si="4"/>
        <v>324.10741989999997</v>
      </c>
      <c r="R9" s="25">
        <f t="shared" si="4"/>
        <v>324.10741989999997</v>
      </c>
      <c r="S9" s="29">
        <f t="shared" si="4"/>
        <v>244.14555645999999</v>
      </c>
      <c r="T9" s="30">
        <f t="shared" si="5"/>
        <v>4.4508549877901347</v>
      </c>
      <c r="U9" s="31" t="s">
        <v>15</v>
      </c>
      <c r="V9" s="32" t="str">
        <f t="shared" si="6"/>
        <v/>
      </c>
      <c r="W9" s="33"/>
    </row>
    <row r="10" spans="1:23" ht="21">
      <c r="A10" s="34">
        <v>5</v>
      </c>
      <c r="B10" s="35" t="str">
        <f>VLOOKUP($U10,[1]Name!$A:$B,2,0)</f>
        <v>จันทบุรี</v>
      </c>
      <c r="C10" s="23">
        <f>IF(ISERROR(VLOOKUP($U10,[1]BEx6_1!$A:$Z,3,0)),0,VLOOKUP($U10,[1]BEx6_1!$A:$Z,3,0))</f>
        <v>836.23888450000004</v>
      </c>
      <c r="D10" s="24">
        <f>IF(ISERROR(VLOOKUP($U10,[1]BEx6_1!$A:$Z,4,0)),0,VLOOKUP($U10,[1]BEx6_1!$A:$Z,4,0))</f>
        <v>0</v>
      </c>
      <c r="E10" s="24">
        <f>IF(ISERROR(VLOOKUP($U10,[1]BEx6_1!$A:$Z,5,0)),0,VLOOKUP($U10,[1]BEx6_1!$A:$Z,5,0))</f>
        <v>1.6732534299999999</v>
      </c>
      <c r="F10" s="25">
        <f t="shared" si="0"/>
        <v>1.6732534299999999</v>
      </c>
      <c r="G10" s="26">
        <f>IF(ISERROR(VLOOKUP($U10,[1]BEx6_1!$A:$Z,6,0)),0,VLOOKUP($U10,[1]BEx6_1!$A:$Z,6,0))</f>
        <v>119.42263509999999</v>
      </c>
      <c r="H10" s="36">
        <f t="shared" si="1"/>
        <v>14.280923467389897</v>
      </c>
      <c r="I10" s="23">
        <f>IF(ISERROR(VLOOKUP($U10,[1]BEx6_1!$A:$Z,8,0)),0,VLOOKUP($U10,[1]BEx6_1!$A:$Z,8,0))</f>
        <v>1255.104994</v>
      </c>
      <c r="J10" s="24">
        <f>IF(ISERROR(VLOOKUP($U10,[1]BEx6_1!$A:$Z,9,0)),0,VLOOKUP($U10,[1]BEx6_1!$A:$Z,9,0))</f>
        <v>0</v>
      </c>
      <c r="K10" s="24">
        <f>IF(ISERROR(VLOOKUP($U10,[1]BEx6_1!$A:$Z,10,0)),0,VLOOKUP($U10,[1]BEx6_1!$A:$Z,10,0))</f>
        <v>109.562056</v>
      </c>
      <c r="L10" s="25">
        <f t="shared" si="2"/>
        <v>109.562056</v>
      </c>
      <c r="M10" s="26">
        <f>IF(ISERROR(VLOOKUP($U10,[1]BEx6_1!$A:$Z,11,0)),0,VLOOKUP($U10,[1]BEx6_1!$A:$Z,11,0))</f>
        <v>0</v>
      </c>
      <c r="N10" s="28">
        <f t="shared" si="3"/>
        <v>0</v>
      </c>
      <c r="O10" s="23">
        <f t="shared" si="4"/>
        <v>2091.3438784999998</v>
      </c>
      <c r="P10" s="24">
        <f t="shared" si="4"/>
        <v>0</v>
      </c>
      <c r="Q10" s="24">
        <f t="shared" si="4"/>
        <v>111.23530943</v>
      </c>
      <c r="R10" s="25">
        <f t="shared" si="4"/>
        <v>111.23530943</v>
      </c>
      <c r="S10" s="29">
        <f t="shared" si="4"/>
        <v>119.42263509999999</v>
      </c>
      <c r="T10" s="30">
        <f t="shared" si="5"/>
        <v>5.7103299140672625</v>
      </c>
      <c r="U10" s="31" t="s">
        <v>16</v>
      </c>
      <c r="V10" s="32" t="str">
        <f t="shared" si="6"/>
        <v/>
      </c>
      <c r="W10" s="33"/>
    </row>
    <row r="11" spans="1:23" ht="21">
      <c r="A11" s="34">
        <v>6</v>
      </c>
      <c r="B11" s="35" t="str">
        <f>VLOOKUP($U11,[1]Name!$A:$B,2,0)</f>
        <v>บึงกาฬ</v>
      </c>
      <c r="C11" s="23">
        <f>IF(ISERROR(VLOOKUP($U11,[1]BEx6_1!$A:$Z,3,0)),0,VLOOKUP($U11,[1]BEx6_1!$A:$Z,3,0))</f>
        <v>291.01784959000003</v>
      </c>
      <c r="D11" s="24">
        <f>IF(ISERROR(VLOOKUP($U11,[1]BEx6_1!$A:$Z,4,0)),0,VLOOKUP($U11,[1]BEx6_1!$A:$Z,4,0))</f>
        <v>0</v>
      </c>
      <c r="E11" s="24">
        <f>IF(ISERROR(VLOOKUP($U11,[1]BEx6_1!$A:$Z,5,0)),0,VLOOKUP($U11,[1]BEx6_1!$A:$Z,5,0))</f>
        <v>0.64003104</v>
      </c>
      <c r="F11" s="25">
        <f t="shared" si="0"/>
        <v>0.64003104</v>
      </c>
      <c r="G11" s="26">
        <f>IF(ISERROR(VLOOKUP($U11,[1]BEx6_1!$A:$Z,6,0)),0,VLOOKUP($U11,[1]BEx6_1!$A:$Z,6,0))</f>
        <v>62.524962649999999</v>
      </c>
      <c r="H11" s="36">
        <f t="shared" si="1"/>
        <v>21.484923601108381</v>
      </c>
      <c r="I11" s="23">
        <f>IF(ISERROR(VLOOKUP($U11,[1]BEx6_1!$A:$Z,8,0)),0,VLOOKUP($U11,[1]BEx6_1!$A:$Z,8,0))</f>
        <v>757.02596000000005</v>
      </c>
      <c r="J11" s="24">
        <f>IF(ISERROR(VLOOKUP($U11,[1]BEx6_1!$A:$Z,9,0)),0,VLOOKUP($U11,[1]BEx6_1!$A:$Z,9,0))</f>
        <v>0</v>
      </c>
      <c r="K11" s="24">
        <f>IF(ISERROR(VLOOKUP($U11,[1]BEx6_1!$A:$Z,10,0)),0,VLOOKUP($U11,[1]BEx6_1!$A:$Z,10,0))</f>
        <v>310.19236674000001</v>
      </c>
      <c r="L11" s="25">
        <f t="shared" si="2"/>
        <v>310.19236674000001</v>
      </c>
      <c r="M11" s="26">
        <f>IF(ISERROR(VLOOKUP($U11,[1]BEx6_1!$A:$Z,11,0)),0,VLOOKUP($U11,[1]BEx6_1!$A:$Z,11,0))</f>
        <v>9.3560000000000004E-2</v>
      </c>
      <c r="N11" s="28">
        <f t="shared" si="3"/>
        <v>1.2358889251301236E-2</v>
      </c>
      <c r="O11" s="23">
        <f t="shared" si="4"/>
        <v>1048.0438095900001</v>
      </c>
      <c r="P11" s="24">
        <f t="shared" si="4"/>
        <v>0</v>
      </c>
      <c r="Q11" s="24">
        <f t="shared" si="4"/>
        <v>310.83239778000001</v>
      </c>
      <c r="R11" s="25">
        <f t="shared" si="4"/>
        <v>310.83239778000001</v>
      </c>
      <c r="S11" s="29">
        <f t="shared" si="4"/>
        <v>62.618522649999996</v>
      </c>
      <c r="T11" s="30">
        <f t="shared" si="5"/>
        <v>5.9748001063521068</v>
      </c>
      <c r="U11" s="31" t="s">
        <v>17</v>
      </c>
      <c r="V11" s="32" t="str">
        <f t="shared" si="6"/>
        <v/>
      </c>
      <c r="W11" s="33"/>
    </row>
    <row r="12" spans="1:23" ht="21">
      <c r="A12" s="34">
        <v>7</v>
      </c>
      <c r="B12" s="35" t="str">
        <f>VLOOKUP($U12,[1]Name!$A:$B,2,0)</f>
        <v>กาญจนบุรี</v>
      </c>
      <c r="C12" s="23">
        <f>IF(ISERROR(VLOOKUP($U12,[1]BEx6_1!$A:$Z,3,0)),0,VLOOKUP($U12,[1]BEx6_1!$A:$Z,3,0))</f>
        <v>903.69260254999995</v>
      </c>
      <c r="D12" s="24">
        <f>IF(ISERROR(VLOOKUP($U12,[1]BEx6_1!$A:$Z,4,0)),0,VLOOKUP($U12,[1]BEx6_1!$A:$Z,4,0))</f>
        <v>0</v>
      </c>
      <c r="E12" s="24">
        <f>IF(ISERROR(VLOOKUP($U12,[1]BEx6_1!$A:$Z,5,0)),0,VLOOKUP($U12,[1]BEx6_1!$A:$Z,5,0))</f>
        <v>1.169144</v>
      </c>
      <c r="F12" s="25">
        <f t="shared" si="0"/>
        <v>1.169144</v>
      </c>
      <c r="G12" s="26">
        <f>IF(ISERROR(VLOOKUP($U12,[1]BEx6_1!$A:$Z,6,0)),0,VLOOKUP($U12,[1]BEx6_1!$A:$Z,6,0))</f>
        <v>167.36091687000001</v>
      </c>
      <c r="H12" s="36">
        <f t="shared" si="1"/>
        <v>18.519673216063552</v>
      </c>
      <c r="I12" s="23">
        <f>IF(ISERROR(VLOOKUP($U12,[1]BEx6_1!$A:$Z,8,0)),0,VLOOKUP($U12,[1]BEx6_1!$A:$Z,8,0))</f>
        <v>2086.5927799999999</v>
      </c>
      <c r="J12" s="24">
        <f>IF(ISERROR(VLOOKUP($U12,[1]BEx6_1!$A:$Z,9,0)),0,VLOOKUP($U12,[1]BEx6_1!$A:$Z,9,0))</f>
        <v>0</v>
      </c>
      <c r="K12" s="24">
        <f>IF(ISERROR(VLOOKUP($U12,[1]BEx6_1!$A:$Z,10,0)),0,VLOOKUP($U12,[1]BEx6_1!$A:$Z,10,0))</f>
        <v>1.175891</v>
      </c>
      <c r="L12" s="25">
        <f t="shared" si="2"/>
        <v>1.175891</v>
      </c>
      <c r="M12" s="26">
        <f>IF(ISERROR(VLOOKUP($U12,[1]BEx6_1!$A:$Z,11,0)),0,VLOOKUP($U12,[1]BEx6_1!$A:$Z,11,0))</f>
        <v>18.508608339999999</v>
      </c>
      <c r="N12" s="28">
        <f t="shared" si="3"/>
        <v>0.88702541853902128</v>
      </c>
      <c r="O12" s="23">
        <f t="shared" si="4"/>
        <v>2990.2853825499997</v>
      </c>
      <c r="P12" s="24">
        <f t="shared" si="4"/>
        <v>0</v>
      </c>
      <c r="Q12" s="24">
        <f t="shared" si="4"/>
        <v>2.3450350000000002</v>
      </c>
      <c r="R12" s="25">
        <f t="shared" si="4"/>
        <v>2.3450350000000002</v>
      </c>
      <c r="S12" s="29">
        <f t="shared" si="4"/>
        <v>185.86952521000001</v>
      </c>
      <c r="T12" s="30">
        <f t="shared" si="5"/>
        <v>6.215778811435638</v>
      </c>
      <c r="U12" s="31" t="s">
        <v>18</v>
      </c>
      <c r="V12" s="32" t="str">
        <f t="shared" si="6"/>
        <v/>
      </c>
      <c r="W12" s="33"/>
    </row>
    <row r="13" spans="1:23" ht="21">
      <c r="A13" s="34">
        <v>8</v>
      </c>
      <c r="B13" s="35" t="str">
        <f>VLOOKUP($U13,[1]Name!$A:$B,2,0)</f>
        <v>นครนายก</v>
      </c>
      <c r="C13" s="23">
        <f>IF(ISERROR(VLOOKUP($U13,[1]BEx6_1!$A:$Z,3,0)),0,VLOOKUP($U13,[1]BEx6_1!$A:$Z,3,0))</f>
        <v>355.69606654</v>
      </c>
      <c r="D13" s="24">
        <f>IF(ISERROR(VLOOKUP($U13,[1]BEx6_1!$A:$Z,4,0)),0,VLOOKUP($U13,[1]BEx6_1!$A:$Z,4,0))</f>
        <v>0</v>
      </c>
      <c r="E13" s="24">
        <f>IF(ISERROR(VLOOKUP($U13,[1]BEx6_1!$A:$Z,5,0)),0,VLOOKUP($U13,[1]BEx6_1!$A:$Z,5,0))</f>
        <v>0.93792403999999996</v>
      </c>
      <c r="F13" s="25">
        <f t="shared" si="0"/>
        <v>0.93792403999999996</v>
      </c>
      <c r="G13" s="26">
        <f>IF(ISERROR(VLOOKUP($U13,[1]BEx6_1!$A:$Z,6,0)),0,VLOOKUP($U13,[1]BEx6_1!$A:$Z,6,0))</f>
        <v>57.419515359999998</v>
      </c>
      <c r="H13" s="36">
        <f t="shared" si="1"/>
        <v>16.142859244563184</v>
      </c>
      <c r="I13" s="23">
        <f>IF(ISERROR(VLOOKUP($U13,[1]BEx6_1!$A:$Z,8,0)),0,VLOOKUP($U13,[1]BEx6_1!$A:$Z,8,0))</f>
        <v>568.39973250000003</v>
      </c>
      <c r="J13" s="24">
        <f>IF(ISERROR(VLOOKUP($U13,[1]BEx6_1!$A:$Z,9,0)),0,VLOOKUP($U13,[1]BEx6_1!$A:$Z,9,0))</f>
        <v>0</v>
      </c>
      <c r="K13" s="24">
        <f>IF(ISERROR(VLOOKUP($U13,[1]BEx6_1!$A:$Z,10,0)),0,VLOOKUP($U13,[1]BEx6_1!$A:$Z,10,0))</f>
        <v>4.7712139200000001</v>
      </c>
      <c r="L13" s="25">
        <f t="shared" si="2"/>
        <v>4.7712139200000001</v>
      </c>
      <c r="M13" s="26">
        <f>IF(ISERROR(VLOOKUP($U13,[1]BEx6_1!$A:$Z,11,0)),0,VLOOKUP($U13,[1]BEx6_1!$A:$Z,11,0))</f>
        <v>0.1552</v>
      </c>
      <c r="N13" s="28">
        <f t="shared" si="3"/>
        <v>2.7304727839575469E-2</v>
      </c>
      <c r="O13" s="23">
        <f t="shared" si="4"/>
        <v>924.09579903999997</v>
      </c>
      <c r="P13" s="24">
        <f t="shared" si="4"/>
        <v>0</v>
      </c>
      <c r="Q13" s="24">
        <f t="shared" si="4"/>
        <v>5.7091379599999996</v>
      </c>
      <c r="R13" s="25">
        <f t="shared" si="4"/>
        <v>5.7091379599999996</v>
      </c>
      <c r="S13" s="29">
        <f t="shared" si="4"/>
        <v>57.574715359999999</v>
      </c>
      <c r="T13" s="30">
        <f t="shared" si="5"/>
        <v>6.2303838432997622</v>
      </c>
      <c r="U13" s="31" t="s">
        <v>19</v>
      </c>
      <c r="V13" s="32" t="str">
        <f t="shared" si="6"/>
        <v/>
      </c>
      <c r="W13" s="33"/>
    </row>
    <row r="14" spans="1:23" ht="21">
      <c r="A14" s="34">
        <v>9</v>
      </c>
      <c r="B14" s="35" t="str">
        <f>VLOOKUP($U14,[1]Name!$A:$B,2,0)</f>
        <v>เลย</v>
      </c>
      <c r="C14" s="23">
        <f>IF(ISERROR(VLOOKUP($U14,[1]BEx6_1!$A:$Z,3,0)),0,VLOOKUP($U14,[1]BEx6_1!$A:$Z,3,0))</f>
        <v>760.27490547000002</v>
      </c>
      <c r="D14" s="24">
        <f>IF(ISERROR(VLOOKUP($U14,[1]BEx6_1!$A:$Z,4,0)),0,VLOOKUP($U14,[1]BEx6_1!$A:$Z,4,0))</f>
        <v>0</v>
      </c>
      <c r="E14" s="24">
        <f>IF(ISERROR(VLOOKUP($U14,[1]BEx6_1!$A:$Z,5,0)),0,VLOOKUP($U14,[1]BEx6_1!$A:$Z,5,0))</f>
        <v>0.20043564</v>
      </c>
      <c r="F14" s="25">
        <f t="shared" si="0"/>
        <v>0.20043564</v>
      </c>
      <c r="G14" s="26">
        <f>IF(ISERROR(VLOOKUP($U14,[1]BEx6_1!$A:$Z,6,0)),0,VLOOKUP($U14,[1]BEx6_1!$A:$Z,6,0))</f>
        <v>109.88758968</v>
      </c>
      <c r="H14" s="36">
        <f t="shared" si="1"/>
        <v>14.453665232060734</v>
      </c>
      <c r="I14" s="23">
        <f>IF(ISERROR(VLOOKUP($U14,[1]BEx6_1!$A:$Z,8,0)),0,VLOOKUP($U14,[1]BEx6_1!$A:$Z,8,0))</f>
        <v>896.382791</v>
      </c>
      <c r="J14" s="24">
        <f>IF(ISERROR(VLOOKUP($U14,[1]BEx6_1!$A:$Z,9,0)),0,VLOOKUP($U14,[1]BEx6_1!$A:$Z,9,0))</f>
        <v>0</v>
      </c>
      <c r="K14" s="24">
        <f>IF(ISERROR(VLOOKUP($U14,[1]BEx6_1!$A:$Z,10,0)),0,VLOOKUP($U14,[1]BEx6_1!$A:$Z,10,0))</f>
        <v>10.945320000000001</v>
      </c>
      <c r="L14" s="25">
        <f t="shared" si="2"/>
        <v>10.945320000000001</v>
      </c>
      <c r="M14" s="26">
        <f>IF(ISERROR(VLOOKUP($U14,[1]BEx6_1!$A:$Z,11,0)),0,VLOOKUP($U14,[1]BEx6_1!$A:$Z,11,0))</f>
        <v>0.43007455999999999</v>
      </c>
      <c r="N14" s="28">
        <f t="shared" si="3"/>
        <v>4.7978895212860015E-2</v>
      </c>
      <c r="O14" s="23">
        <f t="shared" si="4"/>
        <v>1656.65769647</v>
      </c>
      <c r="P14" s="24">
        <f t="shared" si="4"/>
        <v>0</v>
      </c>
      <c r="Q14" s="24">
        <f t="shared" si="4"/>
        <v>11.145755640000001</v>
      </c>
      <c r="R14" s="25">
        <f t="shared" si="4"/>
        <v>11.145755640000001</v>
      </c>
      <c r="S14" s="29">
        <f t="shared" si="4"/>
        <v>110.31766424</v>
      </c>
      <c r="T14" s="30">
        <f t="shared" si="5"/>
        <v>6.6590499941577823</v>
      </c>
      <c r="U14" s="31" t="s">
        <v>20</v>
      </c>
      <c r="V14" s="32" t="str">
        <f t="shared" si="6"/>
        <v/>
      </c>
      <c r="W14" s="33"/>
    </row>
    <row r="15" spans="1:23" ht="21">
      <c r="A15" s="34">
        <v>10</v>
      </c>
      <c r="B15" s="35" t="str">
        <f>VLOOKUP($U15,[1]Name!$A:$B,2,0)</f>
        <v>พัทลุง</v>
      </c>
      <c r="C15" s="23">
        <f>IF(ISERROR(VLOOKUP($U15,[1]BEx6_1!$A:$Z,3,0)),0,VLOOKUP($U15,[1]BEx6_1!$A:$Z,3,0))</f>
        <v>537.62108536999995</v>
      </c>
      <c r="D15" s="24">
        <f>IF(ISERROR(VLOOKUP($U15,[1]BEx6_1!$A:$Z,4,0)),0,VLOOKUP($U15,[1]BEx6_1!$A:$Z,4,0))</f>
        <v>0</v>
      </c>
      <c r="E15" s="24">
        <f>IF(ISERROR(VLOOKUP($U15,[1]BEx6_1!$A:$Z,5,0)),0,VLOOKUP($U15,[1]BEx6_1!$A:$Z,5,0))</f>
        <v>0.46843722999999998</v>
      </c>
      <c r="F15" s="25">
        <f t="shared" si="0"/>
        <v>0.46843722999999998</v>
      </c>
      <c r="G15" s="26">
        <f>IF(ISERROR(VLOOKUP($U15,[1]BEx6_1!$A:$Z,6,0)),0,VLOOKUP($U15,[1]BEx6_1!$A:$Z,6,0))</f>
        <v>95.700374580000002</v>
      </c>
      <c r="H15" s="36">
        <f t="shared" si="1"/>
        <v>17.800710795064408</v>
      </c>
      <c r="I15" s="23">
        <f>IF(ISERROR(VLOOKUP($U15,[1]BEx6_1!$A:$Z,8,0)),0,VLOOKUP($U15,[1]BEx6_1!$A:$Z,8,0))</f>
        <v>840.91132200000004</v>
      </c>
      <c r="J15" s="24">
        <f>IF(ISERROR(VLOOKUP($U15,[1]BEx6_1!$A:$Z,9,0)),0,VLOOKUP($U15,[1]BEx6_1!$A:$Z,9,0))</f>
        <v>0</v>
      </c>
      <c r="K15" s="24">
        <f>IF(ISERROR(VLOOKUP($U15,[1]BEx6_1!$A:$Z,10,0)),0,VLOOKUP($U15,[1]BEx6_1!$A:$Z,10,0))</f>
        <v>0</v>
      </c>
      <c r="L15" s="25">
        <f t="shared" si="2"/>
        <v>0</v>
      </c>
      <c r="M15" s="26">
        <f>IF(ISERROR(VLOOKUP($U15,[1]BEx6_1!$A:$Z,11,0)),0,VLOOKUP($U15,[1]BEx6_1!$A:$Z,11,0))</f>
        <v>1.09E-3</v>
      </c>
      <c r="N15" s="28">
        <f t="shared" si="3"/>
        <v>1.2962127771184892E-4</v>
      </c>
      <c r="O15" s="23">
        <f t="shared" si="4"/>
        <v>1378.5324073699999</v>
      </c>
      <c r="P15" s="24">
        <f t="shared" si="4"/>
        <v>0</v>
      </c>
      <c r="Q15" s="24">
        <f t="shared" si="4"/>
        <v>0.46843722999999998</v>
      </c>
      <c r="R15" s="25">
        <f t="shared" si="4"/>
        <v>0.46843722999999998</v>
      </c>
      <c r="S15" s="29">
        <f t="shared" si="4"/>
        <v>95.701464580000007</v>
      </c>
      <c r="T15" s="30">
        <f t="shared" si="5"/>
        <v>6.9422716555921786</v>
      </c>
      <c r="U15" s="31" t="s">
        <v>21</v>
      </c>
      <c r="V15" s="32" t="str">
        <f t="shared" si="6"/>
        <v/>
      </c>
      <c r="W15" s="33"/>
    </row>
    <row r="16" spans="1:23" ht="21">
      <c r="A16" s="34">
        <v>11</v>
      </c>
      <c r="B16" s="35" t="str">
        <f>VLOOKUP($U16,[1]Name!$A:$B,2,0)</f>
        <v>สมุทรปราการ</v>
      </c>
      <c r="C16" s="23">
        <f>IF(ISERROR(VLOOKUP($U16,[1]BEx6_1!$A:$Z,3,0)),0,VLOOKUP($U16,[1]BEx6_1!$A:$Z,3,0))</f>
        <v>991.40375543000005</v>
      </c>
      <c r="D16" s="24">
        <f>IF(ISERROR(VLOOKUP($U16,[1]BEx6_1!$A:$Z,4,0)),0,VLOOKUP($U16,[1]BEx6_1!$A:$Z,4,0))</f>
        <v>0</v>
      </c>
      <c r="E16" s="24">
        <f>IF(ISERROR(VLOOKUP($U16,[1]BEx6_1!$A:$Z,5,0)),0,VLOOKUP($U16,[1]BEx6_1!$A:$Z,5,0))</f>
        <v>0.74385000000000001</v>
      </c>
      <c r="F16" s="25">
        <f t="shared" si="0"/>
        <v>0.74385000000000001</v>
      </c>
      <c r="G16" s="26">
        <f>IF(ISERROR(VLOOKUP($U16,[1]BEx6_1!$A:$Z,6,0)),0,VLOOKUP($U16,[1]BEx6_1!$A:$Z,6,0))</f>
        <v>132.52348569</v>
      </c>
      <c r="H16" s="36">
        <f t="shared" si="1"/>
        <v>13.367256777489287</v>
      </c>
      <c r="I16" s="23">
        <f>IF(ISERROR(VLOOKUP($U16,[1]BEx6_1!$A:$Z,8,0)),0,VLOOKUP($U16,[1]BEx6_1!$A:$Z,8,0))</f>
        <v>905.16397199999994</v>
      </c>
      <c r="J16" s="24">
        <f>IF(ISERROR(VLOOKUP($U16,[1]BEx6_1!$A:$Z,9,0)),0,VLOOKUP($U16,[1]BEx6_1!$A:$Z,9,0))</f>
        <v>0</v>
      </c>
      <c r="K16" s="24">
        <f>IF(ISERROR(VLOOKUP($U16,[1]BEx6_1!$A:$Z,10,0)),0,VLOOKUP($U16,[1]BEx6_1!$A:$Z,10,0))</f>
        <v>14.942</v>
      </c>
      <c r="L16" s="25">
        <f t="shared" si="2"/>
        <v>14.942</v>
      </c>
      <c r="M16" s="26">
        <f>IF(ISERROR(VLOOKUP($U16,[1]BEx6_1!$A:$Z,11,0)),0,VLOOKUP($U16,[1]BEx6_1!$A:$Z,11,0))</f>
        <v>0</v>
      </c>
      <c r="N16" s="28">
        <f t="shared" si="3"/>
        <v>0</v>
      </c>
      <c r="O16" s="23">
        <f t="shared" si="4"/>
        <v>1896.5677274300001</v>
      </c>
      <c r="P16" s="24">
        <f t="shared" si="4"/>
        <v>0</v>
      </c>
      <c r="Q16" s="24">
        <f t="shared" si="4"/>
        <v>15.68585</v>
      </c>
      <c r="R16" s="25">
        <f t="shared" si="4"/>
        <v>15.68585</v>
      </c>
      <c r="S16" s="29">
        <f t="shared" si="4"/>
        <v>132.52348569</v>
      </c>
      <c r="T16" s="30">
        <f t="shared" si="5"/>
        <v>6.9875430111625834</v>
      </c>
      <c r="U16" s="31" t="s">
        <v>22</v>
      </c>
      <c r="V16" s="32" t="str">
        <f t="shared" si="6"/>
        <v/>
      </c>
      <c r="W16" s="33"/>
    </row>
    <row r="17" spans="1:23" ht="21">
      <c r="A17" s="34">
        <v>12</v>
      </c>
      <c r="B17" s="35" t="str">
        <f>VLOOKUP($U17,[1]Name!$A:$B,2,0)</f>
        <v>ลำปาง</v>
      </c>
      <c r="C17" s="23">
        <f>IF(ISERROR(VLOOKUP($U17,[1]BEx6_1!$A:$Z,3,0)),0,VLOOKUP($U17,[1]BEx6_1!$A:$Z,3,0))</f>
        <v>1059.40861685</v>
      </c>
      <c r="D17" s="24">
        <f>IF(ISERROR(VLOOKUP($U17,[1]BEx6_1!$A:$Z,4,0)),0,VLOOKUP($U17,[1]BEx6_1!$A:$Z,4,0))</f>
        <v>0</v>
      </c>
      <c r="E17" s="24">
        <f>IF(ISERROR(VLOOKUP($U17,[1]BEx6_1!$A:$Z,5,0)),0,VLOOKUP($U17,[1]BEx6_1!$A:$Z,5,0))</f>
        <v>3.8023505499999999</v>
      </c>
      <c r="F17" s="25">
        <f t="shared" si="0"/>
        <v>3.8023505499999999</v>
      </c>
      <c r="G17" s="26">
        <f>IF(ISERROR(VLOOKUP($U17,[1]BEx6_1!$A:$Z,6,0)),0,VLOOKUP($U17,[1]BEx6_1!$A:$Z,6,0))</f>
        <v>261.67978148999998</v>
      </c>
      <c r="H17" s="36">
        <f t="shared" si="1"/>
        <v>24.700552490130519</v>
      </c>
      <c r="I17" s="23">
        <f>IF(ISERROR(VLOOKUP($U17,[1]BEx6_1!$A:$Z,8,0)),0,VLOOKUP($U17,[1]BEx6_1!$A:$Z,8,0))</f>
        <v>2525.0364742500001</v>
      </c>
      <c r="J17" s="24">
        <f>IF(ISERROR(VLOOKUP($U17,[1]BEx6_1!$A:$Z,9,0)),0,VLOOKUP($U17,[1]BEx6_1!$A:$Z,9,0))</f>
        <v>0</v>
      </c>
      <c r="K17" s="24">
        <f>IF(ISERROR(VLOOKUP($U17,[1]BEx6_1!$A:$Z,10,0)),0,VLOOKUP($U17,[1]BEx6_1!$A:$Z,10,0))</f>
        <v>108.96564381</v>
      </c>
      <c r="L17" s="25">
        <f t="shared" si="2"/>
        <v>108.96564381</v>
      </c>
      <c r="M17" s="26">
        <f>IF(ISERROR(VLOOKUP($U17,[1]BEx6_1!$A:$Z,11,0)),0,VLOOKUP($U17,[1]BEx6_1!$A:$Z,11,0))</f>
        <v>2.2259987799999998</v>
      </c>
      <c r="N17" s="28">
        <f t="shared" si="3"/>
        <v>8.8157094073707504E-2</v>
      </c>
      <c r="O17" s="23">
        <f t="shared" si="4"/>
        <v>3584.4450911000004</v>
      </c>
      <c r="P17" s="24">
        <f t="shared" si="4"/>
        <v>0</v>
      </c>
      <c r="Q17" s="24">
        <f t="shared" si="4"/>
        <v>112.76799436</v>
      </c>
      <c r="R17" s="25">
        <f t="shared" si="4"/>
        <v>112.76799436</v>
      </c>
      <c r="S17" s="29">
        <f t="shared" si="4"/>
        <v>263.90578026999998</v>
      </c>
      <c r="T17" s="30">
        <f t="shared" si="5"/>
        <v>7.362528189517116</v>
      </c>
      <c r="U17" s="31" t="s">
        <v>23</v>
      </c>
      <c r="V17" s="32" t="str">
        <f t="shared" si="6"/>
        <v/>
      </c>
      <c r="W17" s="33"/>
    </row>
    <row r="18" spans="1:23" ht="21">
      <c r="A18" s="34">
        <v>13</v>
      </c>
      <c r="B18" s="35" t="str">
        <f>VLOOKUP($U18,[1]Name!$A:$B,2,0)</f>
        <v>ตราด</v>
      </c>
      <c r="C18" s="23">
        <f>IF(ISERROR(VLOOKUP($U18,[1]BEx6_1!$A:$Z,3,0)),0,VLOOKUP($U18,[1]BEx6_1!$A:$Z,3,0))</f>
        <v>247.76810531999999</v>
      </c>
      <c r="D18" s="24">
        <f>IF(ISERROR(VLOOKUP($U18,[1]BEx6_1!$A:$Z,4,0)),0,VLOOKUP($U18,[1]BEx6_1!$A:$Z,4,0))</f>
        <v>0</v>
      </c>
      <c r="E18" s="24">
        <f>IF(ISERROR(VLOOKUP($U18,[1]BEx6_1!$A:$Z,5,0)),0,VLOOKUP($U18,[1]BEx6_1!$A:$Z,5,0))</f>
        <v>0.111984</v>
      </c>
      <c r="F18" s="25">
        <f t="shared" si="0"/>
        <v>0.111984</v>
      </c>
      <c r="G18" s="26">
        <f>IF(ISERROR(VLOOKUP($U18,[1]BEx6_1!$A:$Z,6,0)),0,VLOOKUP($U18,[1]BEx6_1!$A:$Z,6,0))</f>
        <v>44.051317390000001</v>
      </c>
      <c r="H18" s="36">
        <f t="shared" si="1"/>
        <v>17.779252633468055</v>
      </c>
      <c r="I18" s="23">
        <f>IF(ISERROR(VLOOKUP($U18,[1]BEx6_1!$A:$Z,8,0)),0,VLOOKUP($U18,[1]BEx6_1!$A:$Z,8,0))</f>
        <v>361.35044499999998</v>
      </c>
      <c r="J18" s="24">
        <f>IF(ISERROR(VLOOKUP($U18,[1]BEx6_1!$A:$Z,9,0)),0,VLOOKUP($U18,[1]BEx6_1!$A:$Z,9,0))</f>
        <v>0</v>
      </c>
      <c r="K18" s="24">
        <f>IF(ISERROR(VLOOKUP($U18,[1]BEx6_1!$A:$Z,10,0)),0,VLOOKUP($U18,[1]BEx6_1!$A:$Z,10,0))</f>
        <v>10.015385</v>
      </c>
      <c r="L18" s="25">
        <f t="shared" si="2"/>
        <v>10.015385</v>
      </c>
      <c r="M18" s="26">
        <f>IF(ISERROR(VLOOKUP($U18,[1]BEx6_1!$A:$Z,11,0)),0,VLOOKUP($U18,[1]BEx6_1!$A:$Z,11,0))</f>
        <v>1.0049174000000001</v>
      </c>
      <c r="N18" s="28">
        <f t="shared" si="3"/>
        <v>0.27810050157818406</v>
      </c>
      <c r="O18" s="23">
        <f t="shared" si="4"/>
        <v>609.11855031999994</v>
      </c>
      <c r="P18" s="24">
        <f t="shared" si="4"/>
        <v>0</v>
      </c>
      <c r="Q18" s="24">
        <f t="shared" si="4"/>
        <v>10.127369</v>
      </c>
      <c r="R18" s="25">
        <f t="shared" si="4"/>
        <v>10.127369</v>
      </c>
      <c r="S18" s="29">
        <f t="shared" si="4"/>
        <v>45.056234790000005</v>
      </c>
      <c r="T18" s="30">
        <f t="shared" si="5"/>
        <v>7.3969565967626094</v>
      </c>
      <c r="U18" s="31" t="s">
        <v>24</v>
      </c>
      <c r="V18" s="32" t="str">
        <f t="shared" si="6"/>
        <v/>
      </c>
      <c r="W18" s="33"/>
    </row>
    <row r="19" spans="1:23" ht="21">
      <c r="A19" s="34">
        <v>14</v>
      </c>
      <c r="B19" s="35" t="str">
        <f>VLOOKUP($U19,[1]Name!$A:$B,2,0)</f>
        <v>สมุทรสงคราม</v>
      </c>
      <c r="C19" s="23">
        <f>IF(ISERROR(VLOOKUP($U19,[1]BEx6_1!$A:$Z,3,0)),0,VLOOKUP($U19,[1]BEx6_1!$A:$Z,3,0))</f>
        <v>264.63502720999998</v>
      </c>
      <c r="D19" s="24">
        <f>IF(ISERROR(VLOOKUP($U19,[1]BEx6_1!$A:$Z,4,0)),0,VLOOKUP($U19,[1]BEx6_1!$A:$Z,4,0))</f>
        <v>0</v>
      </c>
      <c r="E19" s="24">
        <f>IF(ISERROR(VLOOKUP($U19,[1]BEx6_1!$A:$Z,5,0)),0,VLOOKUP($U19,[1]BEx6_1!$A:$Z,5,0))</f>
        <v>2.5122748800000001</v>
      </c>
      <c r="F19" s="25">
        <f t="shared" si="0"/>
        <v>2.5122748800000001</v>
      </c>
      <c r="G19" s="26">
        <f>IF(ISERROR(VLOOKUP($U19,[1]BEx6_1!$A:$Z,6,0)),0,VLOOKUP($U19,[1]BEx6_1!$A:$Z,6,0))</f>
        <v>20.350708900000001</v>
      </c>
      <c r="H19" s="36">
        <f t="shared" si="1"/>
        <v>7.690104032921834</v>
      </c>
      <c r="I19" s="23">
        <f>IF(ISERROR(VLOOKUP($U19,[1]BEx6_1!$A:$Z,8,0)),0,VLOOKUP($U19,[1]BEx6_1!$A:$Z,8,0))</f>
        <v>449.63537000000002</v>
      </c>
      <c r="J19" s="24">
        <f>IF(ISERROR(VLOOKUP($U19,[1]BEx6_1!$A:$Z,9,0)),0,VLOOKUP($U19,[1]BEx6_1!$A:$Z,9,0))</f>
        <v>0</v>
      </c>
      <c r="K19" s="24">
        <f>IF(ISERROR(VLOOKUP($U19,[1]BEx6_1!$A:$Z,10,0)),0,VLOOKUP($U19,[1]BEx6_1!$A:$Z,10,0))</f>
        <v>51.773068000000002</v>
      </c>
      <c r="L19" s="25">
        <f t="shared" si="2"/>
        <v>51.773068000000002</v>
      </c>
      <c r="M19" s="26">
        <f>IF(ISERROR(VLOOKUP($U19,[1]BEx6_1!$A:$Z,11,0)),0,VLOOKUP($U19,[1]BEx6_1!$A:$Z,11,0))</f>
        <v>33.924613999999998</v>
      </c>
      <c r="N19" s="28">
        <f t="shared" si="3"/>
        <v>7.5449166732590447</v>
      </c>
      <c r="O19" s="23">
        <f t="shared" si="4"/>
        <v>714.27039721000006</v>
      </c>
      <c r="P19" s="24">
        <f t="shared" si="4"/>
        <v>0</v>
      </c>
      <c r="Q19" s="24">
        <f t="shared" si="4"/>
        <v>54.285342880000002</v>
      </c>
      <c r="R19" s="25">
        <f t="shared" si="4"/>
        <v>54.285342880000002</v>
      </c>
      <c r="S19" s="29">
        <f t="shared" si="4"/>
        <v>54.275322899999999</v>
      </c>
      <c r="T19" s="30">
        <f t="shared" si="5"/>
        <v>7.598708151983331</v>
      </c>
      <c r="U19" s="31" t="s">
        <v>25</v>
      </c>
      <c r="V19" s="32" t="str">
        <f t="shared" si="6"/>
        <v/>
      </c>
      <c r="W19" s="33"/>
    </row>
    <row r="20" spans="1:23" ht="21">
      <c r="A20" s="34">
        <v>15</v>
      </c>
      <c r="B20" s="35" t="str">
        <f>VLOOKUP($U20,[1]Name!$A:$B,2,0)</f>
        <v>พะเยา</v>
      </c>
      <c r="C20" s="23">
        <f>IF(ISERROR(VLOOKUP($U20,[1]BEx6_1!$A:$Z,3,0)),0,VLOOKUP($U20,[1]BEx6_1!$A:$Z,3,0))</f>
        <v>912.09234417000005</v>
      </c>
      <c r="D20" s="24">
        <f>IF(ISERROR(VLOOKUP($U20,[1]BEx6_1!$A:$Z,4,0)),0,VLOOKUP($U20,[1]BEx6_1!$A:$Z,4,0))</f>
        <v>0</v>
      </c>
      <c r="E20" s="24">
        <f>IF(ISERROR(VLOOKUP($U20,[1]BEx6_1!$A:$Z,5,0)),0,VLOOKUP($U20,[1]BEx6_1!$A:$Z,5,0))</f>
        <v>1.4102049999999999</v>
      </c>
      <c r="F20" s="25">
        <f t="shared" si="0"/>
        <v>1.4102049999999999</v>
      </c>
      <c r="G20" s="26">
        <f>IF(ISERROR(VLOOKUP($U20,[1]BEx6_1!$A:$Z,6,0)),0,VLOOKUP($U20,[1]BEx6_1!$A:$Z,6,0))</f>
        <v>166.35327049</v>
      </c>
      <c r="H20" s="36">
        <f t="shared" si="1"/>
        <v>18.238643439264994</v>
      </c>
      <c r="I20" s="23">
        <f>IF(ISERROR(VLOOKUP($U20,[1]BEx6_1!$A:$Z,8,0)),0,VLOOKUP($U20,[1]BEx6_1!$A:$Z,8,0))</f>
        <v>1003.910611</v>
      </c>
      <c r="J20" s="24">
        <f>IF(ISERROR(VLOOKUP($U20,[1]BEx6_1!$A:$Z,9,0)),0,VLOOKUP($U20,[1]BEx6_1!$A:$Z,9,0))</f>
        <v>0</v>
      </c>
      <c r="K20" s="24">
        <f>IF(ISERROR(VLOOKUP($U20,[1]BEx6_1!$A:$Z,10,0)),0,VLOOKUP($U20,[1]BEx6_1!$A:$Z,10,0))</f>
        <v>0.3090755</v>
      </c>
      <c r="L20" s="25">
        <f t="shared" si="2"/>
        <v>0.3090755</v>
      </c>
      <c r="M20" s="26">
        <f>IF(ISERROR(VLOOKUP($U20,[1]BEx6_1!$A:$Z,11,0)),0,VLOOKUP($U20,[1]BEx6_1!$A:$Z,11,0))</f>
        <v>0.39879599999999998</v>
      </c>
      <c r="N20" s="28">
        <f t="shared" si="3"/>
        <v>3.972425389574849E-2</v>
      </c>
      <c r="O20" s="23">
        <f t="shared" si="4"/>
        <v>1916.00295517</v>
      </c>
      <c r="P20" s="24">
        <f t="shared" si="4"/>
        <v>0</v>
      </c>
      <c r="Q20" s="24">
        <f t="shared" si="4"/>
        <v>1.7192805</v>
      </c>
      <c r="R20" s="25">
        <f t="shared" si="4"/>
        <v>1.7192805</v>
      </c>
      <c r="S20" s="29">
        <f t="shared" si="4"/>
        <v>166.75206649</v>
      </c>
      <c r="T20" s="30">
        <f t="shared" si="5"/>
        <v>8.7031215708748579</v>
      </c>
      <c r="U20" s="31" t="s">
        <v>26</v>
      </c>
      <c r="V20" s="32" t="str">
        <f t="shared" si="6"/>
        <v/>
      </c>
      <c r="W20" s="33"/>
    </row>
    <row r="21" spans="1:23" ht="21">
      <c r="A21" s="34">
        <v>16</v>
      </c>
      <c r="B21" s="35" t="str">
        <f>VLOOKUP($U21,[1]Name!$A:$B,2,0)</f>
        <v>อุทัยธานี</v>
      </c>
      <c r="C21" s="23">
        <f>IF(ISERROR(VLOOKUP($U21,[1]BEx6_1!$A:$Z,3,0)),0,VLOOKUP($U21,[1]BEx6_1!$A:$Z,3,0))</f>
        <v>328.14003316999998</v>
      </c>
      <c r="D21" s="24">
        <f>IF(ISERROR(VLOOKUP($U21,[1]BEx6_1!$A:$Z,4,0)),0,VLOOKUP($U21,[1]BEx6_1!$A:$Z,4,0))</f>
        <v>0</v>
      </c>
      <c r="E21" s="24">
        <f>IF(ISERROR(VLOOKUP($U21,[1]BEx6_1!$A:$Z,5,0)),0,VLOOKUP($U21,[1]BEx6_1!$A:$Z,5,0))</f>
        <v>0.51085749999999996</v>
      </c>
      <c r="F21" s="25">
        <f t="shared" si="0"/>
        <v>0.51085749999999996</v>
      </c>
      <c r="G21" s="26">
        <f>IF(ISERROR(VLOOKUP($U21,[1]BEx6_1!$A:$Z,6,0)),0,VLOOKUP($U21,[1]BEx6_1!$A:$Z,6,0))</f>
        <v>64.698454400000003</v>
      </c>
      <c r="H21" s="36">
        <f t="shared" si="1"/>
        <v>19.716720869130157</v>
      </c>
      <c r="I21" s="23">
        <f>IF(ISERROR(VLOOKUP($U21,[1]BEx6_1!$A:$Z,8,0)),0,VLOOKUP($U21,[1]BEx6_1!$A:$Z,8,0))</f>
        <v>845.69146499999999</v>
      </c>
      <c r="J21" s="24">
        <f>IF(ISERROR(VLOOKUP($U21,[1]BEx6_1!$A:$Z,9,0)),0,VLOOKUP($U21,[1]BEx6_1!$A:$Z,9,0))</f>
        <v>0</v>
      </c>
      <c r="K21" s="24">
        <f>IF(ISERROR(VLOOKUP($U21,[1]BEx6_1!$A:$Z,10,0)),0,VLOOKUP($U21,[1]BEx6_1!$A:$Z,10,0))</f>
        <v>166.74256</v>
      </c>
      <c r="L21" s="25">
        <f t="shared" si="2"/>
        <v>166.74256</v>
      </c>
      <c r="M21" s="26">
        <f>IF(ISERROR(VLOOKUP($U21,[1]BEx6_1!$A:$Z,11,0)),0,VLOOKUP($U21,[1]BEx6_1!$A:$Z,11,0))</f>
        <v>38.109619899999998</v>
      </c>
      <c r="N21" s="28">
        <f t="shared" si="3"/>
        <v>4.5063266542485447</v>
      </c>
      <c r="O21" s="23">
        <f t="shared" si="4"/>
        <v>1173.83149817</v>
      </c>
      <c r="P21" s="24">
        <f t="shared" si="4"/>
        <v>0</v>
      </c>
      <c r="Q21" s="24">
        <f t="shared" si="4"/>
        <v>167.25341749999998</v>
      </c>
      <c r="R21" s="25">
        <f t="shared" si="4"/>
        <v>167.25341749999998</v>
      </c>
      <c r="S21" s="29">
        <f t="shared" si="4"/>
        <v>102.8080743</v>
      </c>
      <c r="T21" s="30">
        <f t="shared" si="5"/>
        <v>8.7583332412085984</v>
      </c>
      <c r="U21" s="31" t="s">
        <v>27</v>
      </c>
      <c r="V21" s="32" t="str">
        <f t="shared" si="6"/>
        <v/>
      </c>
      <c r="W21" s="33"/>
    </row>
    <row r="22" spans="1:23" ht="21">
      <c r="A22" s="34">
        <v>17</v>
      </c>
      <c r="B22" s="35" t="str">
        <f>VLOOKUP($U22,[1]Name!$A:$B,2,0)</f>
        <v>สระแก้ว</v>
      </c>
      <c r="C22" s="23">
        <f>IF(ISERROR(VLOOKUP($U22,[1]BEx6_1!$A:$Z,3,0)),0,VLOOKUP($U22,[1]BEx6_1!$A:$Z,3,0))</f>
        <v>691.20947207999995</v>
      </c>
      <c r="D22" s="24">
        <f>IF(ISERROR(VLOOKUP($U22,[1]BEx6_1!$A:$Z,4,0)),0,VLOOKUP($U22,[1]BEx6_1!$A:$Z,4,0))</f>
        <v>0</v>
      </c>
      <c r="E22" s="24">
        <f>IF(ISERROR(VLOOKUP($U22,[1]BEx6_1!$A:$Z,5,0)),0,VLOOKUP($U22,[1]BEx6_1!$A:$Z,5,0))</f>
        <v>0.47833199999999998</v>
      </c>
      <c r="F22" s="25">
        <f t="shared" si="0"/>
        <v>0.47833199999999998</v>
      </c>
      <c r="G22" s="26">
        <f>IF(ISERROR(VLOOKUP($U22,[1]BEx6_1!$A:$Z,6,0)),0,VLOOKUP($U22,[1]BEx6_1!$A:$Z,6,0))</f>
        <v>123.63209791</v>
      </c>
      <c r="H22" s="36">
        <f t="shared" si="1"/>
        <v>17.886343128077232</v>
      </c>
      <c r="I22" s="23">
        <f>IF(ISERROR(VLOOKUP($U22,[1]BEx6_1!$A:$Z,8,0)),0,VLOOKUP($U22,[1]BEx6_1!$A:$Z,8,0))</f>
        <v>706.87420299999997</v>
      </c>
      <c r="J22" s="24">
        <f>IF(ISERROR(VLOOKUP($U22,[1]BEx6_1!$A:$Z,9,0)),0,VLOOKUP($U22,[1]BEx6_1!$A:$Z,9,0))</f>
        <v>0</v>
      </c>
      <c r="K22" s="24">
        <f>IF(ISERROR(VLOOKUP($U22,[1]BEx6_1!$A:$Z,10,0)),0,VLOOKUP($U22,[1]BEx6_1!$A:$Z,10,0))</f>
        <v>21.839953749999999</v>
      </c>
      <c r="L22" s="25">
        <f t="shared" si="2"/>
        <v>21.839953749999999</v>
      </c>
      <c r="M22" s="26">
        <f>IF(ISERROR(VLOOKUP($U22,[1]BEx6_1!$A:$Z,11,0)),0,VLOOKUP($U22,[1]BEx6_1!$A:$Z,11,0))</f>
        <v>0.116174</v>
      </c>
      <c r="N22" s="28">
        <f t="shared" si="3"/>
        <v>1.6434890325174312E-2</v>
      </c>
      <c r="O22" s="23">
        <f t="shared" si="4"/>
        <v>1398.0836750799999</v>
      </c>
      <c r="P22" s="24">
        <f t="shared" si="4"/>
        <v>0</v>
      </c>
      <c r="Q22" s="24">
        <f t="shared" si="4"/>
        <v>22.318285750000001</v>
      </c>
      <c r="R22" s="25">
        <f t="shared" si="4"/>
        <v>22.318285750000001</v>
      </c>
      <c r="S22" s="29">
        <f t="shared" si="4"/>
        <v>123.74827191</v>
      </c>
      <c r="T22" s="30">
        <f t="shared" si="5"/>
        <v>8.8512779396354073</v>
      </c>
      <c r="U22" s="31" t="s">
        <v>28</v>
      </c>
      <c r="V22" s="32" t="str">
        <f t="shared" si="6"/>
        <v/>
      </c>
      <c r="W22" s="33"/>
    </row>
    <row r="23" spans="1:23" ht="21">
      <c r="A23" s="34">
        <v>18</v>
      </c>
      <c r="B23" s="35" t="str">
        <f>VLOOKUP($U23,[1]Name!$A:$B,2,0)</f>
        <v>สุราษฏร์ธานี</v>
      </c>
      <c r="C23" s="23">
        <f>IF(ISERROR(VLOOKUP($U23,[1]BEx6_1!$A:$Z,3,0)),0,VLOOKUP($U23,[1]BEx6_1!$A:$Z,3,0))</f>
        <v>1525.2175041400001</v>
      </c>
      <c r="D23" s="24">
        <f>IF(ISERROR(VLOOKUP($U23,[1]BEx6_1!$A:$Z,4,0)),0,VLOOKUP($U23,[1]BEx6_1!$A:$Z,4,0))</f>
        <v>0</v>
      </c>
      <c r="E23" s="24">
        <f>IF(ISERROR(VLOOKUP($U23,[1]BEx6_1!$A:$Z,5,0)),0,VLOOKUP($U23,[1]BEx6_1!$A:$Z,5,0))</f>
        <v>2.3882898199999998</v>
      </c>
      <c r="F23" s="25">
        <f t="shared" si="0"/>
        <v>2.3882898199999998</v>
      </c>
      <c r="G23" s="26">
        <f>IF(ISERROR(VLOOKUP($U23,[1]BEx6_1!$A:$Z,6,0)),0,VLOOKUP($U23,[1]BEx6_1!$A:$Z,6,0))</f>
        <v>412.82815567</v>
      </c>
      <c r="H23" s="36">
        <f t="shared" si="1"/>
        <v>27.066838306630554</v>
      </c>
      <c r="I23" s="23">
        <f>IF(ISERROR(VLOOKUP($U23,[1]BEx6_1!$A:$Z,8,0)),0,VLOOKUP($U23,[1]BEx6_1!$A:$Z,8,0))</f>
        <v>3283.2085689999999</v>
      </c>
      <c r="J23" s="24">
        <f>IF(ISERROR(VLOOKUP($U23,[1]BEx6_1!$A:$Z,9,0)),0,VLOOKUP($U23,[1]BEx6_1!$A:$Z,9,0))</f>
        <v>0</v>
      </c>
      <c r="K23" s="24">
        <f>IF(ISERROR(VLOOKUP($U23,[1]BEx6_1!$A:$Z,10,0)),0,VLOOKUP($U23,[1]BEx6_1!$A:$Z,10,0))</f>
        <v>427.48914855999999</v>
      </c>
      <c r="L23" s="25">
        <f t="shared" si="2"/>
        <v>427.48914855999999</v>
      </c>
      <c r="M23" s="26">
        <f>IF(ISERROR(VLOOKUP($U23,[1]BEx6_1!$A:$Z,11,0)),0,VLOOKUP($U23,[1]BEx6_1!$A:$Z,11,0))</f>
        <v>17.400279770000001</v>
      </c>
      <c r="N23" s="28">
        <f t="shared" si="3"/>
        <v>0.52997789827588626</v>
      </c>
      <c r="O23" s="23">
        <f t="shared" si="4"/>
        <v>4808.42607314</v>
      </c>
      <c r="P23" s="24">
        <f t="shared" si="4"/>
        <v>0</v>
      </c>
      <c r="Q23" s="24">
        <f t="shared" si="4"/>
        <v>429.87743838</v>
      </c>
      <c r="R23" s="25">
        <f t="shared" si="4"/>
        <v>429.87743838</v>
      </c>
      <c r="S23" s="29">
        <f t="shared" si="4"/>
        <v>430.22843544</v>
      </c>
      <c r="T23" s="30">
        <f t="shared" si="5"/>
        <v>8.9473858783702198</v>
      </c>
      <c r="U23" s="31" t="s">
        <v>29</v>
      </c>
      <c r="V23" s="32" t="str">
        <f t="shared" si="6"/>
        <v/>
      </c>
      <c r="W23" s="33"/>
    </row>
    <row r="24" spans="1:23" ht="21">
      <c r="A24" s="34">
        <v>19</v>
      </c>
      <c r="B24" s="35" t="str">
        <f>VLOOKUP($U24,[1]Name!$A:$B,2,0)</f>
        <v>อำนาจเจริญ</v>
      </c>
      <c r="C24" s="23">
        <f>IF(ISERROR(VLOOKUP($U24,[1]BEx6_1!$A:$Z,3,0)),0,VLOOKUP($U24,[1]BEx6_1!$A:$Z,3,0))</f>
        <v>314.7701424</v>
      </c>
      <c r="D24" s="24">
        <f>IF(ISERROR(VLOOKUP($U24,[1]BEx6_1!$A:$Z,4,0)),0,VLOOKUP($U24,[1]BEx6_1!$A:$Z,4,0))</f>
        <v>0</v>
      </c>
      <c r="E24" s="24">
        <f>IF(ISERROR(VLOOKUP($U24,[1]BEx6_1!$A:$Z,5,0)),0,VLOOKUP($U24,[1]BEx6_1!$A:$Z,5,0))</f>
        <v>0.69399999999999995</v>
      </c>
      <c r="F24" s="25">
        <f t="shared" si="0"/>
        <v>0.69399999999999995</v>
      </c>
      <c r="G24" s="26">
        <f>IF(ISERROR(VLOOKUP($U24,[1]BEx6_1!$A:$Z,6,0)),0,VLOOKUP($U24,[1]BEx6_1!$A:$Z,6,0))</f>
        <v>88.695349250000007</v>
      </c>
      <c r="H24" s="37">
        <f t="shared" si="1"/>
        <v>28.177815269813216</v>
      </c>
      <c r="I24" s="23">
        <f>IF(ISERROR(VLOOKUP($U24,[1]BEx6_1!$A:$Z,8,0)),0,VLOOKUP($U24,[1]BEx6_1!$A:$Z,8,0))</f>
        <v>678.24871666000001</v>
      </c>
      <c r="J24" s="24">
        <f>IF(ISERROR(VLOOKUP($U24,[1]BEx6_1!$A:$Z,9,0)),0,VLOOKUP($U24,[1]BEx6_1!$A:$Z,9,0))</f>
        <v>0</v>
      </c>
      <c r="K24" s="24">
        <f>IF(ISERROR(VLOOKUP($U24,[1]BEx6_1!$A:$Z,10,0)),0,VLOOKUP($U24,[1]BEx6_1!$A:$Z,10,0))</f>
        <v>42.22673631</v>
      </c>
      <c r="L24" s="25">
        <f t="shared" si="2"/>
        <v>42.22673631</v>
      </c>
      <c r="M24" s="26">
        <f>IF(ISERROR(VLOOKUP($U24,[1]BEx6_1!$A:$Z,11,0)),0,VLOOKUP($U24,[1]BEx6_1!$A:$Z,11,0))</f>
        <v>0.50787316999999998</v>
      </c>
      <c r="N24" s="28">
        <f t="shared" si="3"/>
        <v>7.4880078284702792E-2</v>
      </c>
      <c r="O24" s="23">
        <f t="shared" si="4"/>
        <v>993.01885906000007</v>
      </c>
      <c r="P24" s="24">
        <f t="shared" si="4"/>
        <v>0</v>
      </c>
      <c r="Q24" s="24">
        <f t="shared" si="4"/>
        <v>42.920736310000002</v>
      </c>
      <c r="R24" s="25">
        <f t="shared" si="4"/>
        <v>42.920736310000002</v>
      </c>
      <c r="S24" s="29">
        <f t="shared" si="4"/>
        <v>89.203222420000003</v>
      </c>
      <c r="T24" s="30">
        <f t="shared" si="5"/>
        <v>8.983034068903839</v>
      </c>
      <c r="U24" s="31" t="s">
        <v>30</v>
      </c>
      <c r="V24" s="32" t="str">
        <f t="shared" si="6"/>
        <v/>
      </c>
      <c r="W24" s="33"/>
    </row>
    <row r="25" spans="1:23" ht="21">
      <c r="A25" s="34">
        <v>20</v>
      </c>
      <c r="B25" s="35" t="str">
        <f>VLOOKUP($U25,[1]Name!$A:$B,2,0)</f>
        <v>สกลนคร</v>
      </c>
      <c r="C25" s="23">
        <f>IF(ISERROR(VLOOKUP($U25,[1]BEx6_1!$A:$Z,3,0)),0,VLOOKUP($U25,[1]BEx6_1!$A:$Z,3,0))</f>
        <v>1082.6071598999999</v>
      </c>
      <c r="D25" s="24">
        <f>IF(ISERROR(VLOOKUP($U25,[1]BEx6_1!$A:$Z,4,0)),0,VLOOKUP($U25,[1]BEx6_1!$A:$Z,4,0))</f>
        <v>0</v>
      </c>
      <c r="E25" s="24">
        <f>IF(ISERROR(VLOOKUP($U25,[1]BEx6_1!$A:$Z,5,0)),0,VLOOKUP($U25,[1]BEx6_1!$A:$Z,5,0))</f>
        <v>3.455076</v>
      </c>
      <c r="F25" s="25">
        <f t="shared" si="0"/>
        <v>3.455076</v>
      </c>
      <c r="G25" s="26">
        <f>IF(ISERROR(VLOOKUP($U25,[1]BEx6_1!$A:$Z,6,0)),0,VLOOKUP($U25,[1]BEx6_1!$A:$Z,6,0))</f>
        <v>343.08046788000001</v>
      </c>
      <c r="H25" s="36">
        <f t="shared" si="1"/>
        <v>31.690208654419973</v>
      </c>
      <c r="I25" s="23">
        <f>IF(ISERROR(VLOOKUP($U25,[1]BEx6_1!$A:$Z,8,0)),0,VLOOKUP($U25,[1]BEx6_1!$A:$Z,8,0))</f>
        <v>2732.6637759999999</v>
      </c>
      <c r="J25" s="24">
        <f>IF(ISERROR(VLOOKUP($U25,[1]BEx6_1!$A:$Z,9,0)),0,VLOOKUP($U25,[1]BEx6_1!$A:$Z,9,0))</f>
        <v>0</v>
      </c>
      <c r="K25" s="24">
        <f>IF(ISERROR(VLOOKUP($U25,[1]BEx6_1!$A:$Z,10,0)),0,VLOOKUP($U25,[1]BEx6_1!$A:$Z,10,0))</f>
        <v>22.759547999999999</v>
      </c>
      <c r="L25" s="25">
        <f t="shared" si="2"/>
        <v>22.759547999999999</v>
      </c>
      <c r="M25" s="26">
        <f>IF(ISERROR(VLOOKUP($U25,[1]BEx6_1!$A:$Z,11,0)),0,VLOOKUP($U25,[1]BEx6_1!$A:$Z,11,0))</f>
        <v>2.3437272</v>
      </c>
      <c r="N25" s="28">
        <f t="shared" si="3"/>
        <v>8.5767126588499859E-2</v>
      </c>
      <c r="O25" s="23">
        <f t="shared" si="4"/>
        <v>3815.2709359</v>
      </c>
      <c r="P25" s="24">
        <f t="shared" si="4"/>
        <v>0</v>
      </c>
      <c r="Q25" s="24">
        <f t="shared" si="4"/>
        <v>26.214624000000001</v>
      </c>
      <c r="R25" s="25">
        <f t="shared" si="4"/>
        <v>26.214624000000001</v>
      </c>
      <c r="S25" s="29">
        <f t="shared" si="4"/>
        <v>345.42419508</v>
      </c>
      <c r="T25" s="30">
        <f t="shared" si="5"/>
        <v>9.0537264819049206</v>
      </c>
      <c r="U25" s="31" t="s">
        <v>31</v>
      </c>
      <c r="V25" s="32" t="str">
        <f t="shared" si="6"/>
        <v/>
      </c>
      <c r="W25" s="33"/>
    </row>
    <row r="26" spans="1:23" ht="21">
      <c r="A26" s="34">
        <v>21</v>
      </c>
      <c r="B26" s="35" t="str">
        <f>VLOOKUP($U26,[1]Name!$A:$B,2,0)</f>
        <v>ปทุมธานี</v>
      </c>
      <c r="C26" s="23">
        <f>IF(ISERROR(VLOOKUP($U26,[1]BEx6_1!$A:$Z,3,0)),0,VLOOKUP($U26,[1]BEx6_1!$A:$Z,3,0))</f>
        <v>1348.97464762</v>
      </c>
      <c r="D26" s="24">
        <f>IF(ISERROR(VLOOKUP($U26,[1]BEx6_1!$A:$Z,4,0)),0,VLOOKUP($U26,[1]BEx6_1!$A:$Z,4,0))</f>
        <v>0</v>
      </c>
      <c r="E26" s="24">
        <f>IF(ISERROR(VLOOKUP($U26,[1]BEx6_1!$A:$Z,5,0)),0,VLOOKUP($U26,[1]BEx6_1!$A:$Z,5,0))</f>
        <v>3.5552255700000002</v>
      </c>
      <c r="F26" s="25">
        <f t="shared" si="0"/>
        <v>3.5552255700000002</v>
      </c>
      <c r="G26" s="26">
        <f>IF(ISERROR(VLOOKUP($U26,[1]BEx6_1!$A:$Z,6,0)),0,VLOOKUP($U26,[1]BEx6_1!$A:$Z,6,0))</f>
        <v>245.28553724</v>
      </c>
      <c r="H26" s="36">
        <f t="shared" si="1"/>
        <v>18.183109495256861</v>
      </c>
      <c r="I26" s="23">
        <f>IF(ISERROR(VLOOKUP($U26,[1]BEx6_1!$A:$Z,8,0)),0,VLOOKUP($U26,[1]BEx6_1!$A:$Z,8,0))</f>
        <v>1293.672961</v>
      </c>
      <c r="J26" s="24">
        <f>IF(ISERROR(VLOOKUP($U26,[1]BEx6_1!$A:$Z,9,0)),0,VLOOKUP($U26,[1]BEx6_1!$A:$Z,9,0))</f>
        <v>0</v>
      </c>
      <c r="K26" s="24">
        <f>IF(ISERROR(VLOOKUP($U26,[1]BEx6_1!$A:$Z,10,0)),0,VLOOKUP($U26,[1]BEx6_1!$A:$Z,10,0))</f>
        <v>0.70857700000000001</v>
      </c>
      <c r="L26" s="25">
        <f t="shared" si="2"/>
        <v>0.70857700000000001</v>
      </c>
      <c r="M26" s="26">
        <f>IF(ISERROR(VLOOKUP($U26,[1]BEx6_1!$A:$Z,11,0)),0,VLOOKUP($U26,[1]BEx6_1!$A:$Z,11,0))</f>
        <v>0</v>
      </c>
      <c r="N26" s="38">
        <f t="shared" si="3"/>
        <v>0</v>
      </c>
      <c r="O26" s="23">
        <f t="shared" si="4"/>
        <v>2642.64760862</v>
      </c>
      <c r="P26" s="24">
        <f t="shared" si="4"/>
        <v>0</v>
      </c>
      <c r="Q26" s="24">
        <f t="shared" si="4"/>
        <v>4.2638025700000002</v>
      </c>
      <c r="R26" s="25">
        <f t="shared" si="4"/>
        <v>4.2638025700000002</v>
      </c>
      <c r="S26" s="29">
        <f t="shared" si="4"/>
        <v>245.28553724</v>
      </c>
      <c r="T26" s="30">
        <f t="shared" si="5"/>
        <v>9.2818102739051529</v>
      </c>
      <c r="U26" s="31" t="s">
        <v>32</v>
      </c>
      <c r="V26" s="32" t="str">
        <f t="shared" si="6"/>
        <v/>
      </c>
      <c r="W26" s="33"/>
    </row>
    <row r="27" spans="1:23" ht="21">
      <c r="A27" s="34">
        <v>22</v>
      </c>
      <c r="B27" s="35" t="str">
        <f>VLOOKUP($U27,[1]Name!$A:$B,2,0)</f>
        <v>สุรินทร์</v>
      </c>
      <c r="C27" s="23">
        <f>IF(ISERROR(VLOOKUP($U27,[1]BEx6_1!$A:$Z,3,0)),0,VLOOKUP($U27,[1]BEx6_1!$A:$Z,3,0))</f>
        <v>1055.5556888399999</v>
      </c>
      <c r="D27" s="24">
        <f>IF(ISERROR(VLOOKUP($U27,[1]BEx6_1!$A:$Z,4,0)),0,VLOOKUP($U27,[1]BEx6_1!$A:$Z,4,0))</f>
        <v>0</v>
      </c>
      <c r="E27" s="24">
        <f>IF(ISERROR(VLOOKUP($U27,[1]BEx6_1!$A:$Z,5,0)),0,VLOOKUP($U27,[1]BEx6_1!$A:$Z,5,0))</f>
        <v>0.27542499999999998</v>
      </c>
      <c r="F27" s="25">
        <f t="shared" si="0"/>
        <v>0.27542499999999998</v>
      </c>
      <c r="G27" s="26">
        <f>IF(ISERROR(VLOOKUP($U27,[1]BEx6_1!$A:$Z,6,0)),0,VLOOKUP($U27,[1]BEx6_1!$A:$Z,6,0))</f>
        <v>224.15502565</v>
      </c>
      <c r="H27" s="36">
        <f t="shared" si="1"/>
        <v>21.235736590679981</v>
      </c>
      <c r="I27" s="23">
        <f>IF(ISERROR(VLOOKUP($U27,[1]BEx6_1!$A:$Z,8,0)),0,VLOOKUP($U27,[1]BEx6_1!$A:$Z,8,0))</f>
        <v>1852.3105774999999</v>
      </c>
      <c r="J27" s="24">
        <f>IF(ISERROR(VLOOKUP($U27,[1]BEx6_1!$A:$Z,9,0)),0,VLOOKUP($U27,[1]BEx6_1!$A:$Z,9,0))</f>
        <v>0</v>
      </c>
      <c r="K27" s="24">
        <f>IF(ISERROR(VLOOKUP($U27,[1]BEx6_1!$A:$Z,10,0)),0,VLOOKUP($U27,[1]BEx6_1!$A:$Z,10,0))</f>
        <v>49.378880000000002</v>
      </c>
      <c r="L27" s="25">
        <f t="shared" si="2"/>
        <v>49.378880000000002</v>
      </c>
      <c r="M27" s="26">
        <f>IF(ISERROR(VLOOKUP($U27,[1]BEx6_1!$A:$Z,11,0)),0,VLOOKUP($U27,[1]BEx6_1!$A:$Z,11,0))</f>
        <v>47.008479250000001</v>
      </c>
      <c r="N27" s="38">
        <f t="shared" si="3"/>
        <v>2.5378292291266691</v>
      </c>
      <c r="O27" s="23">
        <f t="shared" si="4"/>
        <v>2907.86626634</v>
      </c>
      <c r="P27" s="24">
        <f t="shared" si="4"/>
        <v>0</v>
      </c>
      <c r="Q27" s="24">
        <f t="shared" si="4"/>
        <v>49.654305000000001</v>
      </c>
      <c r="R27" s="25">
        <f t="shared" si="4"/>
        <v>49.654305000000001</v>
      </c>
      <c r="S27" s="29">
        <f t="shared" si="4"/>
        <v>271.16350490000002</v>
      </c>
      <c r="T27" s="30">
        <f t="shared" si="5"/>
        <v>9.3251711070365459</v>
      </c>
      <c r="U27" s="31" t="s">
        <v>33</v>
      </c>
      <c r="V27" s="32" t="str">
        <f t="shared" si="6"/>
        <v/>
      </c>
      <c r="W27" s="33"/>
    </row>
    <row r="28" spans="1:23" ht="21">
      <c r="A28" s="34">
        <v>23</v>
      </c>
      <c r="B28" s="35" t="str">
        <f>VLOOKUP($U28,[1]Name!$A:$B,2,0)</f>
        <v>ชุมพร</v>
      </c>
      <c r="C28" s="23">
        <f>IF(ISERROR(VLOOKUP($U28,[1]BEx6_1!$A:$Z,3,0)),0,VLOOKUP($U28,[1]BEx6_1!$A:$Z,3,0))</f>
        <v>531.34249598999997</v>
      </c>
      <c r="D28" s="24">
        <f>IF(ISERROR(VLOOKUP($U28,[1]BEx6_1!$A:$Z,4,0)),0,VLOOKUP($U28,[1]BEx6_1!$A:$Z,4,0))</f>
        <v>0</v>
      </c>
      <c r="E28" s="24">
        <f>IF(ISERROR(VLOOKUP($U28,[1]BEx6_1!$A:$Z,5,0)),0,VLOOKUP($U28,[1]BEx6_1!$A:$Z,5,0))</f>
        <v>0.21595745999999999</v>
      </c>
      <c r="F28" s="25">
        <f t="shared" si="0"/>
        <v>0.21595745999999999</v>
      </c>
      <c r="G28" s="26">
        <f>IF(ISERROR(VLOOKUP($U28,[1]BEx6_1!$A:$Z,6,0)),0,VLOOKUP($U28,[1]BEx6_1!$A:$Z,6,0))</f>
        <v>122.31367041999999</v>
      </c>
      <c r="H28" s="36">
        <f t="shared" si="1"/>
        <v>23.019741756605512</v>
      </c>
      <c r="I28" s="23">
        <f>IF(ISERROR(VLOOKUP($U28,[1]BEx6_1!$A:$Z,8,0)),0,VLOOKUP($U28,[1]BEx6_1!$A:$Z,8,0))</f>
        <v>785.02736000000004</v>
      </c>
      <c r="J28" s="24">
        <f>IF(ISERROR(VLOOKUP($U28,[1]BEx6_1!$A:$Z,9,0)),0,VLOOKUP($U28,[1]BEx6_1!$A:$Z,9,0))</f>
        <v>0</v>
      </c>
      <c r="K28" s="24">
        <f>IF(ISERROR(VLOOKUP($U28,[1]BEx6_1!$A:$Z,10,0)),0,VLOOKUP($U28,[1]BEx6_1!$A:$Z,10,0))</f>
        <v>16.642060000000001</v>
      </c>
      <c r="L28" s="25">
        <f t="shared" si="2"/>
        <v>16.642060000000001</v>
      </c>
      <c r="M28" s="26">
        <f>IF(ISERROR(VLOOKUP($U28,[1]BEx6_1!$A:$Z,11,0)),0,VLOOKUP($U28,[1]BEx6_1!$A:$Z,11,0))</f>
        <v>0.69661125000000002</v>
      </c>
      <c r="N28" s="38">
        <f t="shared" si="3"/>
        <v>8.8737193822136337E-2</v>
      </c>
      <c r="O28" s="23">
        <f t="shared" si="4"/>
        <v>1316.3698559899999</v>
      </c>
      <c r="P28" s="24">
        <f t="shared" si="4"/>
        <v>0</v>
      </c>
      <c r="Q28" s="24">
        <f t="shared" si="4"/>
        <v>16.858017459999999</v>
      </c>
      <c r="R28" s="25">
        <f t="shared" si="4"/>
        <v>16.858017459999999</v>
      </c>
      <c r="S28" s="29">
        <f t="shared" si="4"/>
        <v>123.01028167</v>
      </c>
      <c r="T28" s="30">
        <f t="shared" si="5"/>
        <v>9.344659565870101</v>
      </c>
      <c r="U28" s="31" t="s">
        <v>34</v>
      </c>
      <c r="V28" s="32" t="str">
        <f t="shared" si="6"/>
        <v/>
      </c>
      <c r="W28" s="33"/>
    </row>
    <row r="29" spans="1:23" ht="21">
      <c r="A29" s="34">
        <v>24</v>
      </c>
      <c r="B29" s="35" t="str">
        <f>VLOOKUP($U29,[1]Name!$A:$B,2,0)</f>
        <v>ระนอง</v>
      </c>
      <c r="C29" s="23">
        <f>IF(ISERROR(VLOOKUP($U29,[1]BEx6_1!$A:$Z,3,0)),0,VLOOKUP($U29,[1]BEx6_1!$A:$Z,3,0))</f>
        <v>278.80390202000001</v>
      </c>
      <c r="D29" s="24">
        <f>IF(ISERROR(VLOOKUP($U29,[1]BEx6_1!$A:$Z,4,0)),0,VLOOKUP($U29,[1]BEx6_1!$A:$Z,4,0))</f>
        <v>0</v>
      </c>
      <c r="E29" s="24">
        <f>IF(ISERROR(VLOOKUP($U29,[1]BEx6_1!$A:$Z,5,0)),0,VLOOKUP($U29,[1]BEx6_1!$A:$Z,5,0))</f>
        <v>3.4188178599999999</v>
      </c>
      <c r="F29" s="25">
        <f t="shared" si="0"/>
        <v>3.4188178599999999</v>
      </c>
      <c r="G29" s="26">
        <f>IF(ISERROR(VLOOKUP($U29,[1]BEx6_1!$A:$Z,6,0)),0,VLOOKUP($U29,[1]BEx6_1!$A:$Z,6,0))</f>
        <v>62.045741560000003</v>
      </c>
      <c r="H29" s="36">
        <f t="shared" si="1"/>
        <v>22.254258678040003</v>
      </c>
      <c r="I29" s="23">
        <f>IF(ISERROR(VLOOKUP($U29,[1]BEx6_1!$A:$Z,8,0)),0,VLOOKUP($U29,[1]BEx6_1!$A:$Z,8,0))</f>
        <v>383.02261499999997</v>
      </c>
      <c r="J29" s="24">
        <f>IF(ISERROR(VLOOKUP($U29,[1]BEx6_1!$A:$Z,9,0)),0,VLOOKUP($U29,[1]BEx6_1!$A:$Z,9,0))</f>
        <v>0</v>
      </c>
      <c r="K29" s="24">
        <f>IF(ISERROR(VLOOKUP($U29,[1]BEx6_1!$A:$Z,10,0)),0,VLOOKUP($U29,[1]BEx6_1!$A:$Z,10,0))</f>
        <v>34.300826360000002</v>
      </c>
      <c r="L29" s="25">
        <f t="shared" si="2"/>
        <v>34.300826360000002</v>
      </c>
      <c r="M29" s="26">
        <f>IF(ISERROR(VLOOKUP($U29,[1]BEx6_1!$A:$Z,11,0)),0,VLOOKUP($U29,[1]BEx6_1!$A:$Z,11,0))</f>
        <v>2.75E-2</v>
      </c>
      <c r="N29" s="38">
        <f t="shared" si="3"/>
        <v>7.1797327163044935E-3</v>
      </c>
      <c r="O29" s="23">
        <f t="shared" si="4"/>
        <v>661.82651701999998</v>
      </c>
      <c r="P29" s="24">
        <f t="shared" si="4"/>
        <v>0</v>
      </c>
      <c r="Q29" s="24">
        <f t="shared" si="4"/>
        <v>37.719644219999999</v>
      </c>
      <c r="R29" s="25">
        <f t="shared" si="4"/>
        <v>37.719644219999999</v>
      </c>
      <c r="S29" s="29">
        <f t="shared" si="4"/>
        <v>62.073241560000007</v>
      </c>
      <c r="T29" s="30">
        <f t="shared" si="5"/>
        <v>9.3790804634871083</v>
      </c>
      <c r="U29" s="31" t="s">
        <v>35</v>
      </c>
      <c r="V29" s="32" t="str">
        <f t="shared" si="6"/>
        <v/>
      </c>
      <c r="W29" s="33"/>
    </row>
    <row r="30" spans="1:23" ht="21">
      <c r="A30" s="34">
        <v>25</v>
      </c>
      <c r="B30" s="35" t="str">
        <f>VLOOKUP($U30,[1]Name!$A:$B,2,0)</f>
        <v>นครพนม</v>
      </c>
      <c r="C30" s="23">
        <f>IF(ISERROR(VLOOKUP($U30,[1]BEx6_1!$A:$Z,3,0)),0,VLOOKUP($U30,[1]BEx6_1!$A:$Z,3,0))</f>
        <v>836.61650082000006</v>
      </c>
      <c r="D30" s="24">
        <f>IF(ISERROR(VLOOKUP($U30,[1]BEx6_1!$A:$Z,4,0)),0,VLOOKUP($U30,[1]BEx6_1!$A:$Z,4,0))</f>
        <v>0</v>
      </c>
      <c r="E30" s="24">
        <f>IF(ISERROR(VLOOKUP($U30,[1]BEx6_1!$A:$Z,5,0)),0,VLOOKUP($U30,[1]BEx6_1!$A:$Z,5,0))</f>
        <v>0.75203602000000003</v>
      </c>
      <c r="F30" s="25">
        <f t="shared" si="0"/>
        <v>0.75203602000000003</v>
      </c>
      <c r="G30" s="26">
        <f>IF(ISERROR(VLOOKUP($U30,[1]BEx6_1!$A:$Z,6,0)),0,VLOOKUP($U30,[1]BEx6_1!$A:$Z,6,0))</f>
        <v>239.01693510000001</v>
      </c>
      <c r="H30" s="36">
        <f t="shared" si="1"/>
        <v>28.569474169554425</v>
      </c>
      <c r="I30" s="23">
        <f>IF(ISERROR(VLOOKUP($U30,[1]BEx6_1!$A:$Z,8,0)),0,VLOOKUP($U30,[1]BEx6_1!$A:$Z,8,0))</f>
        <v>1996.463309</v>
      </c>
      <c r="J30" s="24">
        <f>IF(ISERROR(VLOOKUP($U30,[1]BEx6_1!$A:$Z,9,0)),0,VLOOKUP($U30,[1]BEx6_1!$A:$Z,9,0))</f>
        <v>0</v>
      </c>
      <c r="K30" s="24">
        <f>IF(ISERROR(VLOOKUP($U30,[1]BEx6_1!$A:$Z,10,0)),0,VLOOKUP($U30,[1]BEx6_1!$A:$Z,10,0))</f>
        <v>745.29072221000001</v>
      </c>
      <c r="L30" s="25">
        <f t="shared" si="2"/>
        <v>745.29072221000001</v>
      </c>
      <c r="M30" s="26">
        <f>IF(ISERROR(VLOOKUP($U30,[1]BEx6_1!$A:$Z,11,0)),0,VLOOKUP($U30,[1]BEx6_1!$A:$Z,11,0))</f>
        <v>28.10123278</v>
      </c>
      <c r="N30" s="38">
        <f t="shared" si="3"/>
        <v>1.407550674901985</v>
      </c>
      <c r="O30" s="23">
        <f t="shared" si="4"/>
        <v>2833.0798098200003</v>
      </c>
      <c r="P30" s="24">
        <f t="shared" si="4"/>
        <v>0</v>
      </c>
      <c r="Q30" s="24">
        <f t="shared" si="4"/>
        <v>746.04275823</v>
      </c>
      <c r="R30" s="25">
        <f t="shared" si="4"/>
        <v>746.04275823</v>
      </c>
      <c r="S30" s="29">
        <f t="shared" si="4"/>
        <v>267.11816787999999</v>
      </c>
      <c r="T30" s="30">
        <f t="shared" si="5"/>
        <v>9.4285436984202491</v>
      </c>
      <c r="U30" s="31" t="s">
        <v>36</v>
      </c>
      <c r="V30" s="32" t="str">
        <f t="shared" si="6"/>
        <v/>
      </c>
      <c r="W30" s="33"/>
    </row>
    <row r="31" spans="1:23" ht="21">
      <c r="A31" s="34">
        <v>26</v>
      </c>
      <c r="B31" s="35" t="str">
        <f>VLOOKUP($U31,[1]Name!$A:$B,2,0)</f>
        <v>บุรีรัมย์</v>
      </c>
      <c r="C31" s="23">
        <f>IF(ISERROR(VLOOKUP($U31,[1]BEx6_1!$A:$Z,3,0)),0,VLOOKUP($U31,[1]BEx6_1!$A:$Z,3,0))</f>
        <v>1201.7977177</v>
      </c>
      <c r="D31" s="24">
        <f>IF(ISERROR(VLOOKUP($U31,[1]BEx6_1!$A:$Z,4,0)),0,VLOOKUP($U31,[1]BEx6_1!$A:$Z,4,0))</f>
        <v>0</v>
      </c>
      <c r="E31" s="24">
        <f>IF(ISERROR(VLOOKUP($U31,[1]BEx6_1!$A:$Z,5,0)),0,VLOOKUP($U31,[1]BEx6_1!$A:$Z,5,0))</f>
        <v>2.0053064699999998</v>
      </c>
      <c r="F31" s="25">
        <f t="shared" si="0"/>
        <v>2.0053064699999998</v>
      </c>
      <c r="G31" s="26">
        <f>IF(ISERROR(VLOOKUP($U31,[1]BEx6_1!$A:$Z,6,0)),0,VLOOKUP($U31,[1]BEx6_1!$A:$Z,6,0))</f>
        <v>295.59244873</v>
      </c>
      <c r="H31" s="36">
        <f t="shared" si="1"/>
        <v>24.595857054522014</v>
      </c>
      <c r="I31" s="23">
        <f>IF(ISERROR(VLOOKUP($U31,[1]BEx6_1!$A:$Z,8,0)),0,VLOOKUP($U31,[1]BEx6_1!$A:$Z,8,0))</f>
        <v>1837.6585425000001</v>
      </c>
      <c r="J31" s="24">
        <f>IF(ISERROR(VLOOKUP($U31,[1]BEx6_1!$A:$Z,9,0)),0,VLOOKUP($U31,[1]BEx6_1!$A:$Z,9,0))</f>
        <v>0</v>
      </c>
      <c r="K31" s="24">
        <f>IF(ISERROR(VLOOKUP($U31,[1]BEx6_1!$A:$Z,10,0)),0,VLOOKUP($U31,[1]BEx6_1!$A:$Z,10,0))</f>
        <v>199.16618754000001</v>
      </c>
      <c r="L31" s="25">
        <f t="shared" si="2"/>
        <v>199.16618754000001</v>
      </c>
      <c r="M31" s="26">
        <f>IF(ISERROR(VLOOKUP($U31,[1]BEx6_1!$A:$Z,11,0)),0,VLOOKUP($U31,[1]BEx6_1!$A:$Z,11,0))</f>
        <v>2.4069567100000002</v>
      </c>
      <c r="N31" s="38">
        <f t="shared" si="3"/>
        <v>0.13097954023196887</v>
      </c>
      <c r="O31" s="23">
        <f t="shared" si="4"/>
        <v>3039.4562602000001</v>
      </c>
      <c r="P31" s="24">
        <f t="shared" si="4"/>
        <v>0</v>
      </c>
      <c r="Q31" s="24">
        <f t="shared" si="4"/>
        <v>201.17149401</v>
      </c>
      <c r="R31" s="25">
        <f t="shared" si="4"/>
        <v>201.17149401</v>
      </c>
      <c r="S31" s="29">
        <f t="shared" si="4"/>
        <v>297.99940543999998</v>
      </c>
      <c r="T31" s="30">
        <f t="shared" si="5"/>
        <v>9.8043656473079572</v>
      </c>
      <c r="U31" s="31" t="s">
        <v>37</v>
      </c>
      <c r="V31" s="32" t="str">
        <f t="shared" si="6"/>
        <v/>
      </c>
      <c r="W31" s="33"/>
    </row>
    <row r="32" spans="1:23" ht="21">
      <c r="A32" s="34">
        <v>27</v>
      </c>
      <c r="B32" s="35" t="str">
        <f>VLOOKUP($U32,[1]Name!$A:$B,2,0)</f>
        <v>สุพรรณบุรี</v>
      </c>
      <c r="C32" s="23">
        <f>IF(ISERROR(VLOOKUP($U32,[1]BEx6_1!$A:$Z,3,0)),0,VLOOKUP($U32,[1]BEx6_1!$A:$Z,3,0))</f>
        <v>615.13869534000003</v>
      </c>
      <c r="D32" s="24">
        <f>IF(ISERROR(VLOOKUP($U32,[1]BEx6_1!$A:$Z,4,0)),0,VLOOKUP($U32,[1]BEx6_1!$A:$Z,4,0))</f>
        <v>0</v>
      </c>
      <c r="E32" s="24">
        <f>IF(ISERROR(VLOOKUP($U32,[1]BEx6_1!$A:$Z,5,0)),0,VLOOKUP($U32,[1]BEx6_1!$A:$Z,5,0))</f>
        <v>0.47914899999999999</v>
      </c>
      <c r="F32" s="25">
        <f t="shared" si="0"/>
        <v>0.47914899999999999</v>
      </c>
      <c r="G32" s="26">
        <f>IF(ISERROR(VLOOKUP($U32,[1]BEx6_1!$A:$Z,6,0)),0,VLOOKUP($U32,[1]BEx6_1!$A:$Z,6,0))</f>
        <v>61.173508050000002</v>
      </c>
      <c r="H32" s="36">
        <f t="shared" si="1"/>
        <v>9.9446691475307247</v>
      </c>
      <c r="I32" s="23">
        <f>IF(ISERROR(VLOOKUP($U32,[1]BEx6_1!$A:$Z,8,0)),0,VLOOKUP($U32,[1]BEx6_1!$A:$Z,8,0))</f>
        <v>1512.7504628500001</v>
      </c>
      <c r="J32" s="24">
        <f>IF(ISERROR(VLOOKUP($U32,[1]BEx6_1!$A:$Z,9,0)),0,VLOOKUP($U32,[1]BEx6_1!$A:$Z,9,0))</f>
        <v>0</v>
      </c>
      <c r="K32" s="24">
        <f>IF(ISERROR(VLOOKUP($U32,[1]BEx6_1!$A:$Z,10,0)),0,VLOOKUP($U32,[1]BEx6_1!$A:$Z,10,0))</f>
        <v>50.129858349999999</v>
      </c>
      <c r="L32" s="25">
        <f t="shared" si="2"/>
        <v>50.129858349999999</v>
      </c>
      <c r="M32" s="26">
        <f>IF(ISERROR(VLOOKUP($U32,[1]BEx6_1!$A:$Z,11,0)),0,VLOOKUP($U32,[1]BEx6_1!$A:$Z,11,0))</f>
        <v>151.39647070999999</v>
      </c>
      <c r="N32" s="38">
        <f t="shared" si="3"/>
        <v>10.008026731968155</v>
      </c>
      <c r="O32" s="23">
        <f t="shared" si="4"/>
        <v>2127.8891581900002</v>
      </c>
      <c r="P32" s="24">
        <f t="shared" si="4"/>
        <v>0</v>
      </c>
      <c r="Q32" s="24">
        <f t="shared" si="4"/>
        <v>50.609007349999999</v>
      </c>
      <c r="R32" s="25">
        <f t="shared" si="4"/>
        <v>50.609007349999999</v>
      </c>
      <c r="S32" s="29">
        <f t="shared" si="4"/>
        <v>212.56997876</v>
      </c>
      <c r="T32" s="30">
        <f t="shared" si="5"/>
        <v>9.9897110684474626</v>
      </c>
      <c r="U32" s="31" t="s">
        <v>38</v>
      </c>
      <c r="V32" s="32" t="str">
        <f t="shared" si="6"/>
        <v/>
      </c>
      <c r="W32" s="33"/>
    </row>
    <row r="33" spans="1:23" ht="21">
      <c r="A33" s="34">
        <v>28</v>
      </c>
      <c r="B33" s="35" t="str">
        <f>VLOOKUP($U33,[1]Name!$A:$B,2,0)</f>
        <v>เพชรบุรี</v>
      </c>
      <c r="C33" s="23">
        <f>IF(ISERROR(VLOOKUP($U33,[1]BEx6_1!$A:$Z,3,0)),0,VLOOKUP($U33,[1]BEx6_1!$A:$Z,3,0))</f>
        <v>975.69033267999998</v>
      </c>
      <c r="D33" s="24">
        <f>IF(ISERROR(VLOOKUP($U33,[1]BEx6_1!$A:$Z,4,0)),0,VLOOKUP($U33,[1]BEx6_1!$A:$Z,4,0))</f>
        <v>0</v>
      </c>
      <c r="E33" s="24">
        <f>IF(ISERROR(VLOOKUP($U33,[1]BEx6_1!$A:$Z,5,0)),0,VLOOKUP($U33,[1]BEx6_1!$A:$Z,5,0))</f>
        <v>1.374517</v>
      </c>
      <c r="F33" s="25">
        <f t="shared" si="0"/>
        <v>1.374517</v>
      </c>
      <c r="G33" s="26">
        <f>IF(ISERROR(VLOOKUP($U33,[1]BEx6_1!$A:$Z,6,0)),0,VLOOKUP($U33,[1]BEx6_1!$A:$Z,6,0))</f>
        <v>351.50447432999999</v>
      </c>
      <c r="H33" s="36">
        <f t="shared" si="1"/>
        <v>36.026233176308814</v>
      </c>
      <c r="I33" s="23">
        <f>IF(ISERROR(VLOOKUP($U33,[1]BEx6_1!$A:$Z,8,0)),0,VLOOKUP($U33,[1]BEx6_1!$A:$Z,8,0))</f>
        <v>2316.771757</v>
      </c>
      <c r="J33" s="24">
        <f>IF(ISERROR(VLOOKUP($U33,[1]BEx6_1!$A:$Z,9,0)),0,VLOOKUP($U33,[1]BEx6_1!$A:$Z,9,0))</f>
        <v>0</v>
      </c>
      <c r="K33" s="24">
        <f>IF(ISERROR(VLOOKUP($U33,[1]BEx6_1!$A:$Z,10,0)),0,VLOOKUP($U33,[1]BEx6_1!$A:$Z,10,0))</f>
        <v>16.869419000000001</v>
      </c>
      <c r="L33" s="25">
        <f t="shared" si="2"/>
        <v>16.869419000000001</v>
      </c>
      <c r="M33" s="26">
        <f>IF(ISERROR(VLOOKUP($U33,[1]BEx6_1!$A:$Z,11,0)),0,VLOOKUP($U33,[1]BEx6_1!$A:$Z,11,0))</f>
        <v>1.40665347</v>
      </c>
      <c r="N33" s="38">
        <f t="shared" si="3"/>
        <v>6.0716100571835491E-2</v>
      </c>
      <c r="O33" s="23">
        <f t="shared" si="4"/>
        <v>3292.4620896799997</v>
      </c>
      <c r="P33" s="24">
        <f t="shared" si="4"/>
        <v>0</v>
      </c>
      <c r="Q33" s="24">
        <f t="shared" si="4"/>
        <v>18.243936000000001</v>
      </c>
      <c r="R33" s="25">
        <f t="shared" si="4"/>
        <v>18.243936000000001</v>
      </c>
      <c r="S33" s="29">
        <f t="shared" si="4"/>
        <v>352.91112779999997</v>
      </c>
      <c r="T33" s="30">
        <f t="shared" si="5"/>
        <v>10.718760556307576</v>
      </c>
      <c r="U33" s="31" t="s">
        <v>39</v>
      </c>
      <c r="V33" s="32" t="str">
        <f t="shared" si="6"/>
        <v/>
      </c>
      <c r="W33" s="33"/>
    </row>
    <row r="34" spans="1:23" ht="21">
      <c r="A34" s="34">
        <v>29</v>
      </c>
      <c r="B34" s="35" t="str">
        <f>VLOOKUP($U34,[1]Name!$A:$B,2,0)</f>
        <v>ปัตตานี</v>
      </c>
      <c r="C34" s="23">
        <f>IF(ISERROR(VLOOKUP($U34,[1]BEx6_1!$A:$Z,3,0)),0,VLOOKUP($U34,[1]BEx6_1!$A:$Z,3,0))</f>
        <v>1486.0861772799999</v>
      </c>
      <c r="D34" s="24">
        <f>IF(ISERROR(VLOOKUP($U34,[1]BEx6_1!$A:$Z,4,0)),0,VLOOKUP($U34,[1]BEx6_1!$A:$Z,4,0))</f>
        <v>0</v>
      </c>
      <c r="E34" s="24">
        <f>IF(ISERROR(VLOOKUP($U34,[1]BEx6_1!$A:$Z,5,0)),0,VLOOKUP($U34,[1]BEx6_1!$A:$Z,5,0))</f>
        <v>0.53457600000000005</v>
      </c>
      <c r="F34" s="25">
        <f t="shared" si="0"/>
        <v>0.53457600000000005</v>
      </c>
      <c r="G34" s="26">
        <f>IF(ISERROR(VLOOKUP($U34,[1]BEx6_1!$A:$Z,6,0)),0,VLOOKUP($U34,[1]BEx6_1!$A:$Z,6,0))</f>
        <v>220.82146329</v>
      </c>
      <c r="H34" s="36">
        <f t="shared" si="1"/>
        <v>14.859263659539042</v>
      </c>
      <c r="I34" s="23">
        <f>IF(ISERROR(VLOOKUP($U34,[1]BEx6_1!$A:$Z,8,0)),0,VLOOKUP($U34,[1]BEx6_1!$A:$Z,8,0))</f>
        <v>890.703442</v>
      </c>
      <c r="J34" s="24">
        <f>IF(ISERROR(VLOOKUP($U34,[1]BEx6_1!$A:$Z,9,0)),0,VLOOKUP($U34,[1]BEx6_1!$A:$Z,9,0))</f>
        <v>0</v>
      </c>
      <c r="K34" s="24">
        <f>IF(ISERROR(VLOOKUP($U34,[1]BEx6_1!$A:$Z,10,0)),0,VLOOKUP($U34,[1]BEx6_1!$A:$Z,10,0))</f>
        <v>126.018462</v>
      </c>
      <c r="L34" s="25">
        <f t="shared" si="2"/>
        <v>126.018462</v>
      </c>
      <c r="M34" s="26">
        <f>IF(ISERROR(VLOOKUP($U34,[1]BEx6_1!$A:$Z,11,0)),0,VLOOKUP($U34,[1]BEx6_1!$A:$Z,11,0))</f>
        <v>34.257823999999999</v>
      </c>
      <c r="N34" s="38">
        <f t="shared" si="3"/>
        <v>3.8461537684278984</v>
      </c>
      <c r="O34" s="23">
        <f t="shared" si="4"/>
        <v>2376.7896192799999</v>
      </c>
      <c r="P34" s="24">
        <f t="shared" si="4"/>
        <v>0</v>
      </c>
      <c r="Q34" s="24">
        <f t="shared" si="4"/>
        <v>126.553038</v>
      </c>
      <c r="R34" s="25">
        <f t="shared" si="4"/>
        <v>126.553038</v>
      </c>
      <c r="S34" s="29">
        <f t="shared" si="4"/>
        <v>255.07928729</v>
      </c>
      <c r="T34" s="30">
        <f t="shared" si="5"/>
        <v>10.732093628348608</v>
      </c>
      <c r="U34" s="31" t="s">
        <v>40</v>
      </c>
      <c r="V34" s="32" t="str">
        <f t="shared" si="6"/>
        <v/>
      </c>
      <c r="W34" s="33"/>
    </row>
    <row r="35" spans="1:23" ht="21">
      <c r="A35" s="34">
        <v>30</v>
      </c>
      <c r="B35" s="35" t="str">
        <f>VLOOKUP($U35,[1]Name!$A:$B,2,0)</f>
        <v>ลพบุรี</v>
      </c>
      <c r="C35" s="23">
        <f>IF(ISERROR(VLOOKUP($U35,[1]BEx6_1!$A:$Z,3,0)),0,VLOOKUP($U35,[1]BEx6_1!$A:$Z,3,0))</f>
        <v>1304.3557094499999</v>
      </c>
      <c r="D35" s="24">
        <f>IF(ISERROR(VLOOKUP($U35,[1]BEx6_1!$A:$Z,4,0)),0,VLOOKUP($U35,[1]BEx6_1!$A:$Z,4,0))</f>
        <v>0</v>
      </c>
      <c r="E35" s="24">
        <f>IF(ISERROR(VLOOKUP($U35,[1]BEx6_1!$A:$Z,5,0)),0,VLOOKUP($U35,[1]BEx6_1!$A:$Z,5,0))</f>
        <v>0.282364</v>
      </c>
      <c r="F35" s="25">
        <f t="shared" si="0"/>
        <v>0.282364</v>
      </c>
      <c r="G35" s="26">
        <f>IF(ISERROR(VLOOKUP($U35,[1]BEx6_1!$A:$Z,6,0)),0,VLOOKUP($U35,[1]BEx6_1!$A:$Z,6,0))</f>
        <v>296.44580354999999</v>
      </c>
      <c r="H35" s="36">
        <f t="shared" si="1"/>
        <v>22.727374243257657</v>
      </c>
      <c r="I35" s="23">
        <f>IF(ISERROR(VLOOKUP($U35,[1]BEx6_1!$A:$Z,8,0)),0,VLOOKUP($U35,[1]BEx6_1!$A:$Z,8,0))</f>
        <v>1356.5478740000001</v>
      </c>
      <c r="J35" s="24">
        <f>IF(ISERROR(VLOOKUP($U35,[1]BEx6_1!$A:$Z,9,0)),0,VLOOKUP($U35,[1]BEx6_1!$A:$Z,9,0))</f>
        <v>0</v>
      </c>
      <c r="K35" s="24">
        <f>IF(ISERROR(VLOOKUP($U35,[1]BEx6_1!$A:$Z,10,0)),0,VLOOKUP($U35,[1]BEx6_1!$A:$Z,10,0))</f>
        <v>46.952589469999999</v>
      </c>
      <c r="L35" s="25">
        <f t="shared" si="2"/>
        <v>46.952589469999999</v>
      </c>
      <c r="M35" s="26">
        <f>IF(ISERROR(VLOOKUP($U35,[1]BEx6_1!$A:$Z,11,0)),0,VLOOKUP($U35,[1]BEx6_1!$A:$Z,11,0))</f>
        <v>1.6498759599999999</v>
      </c>
      <c r="N35" s="38">
        <f t="shared" si="3"/>
        <v>0.12162312820815345</v>
      </c>
      <c r="O35" s="23">
        <f t="shared" si="4"/>
        <v>2660.90358345</v>
      </c>
      <c r="P35" s="24">
        <f t="shared" si="4"/>
        <v>0</v>
      </c>
      <c r="Q35" s="24">
        <f t="shared" si="4"/>
        <v>47.234953470000001</v>
      </c>
      <c r="R35" s="25">
        <f t="shared" si="4"/>
        <v>47.234953470000001</v>
      </c>
      <c r="S35" s="29">
        <f t="shared" si="4"/>
        <v>298.09567950999997</v>
      </c>
      <c r="T35" s="30">
        <f t="shared" si="5"/>
        <v>11.20279898016836</v>
      </c>
      <c r="U35" s="31" t="s">
        <v>41</v>
      </c>
      <c r="V35" s="32" t="str">
        <f t="shared" si="6"/>
        <v/>
      </c>
      <c r="W35" s="33"/>
    </row>
    <row r="36" spans="1:23" ht="21">
      <c r="A36" s="34">
        <v>31</v>
      </c>
      <c r="B36" s="35" t="str">
        <f>VLOOKUP($U36,[1]Name!$A:$B,2,0)</f>
        <v>กำแพงเพชร</v>
      </c>
      <c r="C36" s="23">
        <f>IF(ISERROR(VLOOKUP($U36,[1]BEx6_1!$A:$Z,3,0)),0,VLOOKUP($U36,[1]BEx6_1!$A:$Z,3,0))</f>
        <v>651.44827974999998</v>
      </c>
      <c r="D36" s="24">
        <f>IF(ISERROR(VLOOKUP($U36,[1]BEx6_1!$A:$Z,4,0)),0,VLOOKUP($U36,[1]BEx6_1!$A:$Z,4,0))</f>
        <v>0</v>
      </c>
      <c r="E36" s="24">
        <f>IF(ISERROR(VLOOKUP($U36,[1]BEx6_1!$A:$Z,5,0)),0,VLOOKUP($U36,[1]BEx6_1!$A:$Z,5,0))</f>
        <v>1.003404</v>
      </c>
      <c r="F36" s="25">
        <f t="shared" si="0"/>
        <v>1.003404</v>
      </c>
      <c r="G36" s="26">
        <f>IF(ISERROR(VLOOKUP($U36,[1]BEx6_1!$A:$Z,6,0)),0,VLOOKUP($U36,[1]BEx6_1!$A:$Z,6,0))</f>
        <v>190.20270137</v>
      </c>
      <c r="H36" s="36">
        <f t="shared" si="1"/>
        <v>29.19689978197383</v>
      </c>
      <c r="I36" s="23">
        <f>IF(ISERROR(VLOOKUP($U36,[1]BEx6_1!$A:$Z,8,0)),0,VLOOKUP($U36,[1]BEx6_1!$A:$Z,8,0))</f>
        <v>1054.4781975999999</v>
      </c>
      <c r="J36" s="24">
        <f>IF(ISERROR(VLOOKUP($U36,[1]BEx6_1!$A:$Z,9,0)),0,VLOOKUP($U36,[1]BEx6_1!$A:$Z,9,0))</f>
        <v>0</v>
      </c>
      <c r="K36" s="24">
        <f>IF(ISERROR(VLOOKUP($U36,[1]BEx6_1!$A:$Z,10,0)),0,VLOOKUP($U36,[1]BEx6_1!$A:$Z,10,0))</f>
        <v>31.405065480000001</v>
      </c>
      <c r="L36" s="25">
        <f t="shared" si="2"/>
        <v>31.405065480000001</v>
      </c>
      <c r="M36" s="26">
        <f>IF(ISERROR(VLOOKUP($U36,[1]BEx6_1!$A:$Z,11,0)),0,VLOOKUP($U36,[1]BEx6_1!$A:$Z,11,0))</f>
        <v>2.7338380600000001</v>
      </c>
      <c r="N36" s="38">
        <f t="shared" si="3"/>
        <v>0.25925979941759209</v>
      </c>
      <c r="O36" s="23">
        <f t="shared" si="4"/>
        <v>1705.9264773499999</v>
      </c>
      <c r="P36" s="24">
        <f t="shared" si="4"/>
        <v>0</v>
      </c>
      <c r="Q36" s="24">
        <f t="shared" si="4"/>
        <v>32.408469480000001</v>
      </c>
      <c r="R36" s="25">
        <f t="shared" si="4"/>
        <v>32.408469480000001</v>
      </c>
      <c r="S36" s="29">
        <f t="shared" si="4"/>
        <v>192.93653943000001</v>
      </c>
      <c r="T36" s="30">
        <f t="shared" si="5"/>
        <v>11.309780461917047</v>
      </c>
      <c r="U36" s="31" t="s">
        <v>42</v>
      </c>
      <c r="V36" s="32" t="str">
        <f t="shared" si="6"/>
        <v/>
      </c>
      <c r="W36" s="33"/>
    </row>
    <row r="37" spans="1:23" ht="21">
      <c r="A37" s="34">
        <v>32</v>
      </c>
      <c r="B37" s="35" t="str">
        <f>VLOOKUP($U37,[1]Name!$A:$B,2,0)</f>
        <v>แม่ฮ่องสอน</v>
      </c>
      <c r="C37" s="23">
        <f>IF(ISERROR(VLOOKUP($U37,[1]BEx6_1!$A:$Z,3,0)),0,VLOOKUP($U37,[1]BEx6_1!$A:$Z,3,0))</f>
        <v>396.61513545000003</v>
      </c>
      <c r="D37" s="24">
        <f>IF(ISERROR(VLOOKUP($U37,[1]BEx6_1!$A:$Z,4,0)),0,VLOOKUP($U37,[1]BEx6_1!$A:$Z,4,0))</f>
        <v>0</v>
      </c>
      <c r="E37" s="24">
        <f>IF(ISERROR(VLOOKUP($U37,[1]BEx6_1!$A:$Z,5,0)),0,VLOOKUP($U37,[1]BEx6_1!$A:$Z,5,0))</f>
        <v>0.32913399999999998</v>
      </c>
      <c r="F37" s="25">
        <f t="shared" si="0"/>
        <v>0.32913399999999998</v>
      </c>
      <c r="G37" s="26">
        <f>IF(ISERROR(VLOOKUP($U37,[1]BEx6_1!$A:$Z,6,0)),0,VLOOKUP($U37,[1]BEx6_1!$A:$Z,6,0))</f>
        <v>103.340648</v>
      </c>
      <c r="H37" s="36">
        <f t="shared" si="1"/>
        <v>26.055649107477851</v>
      </c>
      <c r="I37" s="23">
        <f>IF(ISERROR(VLOOKUP($U37,[1]BEx6_1!$A:$Z,8,0)),0,VLOOKUP($U37,[1]BEx6_1!$A:$Z,8,0))</f>
        <v>515.79733999999996</v>
      </c>
      <c r="J37" s="24">
        <f>IF(ISERROR(VLOOKUP($U37,[1]BEx6_1!$A:$Z,9,0)),0,VLOOKUP($U37,[1]BEx6_1!$A:$Z,9,0))</f>
        <v>0</v>
      </c>
      <c r="K37" s="24">
        <f>IF(ISERROR(VLOOKUP($U37,[1]BEx6_1!$A:$Z,10,0)),0,VLOOKUP($U37,[1]BEx6_1!$A:$Z,10,0))</f>
        <v>26.305805200000002</v>
      </c>
      <c r="L37" s="25">
        <f t="shared" si="2"/>
        <v>26.305805200000002</v>
      </c>
      <c r="M37" s="26">
        <f>IF(ISERROR(VLOOKUP($U37,[1]BEx6_1!$A:$Z,11,0)),0,VLOOKUP($U37,[1]BEx6_1!$A:$Z,11,0))</f>
        <v>2.4986079999999999</v>
      </c>
      <c r="N37" s="38">
        <f t="shared" si="3"/>
        <v>0.48441661215236204</v>
      </c>
      <c r="O37" s="23">
        <f t="shared" si="4"/>
        <v>912.41247544999999</v>
      </c>
      <c r="P37" s="24">
        <f t="shared" si="4"/>
        <v>0</v>
      </c>
      <c r="Q37" s="24">
        <f t="shared" si="4"/>
        <v>26.634939200000002</v>
      </c>
      <c r="R37" s="25">
        <f t="shared" si="4"/>
        <v>26.634939200000002</v>
      </c>
      <c r="S37" s="29">
        <f t="shared" si="4"/>
        <v>105.83925600000001</v>
      </c>
      <c r="T37" s="30">
        <f t="shared" si="5"/>
        <v>11.599935209982776</v>
      </c>
      <c r="U37" s="31" t="s">
        <v>43</v>
      </c>
      <c r="V37" s="32" t="str">
        <f t="shared" si="6"/>
        <v/>
      </c>
      <c r="W37" s="33"/>
    </row>
    <row r="38" spans="1:23" ht="21">
      <c r="A38" s="34">
        <v>33</v>
      </c>
      <c r="B38" s="35" t="str">
        <f>VLOOKUP($U38,[1]Name!$A:$B,2,0)</f>
        <v>หนองบัวลำภู</v>
      </c>
      <c r="C38" s="23">
        <f>IF(ISERROR(VLOOKUP($U38,[1]BEx6_1!$A:$Z,3,0)),0,VLOOKUP($U38,[1]BEx6_1!$A:$Z,3,0))</f>
        <v>328.08521982000002</v>
      </c>
      <c r="D38" s="24">
        <f>IF(ISERROR(VLOOKUP($U38,[1]BEx6_1!$A:$Z,4,0)),0,VLOOKUP($U38,[1]BEx6_1!$A:$Z,4,0))</f>
        <v>0</v>
      </c>
      <c r="E38" s="24">
        <f>IF(ISERROR(VLOOKUP($U38,[1]BEx6_1!$A:$Z,5,0)),0,VLOOKUP($U38,[1]BEx6_1!$A:$Z,5,0))</f>
        <v>7.2179999999999994E-2</v>
      </c>
      <c r="F38" s="25">
        <f t="shared" si="0"/>
        <v>7.2179999999999994E-2</v>
      </c>
      <c r="G38" s="26">
        <f>IF(ISERROR(VLOOKUP($U38,[1]BEx6_1!$A:$Z,6,0)),0,VLOOKUP($U38,[1]BEx6_1!$A:$Z,6,0))</f>
        <v>64.698372719999995</v>
      </c>
      <c r="H38" s="36">
        <f t="shared" si="1"/>
        <v>19.719990054869271</v>
      </c>
      <c r="I38" s="23">
        <f>IF(ISERROR(VLOOKUP($U38,[1]BEx6_1!$A:$Z,8,0)),0,VLOOKUP($U38,[1]BEx6_1!$A:$Z,8,0))</f>
        <v>922.52761999999996</v>
      </c>
      <c r="J38" s="24">
        <f>IF(ISERROR(VLOOKUP($U38,[1]BEx6_1!$A:$Z,9,0)),0,VLOOKUP($U38,[1]BEx6_1!$A:$Z,9,0))</f>
        <v>0</v>
      </c>
      <c r="K38" s="24">
        <f>IF(ISERROR(VLOOKUP($U38,[1]BEx6_1!$A:$Z,10,0)),0,VLOOKUP($U38,[1]BEx6_1!$A:$Z,10,0))</f>
        <v>119.56885654</v>
      </c>
      <c r="L38" s="25">
        <f t="shared" si="2"/>
        <v>119.56885654</v>
      </c>
      <c r="M38" s="26">
        <f>IF(ISERROR(VLOOKUP($U38,[1]BEx6_1!$A:$Z,11,0)),0,VLOOKUP($U38,[1]BEx6_1!$A:$Z,11,0))</f>
        <v>81.175219089999999</v>
      </c>
      <c r="N38" s="38">
        <f t="shared" si="3"/>
        <v>8.7992182922393152</v>
      </c>
      <c r="O38" s="23">
        <f t="shared" ref="O38:S69" si="7">C38+I38</f>
        <v>1250.6128398199999</v>
      </c>
      <c r="P38" s="24">
        <f t="shared" si="7"/>
        <v>0</v>
      </c>
      <c r="Q38" s="24">
        <f t="shared" si="7"/>
        <v>119.64103654</v>
      </c>
      <c r="R38" s="25">
        <f t="shared" si="7"/>
        <v>119.64103654</v>
      </c>
      <c r="S38" s="29">
        <f t="shared" si="7"/>
        <v>145.87359180999999</v>
      </c>
      <c r="T38" s="30">
        <f t="shared" si="5"/>
        <v>11.664168731147484</v>
      </c>
      <c r="U38" s="31" t="s">
        <v>44</v>
      </c>
      <c r="V38" s="32" t="str">
        <f t="shared" si="6"/>
        <v/>
      </c>
      <c r="W38" s="33"/>
    </row>
    <row r="39" spans="1:23" ht="21">
      <c r="A39" s="34">
        <v>34</v>
      </c>
      <c r="B39" s="35" t="str">
        <f>VLOOKUP($U39,[1]Name!$A:$B,2,0)</f>
        <v>พระนครศรีอยุธยา</v>
      </c>
      <c r="C39" s="23">
        <f>IF(ISERROR(VLOOKUP($U39,[1]BEx6_1!$A:$Z,3,0)),0,VLOOKUP($U39,[1]BEx6_1!$A:$Z,3,0))</f>
        <v>1362.74620325</v>
      </c>
      <c r="D39" s="24">
        <f>IF(ISERROR(VLOOKUP($U39,[1]BEx6_1!$A:$Z,4,0)),0,VLOOKUP($U39,[1]BEx6_1!$A:$Z,4,0))</f>
        <v>0</v>
      </c>
      <c r="E39" s="24">
        <f>IF(ISERROR(VLOOKUP($U39,[1]BEx6_1!$A:$Z,5,0)),0,VLOOKUP($U39,[1]BEx6_1!$A:$Z,5,0))</f>
        <v>1.7510722599999999</v>
      </c>
      <c r="F39" s="25">
        <f t="shared" si="0"/>
        <v>1.7510722599999999</v>
      </c>
      <c r="G39" s="26">
        <f>IF(ISERROR(VLOOKUP($U39,[1]BEx6_1!$A:$Z,6,0)),0,VLOOKUP($U39,[1]BEx6_1!$A:$Z,6,0))</f>
        <v>494.72663768000001</v>
      </c>
      <c r="H39" s="36">
        <f t="shared" si="1"/>
        <v>36.303651883243653</v>
      </c>
      <c r="I39" s="23">
        <f>IF(ISERROR(VLOOKUP($U39,[1]BEx6_1!$A:$Z,8,0)),0,VLOOKUP($U39,[1]BEx6_1!$A:$Z,8,0))</f>
        <v>3459.2359609999999</v>
      </c>
      <c r="J39" s="24">
        <f>IF(ISERROR(VLOOKUP($U39,[1]BEx6_1!$A:$Z,9,0)),0,VLOOKUP($U39,[1]BEx6_1!$A:$Z,9,0))</f>
        <v>0</v>
      </c>
      <c r="K39" s="24">
        <f>IF(ISERROR(VLOOKUP($U39,[1]BEx6_1!$A:$Z,10,0)),0,VLOOKUP($U39,[1]BEx6_1!$A:$Z,10,0))</f>
        <v>1298.4213501300001</v>
      </c>
      <c r="L39" s="25">
        <f t="shared" si="2"/>
        <v>1298.4213501300001</v>
      </c>
      <c r="M39" s="26">
        <f>IF(ISERROR(VLOOKUP($U39,[1]BEx6_1!$A:$Z,11,0)),0,VLOOKUP($U39,[1]BEx6_1!$A:$Z,11,0))</f>
        <v>75.20241</v>
      </c>
      <c r="N39" s="38">
        <f t="shared" si="3"/>
        <v>2.1739601128065402</v>
      </c>
      <c r="O39" s="23">
        <f t="shared" si="7"/>
        <v>4821.9821642500001</v>
      </c>
      <c r="P39" s="24">
        <f t="shared" si="7"/>
        <v>0</v>
      </c>
      <c r="Q39" s="24">
        <f t="shared" si="7"/>
        <v>1300.1724223900001</v>
      </c>
      <c r="R39" s="25">
        <f t="shared" si="7"/>
        <v>1300.1724223900001</v>
      </c>
      <c r="S39" s="29">
        <f t="shared" si="7"/>
        <v>569.92904768000005</v>
      </c>
      <c r="T39" s="30">
        <f t="shared" si="5"/>
        <v>11.81939352462631</v>
      </c>
      <c r="U39" s="31" t="s">
        <v>45</v>
      </c>
      <c r="V39" s="32" t="str">
        <f t="shared" si="6"/>
        <v/>
      </c>
      <c r="W39" s="33"/>
    </row>
    <row r="40" spans="1:23" ht="21">
      <c r="A40" s="34">
        <v>35</v>
      </c>
      <c r="B40" s="35" t="str">
        <f>VLOOKUP($U40,[1]Name!$A:$B,2,0)</f>
        <v>ชัยนาท</v>
      </c>
      <c r="C40" s="23">
        <f>IF(ISERROR(VLOOKUP($U40,[1]BEx6_1!$A:$Z,3,0)),0,VLOOKUP($U40,[1]BEx6_1!$A:$Z,3,0))</f>
        <v>414.86254637000002</v>
      </c>
      <c r="D40" s="24">
        <f>IF(ISERROR(VLOOKUP($U40,[1]BEx6_1!$A:$Z,4,0)),0,VLOOKUP($U40,[1]BEx6_1!$A:$Z,4,0))</f>
        <v>0</v>
      </c>
      <c r="E40" s="24">
        <f>IF(ISERROR(VLOOKUP($U40,[1]BEx6_1!$A:$Z,5,0)),0,VLOOKUP($U40,[1]BEx6_1!$A:$Z,5,0))</f>
        <v>1.4182752000000001</v>
      </c>
      <c r="F40" s="25">
        <f t="shared" si="0"/>
        <v>1.4182752000000001</v>
      </c>
      <c r="G40" s="26">
        <f>IF(ISERROR(VLOOKUP($U40,[1]BEx6_1!$A:$Z,6,0)),0,VLOOKUP($U40,[1]BEx6_1!$A:$Z,6,0))</f>
        <v>134.39469320000001</v>
      </c>
      <c r="H40" s="36">
        <f t="shared" si="1"/>
        <v>32.394993082874855</v>
      </c>
      <c r="I40" s="23">
        <f>IF(ISERROR(VLOOKUP($U40,[1]BEx6_1!$A:$Z,8,0)),0,VLOOKUP($U40,[1]BEx6_1!$A:$Z,8,0))</f>
        <v>687.21555699999999</v>
      </c>
      <c r="J40" s="24">
        <f>IF(ISERROR(VLOOKUP($U40,[1]BEx6_1!$A:$Z,9,0)),0,VLOOKUP($U40,[1]BEx6_1!$A:$Z,9,0))</f>
        <v>0</v>
      </c>
      <c r="K40" s="24">
        <f>IF(ISERROR(VLOOKUP($U40,[1]BEx6_1!$A:$Z,10,0)),0,VLOOKUP($U40,[1]BEx6_1!$A:$Z,10,0))</f>
        <v>8.8940470099999995</v>
      </c>
      <c r="L40" s="25">
        <f t="shared" si="2"/>
        <v>8.8940470099999995</v>
      </c>
      <c r="M40" s="26">
        <f>IF(ISERROR(VLOOKUP($U40,[1]BEx6_1!$A:$Z,11,0)),0,VLOOKUP($U40,[1]BEx6_1!$A:$Z,11,0))</f>
        <v>6.3E-3</v>
      </c>
      <c r="N40" s="38">
        <f t="shared" si="3"/>
        <v>9.1674292524783452E-4</v>
      </c>
      <c r="O40" s="23">
        <f t="shared" si="7"/>
        <v>1102.07810337</v>
      </c>
      <c r="P40" s="24">
        <f t="shared" si="7"/>
        <v>0</v>
      </c>
      <c r="Q40" s="24">
        <f t="shared" si="7"/>
        <v>10.31232221</v>
      </c>
      <c r="R40" s="25">
        <f t="shared" si="7"/>
        <v>10.31232221</v>
      </c>
      <c r="S40" s="29">
        <f t="shared" si="7"/>
        <v>134.40099320000002</v>
      </c>
      <c r="T40" s="30">
        <f t="shared" si="5"/>
        <v>12.195233059165286</v>
      </c>
      <c r="U40" s="31" t="s">
        <v>46</v>
      </c>
      <c r="V40" s="32" t="str">
        <f t="shared" si="6"/>
        <v/>
      </c>
      <c r="W40" s="33"/>
    </row>
    <row r="41" spans="1:23" ht="21">
      <c r="A41" s="34">
        <v>36</v>
      </c>
      <c r="B41" s="35" t="str">
        <f>VLOOKUP($U41,[1]Name!$A:$B,2,0)</f>
        <v>อุตรดิตถ์</v>
      </c>
      <c r="C41" s="23">
        <f>IF(ISERROR(VLOOKUP($U41,[1]BEx6_1!$A:$Z,3,0)),0,VLOOKUP($U41,[1]BEx6_1!$A:$Z,3,0))</f>
        <v>664.21765169000003</v>
      </c>
      <c r="D41" s="24">
        <f>IF(ISERROR(VLOOKUP($U41,[1]BEx6_1!$A:$Z,4,0)),0,VLOOKUP($U41,[1]BEx6_1!$A:$Z,4,0))</f>
        <v>0</v>
      </c>
      <c r="E41" s="24">
        <f>IF(ISERROR(VLOOKUP($U41,[1]BEx6_1!$A:$Z,5,0)),0,VLOOKUP($U41,[1]BEx6_1!$A:$Z,5,0))</f>
        <v>0.54962434000000004</v>
      </c>
      <c r="F41" s="25">
        <f t="shared" si="0"/>
        <v>0.54962434000000004</v>
      </c>
      <c r="G41" s="26">
        <f>IF(ISERROR(VLOOKUP($U41,[1]BEx6_1!$A:$Z,6,0)),0,VLOOKUP($U41,[1]BEx6_1!$A:$Z,6,0))</f>
        <v>274.22849761999998</v>
      </c>
      <c r="H41" s="36">
        <f t="shared" si="1"/>
        <v>41.285939469128472</v>
      </c>
      <c r="I41" s="23">
        <f>IF(ISERROR(VLOOKUP($U41,[1]BEx6_1!$A:$Z,8,0)),0,VLOOKUP($U41,[1]BEx6_1!$A:$Z,8,0))</f>
        <v>2067.0119599999998</v>
      </c>
      <c r="J41" s="24">
        <f>IF(ISERROR(VLOOKUP($U41,[1]BEx6_1!$A:$Z,9,0)),0,VLOOKUP($U41,[1]BEx6_1!$A:$Z,9,0))</f>
        <v>0</v>
      </c>
      <c r="K41" s="24">
        <f>IF(ISERROR(VLOOKUP($U41,[1]BEx6_1!$A:$Z,10,0)),0,VLOOKUP($U41,[1]BEx6_1!$A:$Z,10,0))</f>
        <v>835.82291611000005</v>
      </c>
      <c r="L41" s="25">
        <f t="shared" si="2"/>
        <v>835.82291611000005</v>
      </c>
      <c r="M41" s="26">
        <f>IF(ISERROR(VLOOKUP($U41,[1]BEx6_1!$A:$Z,11,0)),0,VLOOKUP($U41,[1]BEx6_1!$A:$Z,11,0))</f>
        <v>61.58033124</v>
      </c>
      <c r="N41" s="38">
        <f t="shared" si="3"/>
        <v>2.9791956907690076</v>
      </c>
      <c r="O41" s="23">
        <f t="shared" si="7"/>
        <v>2731.2296116899997</v>
      </c>
      <c r="P41" s="24">
        <f t="shared" si="7"/>
        <v>0</v>
      </c>
      <c r="Q41" s="24">
        <f t="shared" si="7"/>
        <v>836.37254045000009</v>
      </c>
      <c r="R41" s="25">
        <f t="shared" si="7"/>
        <v>836.37254045000009</v>
      </c>
      <c r="S41" s="29">
        <f t="shared" si="7"/>
        <v>335.80882886000001</v>
      </c>
      <c r="T41" s="30">
        <f t="shared" si="5"/>
        <v>12.295151876747996</v>
      </c>
      <c r="U41" s="31" t="s">
        <v>47</v>
      </c>
      <c r="V41" s="32" t="str">
        <f t="shared" si="6"/>
        <v/>
      </c>
      <c r="W41" s="33"/>
    </row>
    <row r="42" spans="1:23" ht="21">
      <c r="A42" s="34">
        <v>37</v>
      </c>
      <c r="B42" s="35" t="str">
        <f>VLOOKUP($U42,[1]Name!$A:$B,2,0)</f>
        <v>นครสวรรค์</v>
      </c>
      <c r="C42" s="23">
        <f>IF(ISERROR(VLOOKUP($U42,[1]BEx6_1!$A:$Z,3,0)),0,VLOOKUP($U42,[1]BEx6_1!$A:$Z,3,0))</f>
        <v>1279.0081447699999</v>
      </c>
      <c r="D42" s="24">
        <f>IF(ISERROR(VLOOKUP($U42,[1]BEx6_1!$A:$Z,4,0)),0,VLOOKUP($U42,[1]BEx6_1!$A:$Z,4,0))</f>
        <v>0</v>
      </c>
      <c r="E42" s="24">
        <f>IF(ISERROR(VLOOKUP($U42,[1]BEx6_1!$A:$Z,5,0)),0,VLOOKUP($U42,[1]BEx6_1!$A:$Z,5,0))</f>
        <v>0.51778698000000001</v>
      </c>
      <c r="F42" s="25">
        <f t="shared" si="0"/>
        <v>0.51778698000000001</v>
      </c>
      <c r="G42" s="26">
        <f>IF(ISERROR(VLOOKUP($U42,[1]BEx6_1!$A:$Z,6,0)),0,VLOOKUP($U42,[1]BEx6_1!$A:$Z,6,0))</f>
        <v>382.85766799999999</v>
      </c>
      <c r="H42" s="36">
        <f t="shared" si="1"/>
        <v>29.933950738745928</v>
      </c>
      <c r="I42" s="23">
        <f>IF(ISERROR(VLOOKUP($U42,[1]BEx6_1!$A:$Z,8,0)),0,VLOOKUP($U42,[1]BEx6_1!$A:$Z,8,0))</f>
        <v>1913.7946460000001</v>
      </c>
      <c r="J42" s="24">
        <f>IF(ISERROR(VLOOKUP($U42,[1]BEx6_1!$A:$Z,9,0)),0,VLOOKUP($U42,[1]BEx6_1!$A:$Z,9,0))</f>
        <v>0</v>
      </c>
      <c r="K42" s="24">
        <f>IF(ISERROR(VLOOKUP($U42,[1]BEx6_1!$A:$Z,10,0)),0,VLOOKUP($U42,[1]BEx6_1!$A:$Z,10,0))</f>
        <v>408.80218715000001</v>
      </c>
      <c r="L42" s="25">
        <f t="shared" si="2"/>
        <v>408.80218715000001</v>
      </c>
      <c r="M42" s="26">
        <f>IF(ISERROR(VLOOKUP($U42,[1]BEx6_1!$A:$Z,11,0)),0,VLOOKUP($U42,[1]BEx6_1!$A:$Z,11,0))</f>
        <v>12.479138089999999</v>
      </c>
      <c r="N42" s="38">
        <f t="shared" si="3"/>
        <v>0.6520625457952085</v>
      </c>
      <c r="O42" s="23">
        <f t="shared" si="7"/>
        <v>3192.8027907699998</v>
      </c>
      <c r="P42" s="24">
        <f t="shared" si="7"/>
        <v>0</v>
      </c>
      <c r="Q42" s="24">
        <f t="shared" si="7"/>
        <v>409.31997412999999</v>
      </c>
      <c r="R42" s="25">
        <f t="shared" si="7"/>
        <v>409.31997412999999</v>
      </c>
      <c r="S42" s="29">
        <f t="shared" si="7"/>
        <v>395.33680608999998</v>
      </c>
      <c r="T42" s="30">
        <f t="shared" si="5"/>
        <v>12.382124171053411</v>
      </c>
      <c r="U42" s="31" t="s">
        <v>48</v>
      </c>
      <c r="V42" s="32" t="str">
        <f t="shared" si="6"/>
        <v/>
      </c>
      <c r="W42" s="33"/>
    </row>
    <row r="43" spans="1:23" ht="21">
      <c r="A43" s="34">
        <v>38</v>
      </c>
      <c r="B43" s="35" t="str">
        <f>VLOOKUP($U43,[1]Name!$A:$B,2,0)</f>
        <v>กระบี่</v>
      </c>
      <c r="C43" s="23">
        <f>IF(ISERROR(VLOOKUP($U43,[1]BEx6_1!$A:$Z,3,0)),0,VLOOKUP($U43,[1]BEx6_1!$A:$Z,3,0))</f>
        <v>413.43549925000002</v>
      </c>
      <c r="D43" s="24">
        <f>IF(ISERROR(VLOOKUP($U43,[1]BEx6_1!$A:$Z,4,0)),0,VLOOKUP($U43,[1]BEx6_1!$A:$Z,4,0))</f>
        <v>0</v>
      </c>
      <c r="E43" s="24">
        <f>IF(ISERROR(VLOOKUP($U43,[1]BEx6_1!$A:$Z,5,0)),0,VLOOKUP($U43,[1]BEx6_1!$A:$Z,5,0))</f>
        <v>0.37907600000000002</v>
      </c>
      <c r="F43" s="25">
        <f t="shared" si="0"/>
        <v>0.37907600000000002</v>
      </c>
      <c r="G43" s="26">
        <f>IF(ISERROR(VLOOKUP($U43,[1]BEx6_1!$A:$Z,6,0)),0,VLOOKUP($U43,[1]BEx6_1!$A:$Z,6,0))</f>
        <v>112.13604529</v>
      </c>
      <c r="H43" s="36">
        <f t="shared" si="1"/>
        <v>27.122984236579196</v>
      </c>
      <c r="I43" s="23">
        <f>IF(ISERROR(VLOOKUP($U43,[1]BEx6_1!$A:$Z,8,0)),0,VLOOKUP($U43,[1]BEx6_1!$A:$Z,8,0))</f>
        <v>479.64586200000002</v>
      </c>
      <c r="J43" s="24">
        <f>IF(ISERROR(VLOOKUP($U43,[1]BEx6_1!$A:$Z,9,0)),0,VLOOKUP($U43,[1]BEx6_1!$A:$Z,9,0))</f>
        <v>0</v>
      </c>
      <c r="K43" s="24">
        <f>IF(ISERROR(VLOOKUP($U43,[1]BEx6_1!$A:$Z,10,0)),0,VLOOKUP($U43,[1]BEx6_1!$A:$Z,10,0))</f>
        <v>1.4354</v>
      </c>
      <c r="L43" s="25">
        <f t="shared" si="2"/>
        <v>1.4354</v>
      </c>
      <c r="M43" s="26">
        <f>IF(ISERROR(VLOOKUP($U43,[1]BEx6_1!$A:$Z,11,0)),0,VLOOKUP($U43,[1]BEx6_1!$A:$Z,11,0))</f>
        <v>2.1444000000000001E-2</v>
      </c>
      <c r="N43" s="38">
        <f t="shared" si="3"/>
        <v>4.4707984992477644E-3</v>
      </c>
      <c r="O43" s="23">
        <f t="shared" si="7"/>
        <v>893.0813612500001</v>
      </c>
      <c r="P43" s="24">
        <f t="shared" si="7"/>
        <v>0</v>
      </c>
      <c r="Q43" s="24">
        <f t="shared" si="7"/>
        <v>1.814476</v>
      </c>
      <c r="R43" s="25">
        <f t="shared" si="7"/>
        <v>1.814476</v>
      </c>
      <c r="S43" s="29">
        <f t="shared" si="7"/>
        <v>112.15748929</v>
      </c>
      <c r="T43" s="30">
        <f t="shared" si="5"/>
        <v>12.558485055943718</v>
      </c>
      <c r="U43" s="31" t="s">
        <v>49</v>
      </c>
      <c r="V43" s="32" t="str">
        <f t="shared" si="6"/>
        <v/>
      </c>
      <c r="W43" s="33"/>
    </row>
    <row r="44" spans="1:23" ht="21">
      <c r="A44" s="34">
        <v>39</v>
      </c>
      <c r="B44" s="35" t="str">
        <f>VLOOKUP($U44,[1]Name!$A:$B,2,0)</f>
        <v>อ่างทอง</v>
      </c>
      <c r="C44" s="23">
        <f>IF(ISERROR(VLOOKUP($U44,[1]BEx6_1!$A:$Z,3,0)),0,VLOOKUP($U44,[1]BEx6_1!$A:$Z,3,0))</f>
        <v>322.69765009000002</v>
      </c>
      <c r="D44" s="24">
        <f>IF(ISERROR(VLOOKUP($U44,[1]BEx6_1!$A:$Z,4,0)),0,VLOOKUP($U44,[1]BEx6_1!$A:$Z,4,0))</f>
        <v>0</v>
      </c>
      <c r="E44" s="24">
        <f>IF(ISERROR(VLOOKUP($U44,[1]BEx6_1!$A:$Z,5,0)),0,VLOOKUP($U44,[1]BEx6_1!$A:$Z,5,0))</f>
        <v>0.54483800000000004</v>
      </c>
      <c r="F44" s="25">
        <f t="shared" si="0"/>
        <v>0.54483800000000004</v>
      </c>
      <c r="G44" s="26">
        <f>IF(ISERROR(VLOOKUP($U44,[1]BEx6_1!$A:$Z,6,0)),0,VLOOKUP($U44,[1]BEx6_1!$A:$Z,6,0))</f>
        <v>98.677488670000002</v>
      </c>
      <c r="H44" s="36">
        <f t="shared" si="1"/>
        <v>30.578930042558088</v>
      </c>
      <c r="I44" s="23">
        <f>IF(ISERROR(VLOOKUP($U44,[1]BEx6_1!$A:$Z,8,0)),0,VLOOKUP($U44,[1]BEx6_1!$A:$Z,8,0))</f>
        <v>458.86124999999998</v>
      </c>
      <c r="J44" s="24">
        <f>IF(ISERROR(VLOOKUP($U44,[1]BEx6_1!$A:$Z,9,0)),0,VLOOKUP($U44,[1]BEx6_1!$A:$Z,9,0))</f>
        <v>0</v>
      </c>
      <c r="K44" s="24">
        <f>IF(ISERROR(VLOOKUP($U44,[1]BEx6_1!$A:$Z,10,0)),0,VLOOKUP($U44,[1]BEx6_1!$A:$Z,10,0))</f>
        <v>15.45220636</v>
      </c>
      <c r="L44" s="25">
        <f t="shared" si="2"/>
        <v>15.45220636</v>
      </c>
      <c r="M44" s="26">
        <f>IF(ISERROR(VLOOKUP($U44,[1]BEx6_1!$A:$Z,11,0)),0,VLOOKUP($U44,[1]BEx6_1!$A:$Z,11,0))</f>
        <v>0.52156564000000005</v>
      </c>
      <c r="N44" s="38">
        <f t="shared" si="3"/>
        <v>0.11366521797166355</v>
      </c>
      <c r="O44" s="23">
        <f t="shared" si="7"/>
        <v>781.55890008999995</v>
      </c>
      <c r="P44" s="24">
        <f t="shared" si="7"/>
        <v>0</v>
      </c>
      <c r="Q44" s="24">
        <f t="shared" si="7"/>
        <v>15.99704436</v>
      </c>
      <c r="R44" s="25">
        <f t="shared" si="7"/>
        <v>15.99704436</v>
      </c>
      <c r="S44" s="29">
        <f t="shared" si="7"/>
        <v>99.199054310000008</v>
      </c>
      <c r="T44" s="30">
        <f t="shared" si="5"/>
        <v>12.692460452894439</v>
      </c>
      <c r="U44" s="31" t="s">
        <v>50</v>
      </c>
      <c r="V44" s="32" t="str">
        <f t="shared" si="6"/>
        <v/>
      </c>
      <c r="W44" s="33"/>
    </row>
    <row r="45" spans="1:23" ht="21">
      <c r="A45" s="34">
        <v>40</v>
      </c>
      <c r="B45" s="35" t="str">
        <f>VLOOKUP($U45,[1]Name!$A:$B,2,0)</f>
        <v>มุกดาหาร</v>
      </c>
      <c r="C45" s="23">
        <f>IF(ISERROR(VLOOKUP($U45,[1]BEx6_1!$A:$Z,3,0)),0,VLOOKUP($U45,[1]BEx6_1!$A:$Z,3,0))</f>
        <v>325.83607895</v>
      </c>
      <c r="D45" s="24">
        <f>IF(ISERROR(VLOOKUP($U45,[1]BEx6_1!$A:$Z,4,0)),0,VLOOKUP($U45,[1]BEx6_1!$A:$Z,4,0))</f>
        <v>0</v>
      </c>
      <c r="E45" s="24">
        <f>IF(ISERROR(VLOOKUP($U45,[1]BEx6_1!$A:$Z,5,0)),0,VLOOKUP($U45,[1]BEx6_1!$A:$Z,5,0))</f>
        <v>0.187</v>
      </c>
      <c r="F45" s="25">
        <f t="shared" si="0"/>
        <v>0.187</v>
      </c>
      <c r="G45" s="26">
        <f>IF(ISERROR(VLOOKUP($U45,[1]BEx6_1!$A:$Z,6,0)),0,VLOOKUP($U45,[1]BEx6_1!$A:$Z,6,0))</f>
        <v>23.893355199999998</v>
      </c>
      <c r="H45" s="36">
        <f t="shared" si="1"/>
        <v>7.33293724777067</v>
      </c>
      <c r="I45" s="23">
        <f>IF(ISERROR(VLOOKUP($U45,[1]BEx6_1!$A:$Z,8,0)),0,VLOOKUP($U45,[1]BEx6_1!$A:$Z,8,0))</f>
        <v>881.35969</v>
      </c>
      <c r="J45" s="24">
        <f>IF(ISERROR(VLOOKUP($U45,[1]BEx6_1!$A:$Z,9,0)),0,VLOOKUP($U45,[1]BEx6_1!$A:$Z,9,0))</f>
        <v>0</v>
      </c>
      <c r="K45" s="24">
        <f>IF(ISERROR(VLOOKUP($U45,[1]BEx6_1!$A:$Z,10,0)),0,VLOOKUP($U45,[1]BEx6_1!$A:$Z,10,0))</f>
        <v>81.380903279999998</v>
      </c>
      <c r="L45" s="25">
        <f t="shared" si="2"/>
        <v>81.380903279999998</v>
      </c>
      <c r="M45" s="26">
        <f>IF(ISERROR(VLOOKUP($U45,[1]BEx6_1!$A:$Z,11,0)),0,VLOOKUP($U45,[1]BEx6_1!$A:$Z,11,0))</f>
        <v>130.9301988</v>
      </c>
      <c r="N45" s="38">
        <f t="shared" si="3"/>
        <v>14.855478448305254</v>
      </c>
      <c r="O45" s="23">
        <f t="shared" si="7"/>
        <v>1207.19576895</v>
      </c>
      <c r="P45" s="24">
        <f t="shared" si="7"/>
        <v>0</v>
      </c>
      <c r="Q45" s="24">
        <f t="shared" si="7"/>
        <v>81.567903279999996</v>
      </c>
      <c r="R45" s="25">
        <f t="shared" si="7"/>
        <v>81.567903279999996</v>
      </c>
      <c r="S45" s="29">
        <f t="shared" si="7"/>
        <v>154.823554</v>
      </c>
      <c r="T45" s="30">
        <f t="shared" si="5"/>
        <v>12.825057706643811</v>
      </c>
      <c r="U45" s="31" t="s">
        <v>51</v>
      </c>
      <c r="V45" s="32" t="str">
        <f t="shared" si="6"/>
        <v/>
      </c>
      <c r="W45" s="33"/>
    </row>
    <row r="46" spans="1:23" ht="21">
      <c r="A46" s="34">
        <v>41</v>
      </c>
      <c r="B46" s="35" t="str">
        <f>VLOOKUP($U46,[1]Name!$A:$B,2,0)</f>
        <v>หนองคาย</v>
      </c>
      <c r="C46" s="23">
        <f>IF(ISERROR(VLOOKUP($U46,[1]BEx6_1!$A:$Z,3,0)),0,VLOOKUP($U46,[1]BEx6_1!$A:$Z,3,0))</f>
        <v>524.64540110999997</v>
      </c>
      <c r="D46" s="24">
        <f>IF(ISERROR(VLOOKUP($U46,[1]BEx6_1!$A:$Z,4,0)),0,VLOOKUP($U46,[1]BEx6_1!$A:$Z,4,0))</f>
        <v>0</v>
      </c>
      <c r="E46" s="24">
        <f>IF(ISERROR(VLOOKUP($U46,[1]BEx6_1!$A:$Z,5,0)),0,VLOOKUP($U46,[1]BEx6_1!$A:$Z,5,0))</f>
        <v>2.0983391600000001</v>
      </c>
      <c r="F46" s="25">
        <f t="shared" si="0"/>
        <v>2.0983391600000001</v>
      </c>
      <c r="G46" s="26">
        <f>IF(ISERROR(VLOOKUP($U46,[1]BEx6_1!$A:$Z,6,0)),0,VLOOKUP($U46,[1]BEx6_1!$A:$Z,6,0))</f>
        <v>184.04647689999999</v>
      </c>
      <c r="H46" s="36">
        <f t="shared" si="1"/>
        <v>35.080165862620767</v>
      </c>
      <c r="I46" s="23">
        <f>IF(ISERROR(VLOOKUP($U46,[1]BEx6_1!$A:$Z,8,0)),0,VLOOKUP($U46,[1]BEx6_1!$A:$Z,8,0))</f>
        <v>1027.4340179999999</v>
      </c>
      <c r="J46" s="24">
        <f>IF(ISERROR(VLOOKUP($U46,[1]BEx6_1!$A:$Z,9,0)),0,VLOOKUP($U46,[1]BEx6_1!$A:$Z,9,0))</f>
        <v>0</v>
      </c>
      <c r="K46" s="24">
        <f>IF(ISERROR(VLOOKUP($U46,[1]BEx6_1!$A:$Z,10,0)),0,VLOOKUP($U46,[1]BEx6_1!$A:$Z,10,0))</f>
        <v>345.84458749999999</v>
      </c>
      <c r="L46" s="25">
        <f t="shared" si="2"/>
        <v>345.84458749999999</v>
      </c>
      <c r="M46" s="26">
        <f>IF(ISERROR(VLOOKUP($U46,[1]BEx6_1!$A:$Z,11,0)),0,VLOOKUP($U46,[1]BEx6_1!$A:$Z,11,0))</f>
        <v>17.728971990000002</v>
      </c>
      <c r="N46" s="38">
        <f t="shared" si="3"/>
        <v>1.7255582041668396</v>
      </c>
      <c r="O46" s="23">
        <f t="shared" si="7"/>
        <v>1552.0794191099999</v>
      </c>
      <c r="P46" s="24">
        <f t="shared" si="7"/>
        <v>0</v>
      </c>
      <c r="Q46" s="24">
        <f t="shared" si="7"/>
        <v>347.94292666000001</v>
      </c>
      <c r="R46" s="25">
        <f t="shared" si="7"/>
        <v>347.94292666000001</v>
      </c>
      <c r="S46" s="29">
        <f t="shared" si="7"/>
        <v>201.77544888999998</v>
      </c>
      <c r="T46" s="30">
        <f t="shared" si="5"/>
        <v>13.000330163884458</v>
      </c>
      <c r="U46" s="31" t="s">
        <v>52</v>
      </c>
      <c r="V46" s="32" t="str">
        <f t="shared" si="6"/>
        <v/>
      </c>
      <c r="W46" s="33"/>
    </row>
    <row r="47" spans="1:23" ht="21">
      <c r="A47" s="34">
        <v>42</v>
      </c>
      <c r="B47" s="35" t="str">
        <f>VLOOKUP($U47,[1]Name!$A:$B,2,0)</f>
        <v>เพชรบูรณ์</v>
      </c>
      <c r="C47" s="23">
        <f>IF(ISERROR(VLOOKUP($U47,[1]BEx6_1!$A:$Z,3,0)),0,VLOOKUP($U47,[1]BEx6_1!$A:$Z,3,0))</f>
        <v>860.33513732999995</v>
      </c>
      <c r="D47" s="24">
        <f>IF(ISERROR(VLOOKUP($U47,[1]BEx6_1!$A:$Z,4,0)),0,VLOOKUP($U47,[1]BEx6_1!$A:$Z,4,0))</f>
        <v>0</v>
      </c>
      <c r="E47" s="24">
        <f>IF(ISERROR(VLOOKUP($U47,[1]BEx6_1!$A:$Z,5,0)),0,VLOOKUP($U47,[1]BEx6_1!$A:$Z,5,0))</f>
        <v>1.1672</v>
      </c>
      <c r="F47" s="25">
        <f t="shared" si="0"/>
        <v>1.1672</v>
      </c>
      <c r="G47" s="26">
        <f>IF(ISERROR(VLOOKUP($U47,[1]BEx6_1!$A:$Z,6,0)),0,VLOOKUP($U47,[1]BEx6_1!$A:$Z,6,0))</f>
        <v>228.76102506999999</v>
      </c>
      <c r="H47" s="36">
        <f t="shared" si="1"/>
        <v>26.589757310150848</v>
      </c>
      <c r="I47" s="23">
        <f>IF(ISERROR(VLOOKUP($U47,[1]BEx6_1!$A:$Z,8,0)),0,VLOOKUP($U47,[1]BEx6_1!$A:$Z,8,0))</f>
        <v>917.80132600000002</v>
      </c>
      <c r="J47" s="24">
        <f>IF(ISERROR(VLOOKUP($U47,[1]BEx6_1!$A:$Z,9,0)),0,VLOOKUP($U47,[1]BEx6_1!$A:$Z,9,0))</f>
        <v>0</v>
      </c>
      <c r="K47" s="24">
        <f>IF(ISERROR(VLOOKUP($U47,[1]BEx6_1!$A:$Z,10,0)),0,VLOOKUP($U47,[1]BEx6_1!$A:$Z,10,0))</f>
        <v>2.3779298999999998</v>
      </c>
      <c r="L47" s="25">
        <f t="shared" si="2"/>
        <v>2.3779298999999998</v>
      </c>
      <c r="M47" s="26">
        <f>IF(ISERROR(VLOOKUP($U47,[1]BEx6_1!$A:$Z,11,0)),0,VLOOKUP($U47,[1]BEx6_1!$A:$Z,11,0))</f>
        <v>4.2605121600000002</v>
      </c>
      <c r="N47" s="38">
        <f t="shared" si="3"/>
        <v>0.46420854266667294</v>
      </c>
      <c r="O47" s="23">
        <f t="shared" si="7"/>
        <v>1778.13646333</v>
      </c>
      <c r="P47" s="24">
        <f t="shared" si="7"/>
        <v>0</v>
      </c>
      <c r="Q47" s="24">
        <f t="shared" si="7"/>
        <v>3.5451299000000001</v>
      </c>
      <c r="R47" s="25">
        <f t="shared" si="7"/>
        <v>3.5451299000000001</v>
      </c>
      <c r="S47" s="29">
        <f t="shared" si="7"/>
        <v>233.02153722999998</v>
      </c>
      <c r="T47" s="30">
        <f t="shared" si="5"/>
        <v>13.104817433056265</v>
      </c>
      <c r="U47" s="31" t="s">
        <v>53</v>
      </c>
      <c r="V47" s="32" t="str">
        <f t="shared" si="6"/>
        <v/>
      </c>
      <c r="W47" s="33"/>
    </row>
    <row r="48" spans="1:23" ht="21">
      <c r="A48" s="34">
        <v>43</v>
      </c>
      <c r="B48" s="35" t="str">
        <f>VLOOKUP($U48,[1]Name!$A:$B,2,0)</f>
        <v>ตรัง</v>
      </c>
      <c r="C48" s="23">
        <f>IF(ISERROR(VLOOKUP($U48,[1]BEx6_1!$A:$Z,3,0)),0,VLOOKUP($U48,[1]BEx6_1!$A:$Z,3,0))</f>
        <v>674.81275357000004</v>
      </c>
      <c r="D48" s="24">
        <f>IF(ISERROR(VLOOKUP($U48,[1]BEx6_1!$A:$Z,4,0)),0,VLOOKUP($U48,[1]BEx6_1!$A:$Z,4,0))</f>
        <v>0</v>
      </c>
      <c r="E48" s="24">
        <f>IF(ISERROR(VLOOKUP($U48,[1]BEx6_1!$A:$Z,5,0)),0,VLOOKUP($U48,[1]BEx6_1!$A:$Z,5,0))</f>
        <v>0.47675018000000002</v>
      </c>
      <c r="F48" s="25">
        <f t="shared" si="0"/>
        <v>0.47675018000000002</v>
      </c>
      <c r="G48" s="26">
        <f>IF(ISERROR(VLOOKUP($U48,[1]BEx6_1!$A:$Z,6,0)),0,VLOOKUP($U48,[1]BEx6_1!$A:$Z,6,0))</f>
        <v>241.36583238</v>
      </c>
      <c r="H48" s="36">
        <f t="shared" si="1"/>
        <v>35.767823163253617</v>
      </c>
      <c r="I48" s="23">
        <f>IF(ISERROR(VLOOKUP($U48,[1]BEx6_1!$A:$Z,8,0)),0,VLOOKUP($U48,[1]BEx6_1!$A:$Z,8,0))</f>
        <v>1344.2514482500001</v>
      </c>
      <c r="J48" s="24">
        <f>IF(ISERROR(VLOOKUP($U48,[1]BEx6_1!$A:$Z,9,0)),0,VLOOKUP($U48,[1]BEx6_1!$A:$Z,9,0))</f>
        <v>0</v>
      </c>
      <c r="K48" s="24">
        <f>IF(ISERROR(VLOOKUP($U48,[1]BEx6_1!$A:$Z,10,0)),0,VLOOKUP($U48,[1]BEx6_1!$A:$Z,10,0))</f>
        <v>559.21942555999999</v>
      </c>
      <c r="L48" s="25">
        <f t="shared" si="2"/>
        <v>559.21942555999999</v>
      </c>
      <c r="M48" s="26">
        <f>IF(ISERROR(VLOOKUP($U48,[1]BEx6_1!$A:$Z,11,0)),0,VLOOKUP($U48,[1]BEx6_1!$A:$Z,11,0))</f>
        <v>29.191586539999999</v>
      </c>
      <c r="N48" s="38">
        <f t="shared" si="3"/>
        <v>2.1715867651102601</v>
      </c>
      <c r="O48" s="23">
        <f t="shared" si="7"/>
        <v>2019.0642018200001</v>
      </c>
      <c r="P48" s="24">
        <f t="shared" si="7"/>
        <v>0</v>
      </c>
      <c r="Q48" s="24">
        <f t="shared" si="7"/>
        <v>559.69617573999994</v>
      </c>
      <c r="R48" s="25">
        <f t="shared" si="7"/>
        <v>559.69617573999994</v>
      </c>
      <c r="S48" s="29">
        <f t="shared" si="7"/>
        <v>270.55741891999998</v>
      </c>
      <c r="T48" s="30">
        <f t="shared" si="5"/>
        <v>13.400139464417101</v>
      </c>
      <c r="U48" s="31" t="s">
        <v>54</v>
      </c>
      <c r="V48" s="32" t="str">
        <f t="shared" si="6"/>
        <v/>
      </c>
      <c r="W48" s="33"/>
    </row>
    <row r="49" spans="1:23" ht="21">
      <c r="A49" s="34">
        <v>44</v>
      </c>
      <c r="B49" s="35" t="str">
        <f>VLOOKUP($U49,[1]Name!$A:$B,2,0)</f>
        <v>ลำพูน</v>
      </c>
      <c r="C49" s="23">
        <f>IF(ISERROR(VLOOKUP($U49,[1]BEx6_1!$A:$Z,3,0)),0,VLOOKUP($U49,[1]BEx6_1!$A:$Z,3,0))</f>
        <v>352.24473738</v>
      </c>
      <c r="D49" s="24">
        <f>IF(ISERROR(VLOOKUP($U49,[1]BEx6_1!$A:$Z,4,0)),0,VLOOKUP($U49,[1]BEx6_1!$A:$Z,4,0))</f>
        <v>0</v>
      </c>
      <c r="E49" s="24">
        <f>IF(ISERROR(VLOOKUP($U49,[1]BEx6_1!$A:$Z,5,0)),0,VLOOKUP($U49,[1]BEx6_1!$A:$Z,5,0))</f>
        <v>1.0962000000000001</v>
      </c>
      <c r="F49" s="25">
        <f t="shared" si="0"/>
        <v>1.0962000000000001</v>
      </c>
      <c r="G49" s="26">
        <f>IF(ISERROR(VLOOKUP($U49,[1]BEx6_1!$A:$Z,6,0)),0,VLOOKUP($U49,[1]BEx6_1!$A:$Z,6,0))</f>
        <v>128.82491164999999</v>
      </c>
      <c r="H49" s="36">
        <f t="shared" si="1"/>
        <v>36.572558218527554</v>
      </c>
      <c r="I49" s="23">
        <f>IF(ISERROR(VLOOKUP($U49,[1]BEx6_1!$A:$Z,8,0)),0,VLOOKUP($U49,[1]BEx6_1!$A:$Z,8,0))</f>
        <v>620.845235</v>
      </c>
      <c r="J49" s="24">
        <f>IF(ISERROR(VLOOKUP($U49,[1]BEx6_1!$A:$Z,9,0)),0,VLOOKUP($U49,[1]BEx6_1!$A:$Z,9,0))</f>
        <v>0</v>
      </c>
      <c r="K49" s="24">
        <f>IF(ISERROR(VLOOKUP($U49,[1]BEx6_1!$A:$Z,10,0)),0,VLOOKUP($U49,[1]BEx6_1!$A:$Z,10,0))</f>
        <v>69.810299999999998</v>
      </c>
      <c r="L49" s="25">
        <f t="shared" si="2"/>
        <v>69.810299999999998</v>
      </c>
      <c r="M49" s="26">
        <f>IF(ISERROR(VLOOKUP($U49,[1]BEx6_1!$A:$Z,11,0)),0,VLOOKUP($U49,[1]BEx6_1!$A:$Z,11,0))</f>
        <v>1.7825764500000001</v>
      </c>
      <c r="N49" s="38">
        <f t="shared" si="3"/>
        <v>0.28712090381107619</v>
      </c>
      <c r="O49" s="23">
        <f t="shared" si="7"/>
        <v>973.08997238000006</v>
      </c>
      <c r="P49" s="24">
        <f t="shared" si="7"/>
        <v>0</v>
      </c>
      <c r="Q49" s="24">
        <f t="shared" si="7"/>
        <v>70.906499999999994</v>
      </c>
      <c r="R49" s="25">
        <f t="shared" si="7"/>
        <v>70.906499999999994</v>
      </c>
      <c r="S49" s="29">
        <f t="shared" si="7"/>
        <v>130.60748809999998</v>
      </c>
      <c r="T49" s="30">
        <f t="shared" si="5"/>
        <v>13.421933408743076</v>
      </c>
      <c r="U49" s="31" t="s">
        <v>55</v>
      </c>
      <c r="V49" s="32" t="str">
        <f t="shared" si="6"/>
        <v/>
      </c>
      <c r="W49" s="33"/>
    </row>
    <row r="50" spans="1:23" ht="21">
      <c r="A50" s="34">
        <v>45</v>
      </c>
      <c r="B50" s="35" t="str">
        <f>VLOOKUP($U50,[1]Name!$A:$B,2,0)</f>
        <v>สิงห์บุรี</v>
      </c>
      <c r="C50" s="23">
        <f>IF(ISERROR(VLOOKUP($U50,[1]BEx6_1!$A:$Z,3,0)),0,VLOOKUP($U50,[1]BEx6_1!$A:$Z,3,0))</f>
        <v>285.71946434</v>
      </c>
      <c r="D50" s="24">
        <f>IF(ISERROR(VLOOKUP($U50,[1]BEx6_1!$A:$Z,4,0)),0,VLOOKUP($U50,[1]BEx6_1!$A:$Z,4,0))</f>
        <v>0</v>
      </c>
      <c r="E50" s="24">
        <f>IF(ISERROR(VLOOKUP($U50,[1]BEx6_1!$A:$Z,5,0)),0,VLOOKUP($U50,[1]BEx6_1!$A:$Z,5,0))</f>
        <v>0.28896005000000002</v>
      </c>
      <c r="F50" s="25">
        <f t="shared" si="0"/>
        <v>0.28896005000000002</v>
      </c>
      <c r="G50" s="26">
        <f>IF(ISERROR(VLOOKUP($U50,[1]BEx6_1!$A:$Z,6,0)),0,VLOOKUP($U50,[1]BEx6_1!$A:$Z,6,0))</f>
        <v>104.8565181</v>
      </c>
      <c r="H50" s="36">
        <f t="shared" si="1"/>
        <v>36.699116156546829</v>
      </c>
      <c r="I50" s="23">
        <f>IF(ISERROR(VLOOKUP($U50,[1]BEx6_1!$A:$Z,8,0)),0,VLOOKUP($U50,[1]BEx6_1!$A:$Z,8,0))</f>
        <v>486.46154999999999</v>
      </c>
      <c r="J50" s="24">
        <f>IF(ISERROR(VLOOKUP($U50,[1]BEx6_1!$A:$Z,9,0)),0,VLOOKUP($U50,[1]BEx6_1!$A:$Z,9,0))</f>
        <v>0</v>
      </c>
      <c r="K50" s="24">
        <f>IF(ISERROR(VLOOKUP($U50,[1]BEx6_1!$A:$Z,10,0)),0,VLOOKUP($U50,[1]BEx6_1!$A:$Z,10,0))</f>
        <v>6.1704090799999998</v>
      </c>
      <c r="L50" s="25">
        <f t="shared" si="2"/>
        <v>6.1704090799999998</v>
      </c>
      <c r="M50" s="26">
        <f>IF(ISERROR(VLOOKUP($U50,[1]BEx6_1!$A:$Z,11,0)),0,VLOOKUP($U50,[1]BEx6_1!$A:$Z,11,0))</f>
        <v>0.47071540000000001</v>
      </c>
      <c r="N50" s="38">
        <f t="shared" si="3"/>
        <v>9.6763125472095382E-2</v>
      </c>
      <c r="O50" s="23">
        <f t="shared" si="7"/>
        <v>772.18101434000005</v>
      </c>
      <c r="P50" s="24">
        <f t="shared" si="7"/>
        <v>0</v>
      </c>
      <c r="Q50" s="24">
        <f t="shared" si="7"/>
        <v>6.4593691299999998</v>
      </c>
      <c r="R50" s="25">
        <f t="shared" si="7"/>
        <v>6.4593691299999998</v>
      </c>
      <c r="S50" s="29">
        <f t="shared" si="7"/>
        <v>105.32723350000001</v>
      </c>
      <c r="T50" s="30">
        <f t="shared" si="5"/>
        <v>13.640225742927065</v>
      </c>
      <c r="U50" s="31" t="s">
        <v>56</v>
      </c>
      <c r="V50" s="32" t="str">
        <f t="shared" si="6"/>
        <v/>
      </c>
      <c r="W50" s="33"/>
    </row>
    <row r="51" spans="1:23" ht="21">
      <c r="A51" s="34">
        <v>46</v>
      </c>
      <c r="B51" s="35" t="str">
        <f>VLOOKUP($U51,[1]Name!$A:$B,2,0)</f>
        <v>ยโสธร</v>
      </c>
      <c r="C51" s="23">
        <f>IF(ISERROR(VLOOKUP($U51,[1]BEx6_1!$A:$Z,3,0)),0,VLOOKUP($U51,[1]BEx6_1!$A:$Z,3,0))</f>
        <v>457.29953157</v>
      </c>
      <c r="D51" s="24">
        <f>IF(ISERROR(VLOOKUP($U51,[1]BEx6_1!$A:$Z,4,0)),0,VLOOKUP($U51,[1]BEx6_1!$A:$Z,4,0))</f>
        <v>0</v>
      </c>
      <c r="E51" s="24">
        <f>IF(ISERROR(VLOOKUP($U51,[1]BEx6_1!$A:$Z,5,0)),0,VLOOKUP($U51,[1]BEx6_1!$A:$Z,5,0))</f>
        <v>4.4023000000000003</v>
      </c>
      <c r="F51" s="25">
        <f t="shared" si="0"/>
        <v>4.4023000000000003</v>
      </c>
      <c r="G51" s="26">
        <f>IF(ISERROR(VLOOKUP($U51,[1]BEx6_1!$A:$Z,6,0)),0,VLOOKUP($U51,[1]BEx6_1!$A:$Z,6,0))</f>
        <v>159.14718288</v>
      </c>
      <c r="H51" s="36">
        <f t="shared" si="1"/>
        <v>34.801518893670448</v>
      </c>
      <c r="I51" s="23">
        <f>IF(ISERROR(VLOOKUP($U51,[1]BEx6_1!$A:$Z,8,0)),0,VLOOKUP($U51,[1]BEx6_1!$A:$Z,8,0))</f>
        <v>695.73638900000003</v>
      </c>
      <c r="J51" s="24">
        <f>IF(ISERROR(VLOOKUP($U51,[1]BEx6_1!$A:$Z,9,0)),0,VLOOKUP($U51,[1]BEx6_1!$A:$Z,9,0))</f>
        <v>0</v>
      </c>
      <c r="K51" s="24">
        <f>IF(ISERROR(VLOOKUP($U51,[1]BEx6_1!$A:$Z,10,0)),0,VLOOKUP($U51,[1]BEx6_1!$A:$Z,10,0))</f>
        <v>71.415647629999995</v>
      </c>
      <c r="L51" s="25">
        <f t="shared" si="2"/>
        <v>71.415647629999995</v>
      </c>
      <c r="M51" s="26">
        <f>IF(ISERROR(VLOOKUP($U51,[1]BEx6_1!$A:$Z,11,0)),0,VLOOKUP($U51,[1]BEx6_1!$A:$Z,11,0))</f>
        <v>0.23754990000000001</v>
      </c>
      <c r="N51" s="38">
        <f t="shared" si="3"/>
        <v>3.4143664720690643E-2</v>
      </c>
      <c r="O51" s="23">
        <f t="shared" si="7"/>
        <v>1153.0359205700001</v>
      </c>
      <c r="P51" s="24">
        <f t="shared" si="7"/>
        <v>0</v>
      </c>
      <c r="Q51" s="24">
        <f t="shared" si="7"/>
        <v>75.817947629999992</v>
      </c>
      <c r="R51" s="25">
        <f t="shared" si="7"/>
        <v>75.817947629999992</v>
      </c>
      <c r="S51" s="29">
        <f t="shared" si="7"/>
        <v>159.38473278000001</v>
      </c>
      <c r="T51" s="30">
        <f t="shared" si="5"/>
        <v>13.823050083401444</v>
      </c>
      <c r="U51" s="31" t="s">
        <v>57</v>
      </c>
      <c r="V51" s="32" t="str">
        <f t="shared" si="6"/>
        <v/>
      </c>
      <c r="W51" s="33"/>
    </row>
    <row r="52" spans="1:23" ht="21">
      <c r="A52" s="34">
        <v>47</v>
      </c>
      <c r="B52" s="35" t="str">
        <f>VLOOKUP($U52,[1]Name!$A:$B,2,0)</f>
        <v>อุบลราชธานี</v>
      </c>
      <c r="C52" s="23">
        <f>IF(ISERROR(VLOOKUP($U52,[1]BEx6_1!$A:$Z,3,0)),0,VLOOKUP($U52,[1]BEx6_1!$A:$Z,3,0))</f>
        <v>2327.3795442000001</v>
      </c>
      <c r="D52" s="24">
        <f>IF(ISERROR(VLOOKUP($U52,[1]BEx6_1!$A:$Z,4,0)),0,VLOOKUP($U52,[1]BEx6_1!$A:$Z,4,0))</f>
        <v>0</v>
      </c>
      <c r="E52" s="24">
        <f>IF(ISERROR(VLOOKUP($U52,[1]BEx6_1!$A:$Z,5,0)),0,VLOOKUP($U52,[1]BEx6_1!$A:$Z,5,0))</f>
        <v>0.66821200000000003</v>
      </c>
      <c r="F52" s="25">
        <f t="shared" si="0"/>
        <v>0.66821200000000003</v>
      </c>
      <c r="G52" s="26">
        <f>IF(ISERROR(VLOOKUP($U52,[1]BEx6_1!$A:$Z,6,0)),0,VLOOKUP($U52,[1]BEx6_1!$A:$Z,6,0))</f>
        <v>796.86084640000001</v>
      </c>
      <c r="H52" s="36">
        <f t="shared" si="1"/>
        <v>34.238543016579975</v>
      </c>
      <c r="I52" s="23">
        <f>IF(ISERROR(VLOOKUP($U52,[1]BEx6_1!$A:$Z,8,0)),0,VLOOKUP($U52,[1]BEx6_1!$A:$Z,8,0))</f>
        <v>3336.8236393400002</v>
      </c>
      <c r="J52" s="24">
        <f>IF(ISERROR(VLOOKUP($U52,[1]BEx6_1!$A:$Z,9,0)),0,VLOOKUP($U52,[1]BEx6_1!$A:$Z,9,0))</f>
        <v>0</v>
      </c>
      <c r="K52" s="24">
        <f>IF(ISERROR(VLOOKUP($U52,[1]BEx6_1!$A:$Z,10,0)),0,VLOOKUP($U52,[1]BEx6_1!$A:$Z,10,0))</f>
        <v>370.35163290999998</v>
      </c>
      <c r="L52" s="25">
        <f t="shared" si="2"/>
        <v>370.35163290999998</v>
      </c>
      <c r="M52" s="26">
        <f>IF(ISERROR(VLOOKUP($U52,[1]BEx6_1!$A:$Z,11,0)),0,VLOOKUP($U52,[1]BEx6_1!$A:$Z,11,0))</f>
        <v>10.58623253</v>
      </c>
      <c r="N52" s="38">
        <f t="shared" si="3"/>
        <v>0.31725478101964899</v>
      </c>
      <c r="O52" s="23">
        <f t="shared" si="7"/>
        <v>5664.2031835400003</v>
      </c>
      <c r="P52" s="24">
        <f t="shared" si="7"/>
        <v>0</v>
      </c>
      <c r="Q52" s="24">
        <f t="shared" si="7"/>
        <v>371.01984490999996</v>
      </c>
      <c r="R52" s="25">
        <f t="shared" si="7"/>
        <v>371.01984490999996</v>
      </c>
      <c r="S52" s="29">
        <f t="shared" si="7"/>
        <v>807.44707892999998</v>
      </c>
      <c r="T52" s="30">
        <f t="shared" si="5"/>
        <v>14.255263322410755</v>
      </c>
      <c r="U52" s="31" t="s">
        <v>58</v>
      </c>
      <c r="V52" s="32" t="str">
        <f t="shared" si="6"/>
        <v/>
      </c>
      <c r="W52" s="33"/>
    </row>
    <row r="53" spans="1:23" ht="21">
      <c r="A53" s="34">
        <v>48</v>
      </c>
      <c r="B53" s="35" t="str">
        <f>VLOOKUP($U53,[1]Name!$A:$B,2,0)</f>
        <v>ระยอง</v>
      </c>
      <c r="C53" s="23">
        <f>IF(ISERROR(VLOOKUP($U53,[1]BEx6_1!$A:$Z,3,0)),0,VLOOKUP($U53,[1]BEx6_1!$A:$Z,3,0))</f>
        <v>1709.4886798800001</v>
      </c>
      <c r="D53" s="24">
        <f>IF(ISERROR(VLOOKUP($U53,[1]BEx6_1!$A:$Z,4,0)),0,VLOOKUP($U53,[1]BEx6_1!$A:$Z,4,0))</f>
        <v>0</v>
      </c>
      <c r="E53" s="24">
        <f>IF(ISERROR(VLOOKUP($U53,[1]BEx6_1!$A:$Z,5,0)),0,VLOOKUP($U53,[1]BEx6_1!$A:$Z,5,0))</f>
        <v>0.4174986</v>
      </c>
      <c r="F53" s="25">
        <f t="shared" si="0"/>
        <v>0.4174986</v>
      </c>
      <c r="G53" s="26">
        <f>IF(ISERROR(VLOOKUP($U53,[1]BEx6_1!$A:$Z,6,0)),0,VLOOKUP($U53,[1]BEx6_1!$A:$Z,6,0))</f>
        <v>475.36627134000003</v>
      </c>
      <c r="H53" s="36">
        <f t="shared" si="1"/>
        <v>27.807512090303462</v>
      </c>
      <c r="I53" s="23">
        <f>IF(ISERROR(VLOOKUP($U53,[1]BEx6_1!$A:$Z,8,0)),0,VLOOKUP($U53,[1]BEx6_1!$A:$Z,8,0))</f>
        <v>1626.4943784</v>
      </c>
      <c r="J53" s="24">
        <f>IF(ISERROR(VLOOKUP($U53,[1]BEx6_1!$A:$Z,9,0)),0,VLOOKUP($U53,[1]BEx6_1!$A:$Z,9,0))</f>
        <v>0</v>
      </c>
      <c r="K53" s="24">
        <f>IF(ISERROR(VLOOKUP($U53,[1]BEx6_1!$A:$Z,10,0)),0,VLOOKUP($U53,[1]BEx6_1!$A:$Z,10,0))</f>
        <v>23.029616279999999</v>
      </c>
      <c r="L53" s="25">
        <f t="shared" si="2"/>
        <v>23.029616279999999</v>
      </c>
      <c r="M53" s="26">
        <f>IF(ISERROR(VLOOKUP($U53,[1]BEx6_1!$A:$Z,11,0)),0,VLOOKUP($U53,[1]BEx6_1!$A:$Z,11,0))</f>
        <v>2.4141119</v>
      </c>
      <c r="N53" s="38">
        <f t="shared" si="3"/>
        <v>0.14842423878370781</v>
      </c>
      <c r="O53" s="23">
        <f t="shared" si="7"/>
        <v>3335.98305828</v>
      </c>
      <c r="P53" s="24">
        <f t="shared" si="7"/>
        <v>0</v>
      </c>
      <c r="Q53" s="24">
        <f t="shared" si="7"/>
        <v>23.447114879999997</v>
      </c>
      <c r="R53" s="25">
        <f t="shared" si="7"/>
        <v>23.447114879999997</v>
      </c>
      <c r="S53" s="29">
        <f t="shared" si="7"/>
        <v>477.78038324000005</v>
      </c>
      <c r="T53" s="30">
        <f t="shared" si="5"/>
        <v>14.322026667795457</v>
      </c>
      <c r="U53" s="31" t="s">
        <v>59</v>
      </c>
      <c r="V53" s="32" t="str">
        <f t="shared" si="6"/>
        <v/>
      </c>
      <c r="W53" s="33"/>
    </row>
    <row r="54" spans="1:23" ht="21">
      <c r="A54" s="34">
        <v>49</v>
      </c>
      <c r="B54" s="35" t="str">
        <f>VLOOKUP($U54,[1]Name!$A:$B,2,0)</f>
        <v>พิจิตร</v>
      </c>
      <c r="C54" s="23">
        <f>IF(ISERROR(VLOOKUP($U54,[1]BEx6_1!$A:$Z,3,0)),0,VLOOKUP($U54,[1]BEx6_1!$A:$Z,3,0))</f>
        <v>543.25038362999999</v>
      </c>
      <c r="D54" s="24">
        <f>IF(ISERROR(VLOOKUP($U54,[1]BEx6_1!$A:$Z,4,0)),0,VLOOKUP($U54,[1]BEx6_1!$A:$Z,4,0))</f>
        <v>0</v>
      </c>
      <c r="E54" s="24">
        <f>IF(ISERROR(VLOOKUP($U54,[1]BEx6_1!$A:$Z,5,0)),0,VLOOKUP($U54,[1]BEx6_1!$A:$Z,5,0))</f>
        <v>4.5999999999999999E-2</v>
      </c>
      <c r="F54" s="25">
        <f t="shared" si="0"/>
        <v>4.5999999999999999E-2</v>
      </c>
      <c r="G54" s="26">
        <f>IF(ISERROR(VLOOKUP($U54,[1]BEx6_1!$A:$Z,6,0)),0,VLOOKUP($U54,[1]BEx6_1!$A:$Z,6,0))</f>
        <v>184.16448994999999</v>
      </c>
      <c r="H54" s="36">
        <f t="shared" si="1"/>
        <v>33.900480422933633</v>
      </c>
      <c r="I54" s="23">
        <f>IF(ISERROR(VLOOKUP($U54,[1]BEx6_1!$A:$Z,8,0)),0,VLOOKUP($U54,[1]BEx6_1!$A:$Z,8,0))</f>
        <v>725.49390900000003</v>
      </c>
      <c r="J54" s="24">
        <f>IF(ISERROR(VLOOKUP($U54,[1]BEx6_1!$A:$Z,9,0)),0,VLOOKUP($U54,[1]BEx6_1!$A:$Z,9,0))</f>
        <v>0</v>
      </c>
      <c r="K54" s="24">
        <f>IF(ISERROR(VLOOKUP($U54,[1]BEx6_1!$A:$Z,10,0)),0,VLOOKUP($U54,[1]BEx6_1!$A:$Z,10,0))</f>
        <v>74.512823710000006</v>
      </c>
      <c r="L54" s="25">
        <f t="shared" si="2"/>
        <v>74.512823710000006</v>
      </c>
      <c r="M54" s="26">
        <f>IF(ISERROR(VLOOKUP($U54,[1]BEx6_1!$A:$Z,11,0)),0,VLOOKUP($U54,[1]BEx6_1!$A:$Z,11,0))</f>
        <v>6.2649430000000006E-2</v>
      </c>
      <c r="N54" s="38">
        <f t="shared" si="3"/>
        <v>8.6354177785385108E-3</v>
      </c>
      <c r="O54" s="23">
        <f t="shared" si="7"/>
        <v>1268.74429263</v>
      </c>
      <c r="P54" s="24">
        <f t="shared" si="7"/>
        <v>0</v>
      </c>
      <c r="Q54" s="24">
        <f t="shared" si="7"/>
        <v>74.558823710000013</v>
      </c>
      <c r="R54" s="25">
        <f t="shared" si="7"/>
        <v>74.558823710000013</v>
      </c>
      <c r="S54" s="29">
        <f t="shared" si="7"/>
        <v>184.22713937999998</v>
      </c>
      <c r="T54" s="30">
        <f t="shared" si="5"/>
        <v>14.520430984411576</v>
      </c>
      <c r="U54" s="31" t="s">
        <v>60</v>
      </c>
      <c r="V54" s="32" t="str">
        <f t="shared" si="6"/>
        <v/>
      </c>
      <c r="W54" s="33"/>
    </row>
    <row r="55" spans="1:23" ht="21">
      <c r="A55" s="34">
        <v>50</v>
      </c>
      <c r="B55" s="35" t="str">
        <f>VLOOKUP($U55,[1]Name!$A:$B,2,0)</f>
        <v>น่าน</v>
      </c>
      <c r="C55" s="23">
        <f>IF(ISERROR(VLOOKUP($U55,[1]BEx6_1!$A:$Z,3,0)),0,VLOOKUP($U55,[1]BEx6_1!$A:$Z,3,0))</f>
        <v>527.90125375000002</v>
      </c>
      <c r="D55" s="24">
        <f>IF(ISERROR(VLOOKUP($U55,[1]BEx6_1!$A:$Z,4,0)),0,VLOOKUP($U55,[1]BEx6_1!$A:$Z,4,0))</f>
        <v>0</v>
      </c>
      <c r="E55" s="24">
        <f>IF(ISERROR(VLOOKUP($U55,[1]BEx6_1!$A:$Z,5,0)),0,VLOOKUP($U55,[1]BEx6_1!$A:$Z,5,0))</f>
        <v>0.17048743999999999</v>
      </c>
      <c r="F55" s="25">
        <f t="shared" si="0"/>
        <v>0.17048743999999999</v>
      </c>
      <c r="G55" s="26">
        <f>IF(ISERROR(VLOOKUP($U55,[1]BEx6_1!$A:$Z,6,0)),0,VLOOKUP($U55,[1]BEx6_1!$A:$Z,6,0))</f>
        <v>155.01999785000001</v>
      </c>
      <c r="H55" s="36">
        <f t="shared" si="1"/>
        <v>29.365339966291</v>
      </c>
      <c r="I55" s="23">
        <f>IF(ISERROR(VLOOKUP($U55,[1]BEx6_1!$A:$Z,8,0)),0,VLOOKUP($U55,[1]BEx6_1!$A:$Z,8,0))</f>
        <v>941.22756800000002</v>
      </c>
      <c r="J55" s="24">
        <f>IF(ISERROR(VLOOKUP($U55,[1]BEx6_1!$A:$Z,9,0)),0,VLOOKUP($U55,[1]BEx6_1!$A:$Z,9,0))</f>
        <v>0</v>
      </c>
      <c r="K55" s="24">
        <f>IF(ISERROR(VLOOKUP($U55,[1]BEx6_1!$A:$Z,10,0)),0,VLOOKUP($U55,[1]BEx6_1!$A:$Z,10,0))</f>
        <v>45.480790130000003</v>
      </c>
      <c r="L55" s="25">
        <f t="shared" si="2"/>
        <v>45.480790130000003</v>
      </c>
      <c r="M55" s="26">
        <f>IF(ISERROR(VLOOKUP($U55,[1]BEx6_1!$A:$Z,11,0)),0,VLOOKUP($U55,[1]BEx6_1!$A:$Z,11,0))</f>
        <v>59.29892083</v>
      </c>
      <c r="N55" s="38">
        <f t="shared" si="3"/>
        <v>6.3001682957505549</v>
      </c>
      <c r="O55" s="23">
        <f t="shared" si="7"/>
        <v>1469.12882175</v>
      </c>
      <c r="P55" s="24">
        <f t="shared" si="7"/>
        <v>0</v>
      </c>
      <c r="Q55" s="24">
        <f t="shared" si="7"/>
        <v>45.651277570000005</v>
      </c>
      <c r="R55" s="25">
        <f t="shared" si="7"/>
        <v>45.651277570000005</v>
      </c>
      <c r="S55" s="29">
        <f t="shared" si="7"/>
        <v>214.31891868000002</v>
      </c>
      <c r="T55" s="30">
        <f t="shared" si="5"/>
        <v>14.588163781628568</v>
      </c>
      <c r="U55" s="31" t="s">
        <v>61</v>
      </c>
      <c r="V55" s="32" t="str">
        <f t="shared" si="6"/>
        <v/>
      </c>
      <c r="W55" s="33"/>
    </row>
    <row r="56" spans="1:23" ht="21">
      <c r="A56" s="34">
        <v>51</v>
      </c>
      <c r="B56" s="35" t="str">
        <f>VLOOKUP($U56,[1]Name!$A:$B,2,0)</f>
        <v>ร้อยเอ็ด</v>
      </c>
      <c r="C56" s="23">
        <f>IF(ISERROR(VLOOKUP($U56,[1]BEx6_1!$A:$Z,3,0)),0,VLOOKUP($U56,[1]BEx6_1!$A:$Z,3,0))</f>
        <v>1032.4529675799999</v>
      </c>
      <c r="D56" s="24">
        <f>IF(ISERROR(VLOOKUP($U56,[1]BEx6_1!$A:$Z,4,0)),0,VLOOKUP($U56,[1]BEx6_1!$A:$Z,4,0))</f>
        <v>0</v>
      </c>
      <c r="E56" s="24">
        <f>IF(ISERROR(VLOOKUP($U56,[1]BEx6_1!$A:$Z,5,0)),0,VLOOKUP($U56,[1]BEx6_1!$A:$Z,5,0))</f>
        <v>0.69366399999999995</v>
      </c>
      <c r="F56" s="25">
        <f t="shared" si="0"/>
        <v>0.69366399999999995</v>
      </c>
      <c r="G56" s="26">
        <f>IF(ISERROR(VLOOKUP($U56,[1]BEx6_1!$A:$Z,6,0)),0,VLOOKUP($U56,[1]BEx6_1!$A:$Z,6,0))</f>
        <v>353.79876521</v>
      </c>
      <c r="H56" s="36">
        <f t="shared" si="1"/>
        <v>34.267785198901642</v>
      </c>
      <c r="I56" s="23">
        <f>IF(ISERROR(VLOOKUP($U56,[1]BEx6_1!$A:$Z,8,0)),0,VLOOKUP($U56,[1]BEx6_1!$A:$Z,8,0))</f>
        <v>1477.5838000000001</v>
      </c>
      <c r="J56" s="24">
        <f>IF(ISERROR(VLOOKUP($U56,[1]BEx6_1!$A:$Z,9,0)),0,VLOOKUP($U56,[1]BEx6_1!$A:$Z,9,0))</f>
        <v>0</v>
      </c>
      <c r="K56" s="24">
        <f>IF(ISERROR(VLOOKUP($U56,[1]BEx6_1!$A:$Z,10,0)),0,VLOOKUP($U56,[1]BEx6_1!$A:$Z,10,0))</f>
        <v>1.635535</v>
      </c>
      <c r="L56" s="25">
        <f t="shared" si="2"/>
        <v>1.635535</v>
      </c>
      <c r="M56" s="26">
        <f>IF(ISERROR(VLOOKUP($U56,[1]BEx6_1!$A:$Z,11,0)),0,VLOOKUP($U56,[1]BEx6_1!$A:$Z,11,0))</f>
        <v>12.3721876</v>
      </c>
      <c r="N56" s="38">
        <f t="shared" si="3"/>
        <v>0.83732561225969038</v>
      </c>
      <c r="O56" s="23">
        <f t="shared" si="7"/>
        <v>2510.0367675799998</v>
      </c>
      <c r="P56" s="24">
        <f t="shared" si="7"/>
        <v>0</v>
      </c>
      <c r="Q56" s="24">
        <f t="shared" si="7"/>
        <v>2.329199</v>
      </c>
      <c r="R56" s="25">
        <f t="shared" si="7"/>
        <v>2.329199</v>
      </c>
      <c r="S56" s="29">
        <f t="shared" si="7"/>
        <v>366.17095281000002</v>
      </c>
      <c r="T56" s="30">
        <f t="shared" si="5"/>
        <v>14.588270480317952</v>
      </c>
      <c r="U56" s="31" t="s">
        <v>62</v>
      </c>
      <c r="V56" s="32" t="str">
        <f t="shared" si="6"/>
        <v/>
      </c>
      <c r="W56" s="33"/>
    </row>
    <row r="57" spans="1:23" ht="21">
      <c r="A57" s="34">
        <v>52</v>
      </c>
      <c r="B57" s="35" t="str">
        <f>VLOOKUP($U57,[1]Name!$A:$B,2,0)</f>
        <v>ราชบุรี</v>
      </c>
      <c r="C57" s="23">
        <f>IF(ISERROR(VLOOKUP($U57,[1]BEx6_1!$A:$Z,3,0)),0,VLOOKUP($U57,[1]BEx6_1!$A:$Z,3,0))</f>
        <v>1072.81125189</v>
      </c>
      <c r="D57" s="24">
        <f>IF(ISERROR(VLOOKUP($U57,[1]BEx6_1!$A:$Z,4,0)),0,VLOOKUP($U57,[1]BEx6_1!$A:$Z,4,0))</f>
        <v>0</v>
      </c>
      <c r="E57" s="24">
        <f>IF(ISERROR(VLOOKUP($U57,[1]BEx6_1!$A:$Z,5,0)),0,VLOOKUP($U57,[1]BEx6_1!$A:$Z,5,0))</f>
        <v>0.73951999999999996</v>
      </c>
      <c r="F57" s="25">
        <f t="shared" si="0"/>
        <v>0.73951999999999996</v>
      </c>
      <c r="G57" s="26">
        <f>IF(ISERROR(VLOOKUP($U57,[1]BEx6_1!$A:$Z,6,0)),0,VLOOKUP($U57,[1]BEx6_1!$A:$Z,6,0))</f>
        <v>365.63392403</v>
      </c>
      <c r="H57" s="36">
        <f t="shared" si="1"/>
        <v>34.081850221635264</v>
      </c>
      <c r="I57" s="23">
        <f>IF(ISERROR(VLOOKUP($U57,[1]BEx6_1!$A:$Z,8,0)),0,VLOOKUP($U57,[1]BEx6_1!$A:$Z,8,0))</f>
        <v>2343.2926265000001</v>
      </c>
      <c r="J57" s="24">
        <f>IF(ISERROR(VLOOKUP($U57,[1]BEx6_1!$A:$Z,9,0)),0,VLOOKUP($U57,[1]BEx6_1!$A:$Z,9,0))</f>
        <v>0</v>
      </c>
      <c r="K57" s="24">
        <f>IF(ISERROR(VLOOKUP($U57,[1]BEx6_1!$A:$Z,10,0)),0,VLOOKUP($U57,[1]BEx6_1!$A:$Z,10,0))</f>
        <v>343.16082799999998</v>
      </c>
      <c r="L57" s="25">
        <f t="shared" si="2"/>
        <v>343.16082799999998</v>
      </c>
      <c r="M57" s="26">
        <f>IF(ISERROR(VLOOKUP($U57,[1]BEx6_1!$A:$Z,11,0)),0,VLOOKUP($U57,[1]BEx6_1!$A:$Z,11,0))</f>
        <v>152.07183226000001</v>
      </c>
      <c r="N57" s="38">
        <f t="shared" si="3"/>
        <v>6.4896646086894521</v>
      </c>
      <c r="O57" s="23">
        <f t="shared" si="7"/>
        <v>3416.1038783900003</v>
      </c>
      <c r="P57" s="24">
        <f t="shared" si="7"/>
        <v>0</v>
      </c>
      <c r="Q57" s="24">
        <f t="shared" si="7"/>
        <v>343.90034800000001</v>
      </c>
      <c r="R57" s="25">
        <f t="shared" si="7"/>
        <v>343.90034800000001</v>
      </c>
      <c r="S57" s="29">
        <f t="shared" si="7"/>
        <v>517.70575628999995</v>
      </c>
      <c r="T57" s="30">
        <f t="shared" si="5"/>
        <v>15.154859884822741</v>
      </c>
      <c r="U57" s="31" t="s">
        <v>63</v>
      </c>
      <c r="V57" s="32" t="str">
        <f t="shared" si="6"/>
        <v/>
      </c>
      <c r="W57" s="33"/>
    </row>
    <row r="58" spans="1:23" ht="21">
      <c r="A58" s="34">
        <v>53</v>
      </c>
      <c r="B58" s="35" t="str">
        <f>VLOOKUP($U58,[1]Name!$A:$B,2,0)</f>
        <v>สระบุรี</v>
      </c>
      <c r="C58" s="23">
        <f>IF(ISERROR(VLOOKUP($U58,[1]BEx6_1!$A:$Z,3,0)),0,VLOOKUP($U58,[1]BEx6_1!$A:$Z,3,0))</f>
        <v>812.24540992000004</v>
      </c>
      <c r="D58" s="24">
        <f>IF(ISERROR(VLOOKUP($U58,[1]BEx6_1!$A:$Z,4,0)),0,VLOOKUP($U58,[1]BEx6_1!$A:$Z,4,0))</f>
        <v>0</v>
      </c>
      <c r="E58" s="24">
        <f>IF(ISERROR(VLOOKUP($U58,[1]BEx6_1!$A:$Z,5,0)),0,VLOOKUP($U58,[1]BEx6_1!$A:$Z,5,0))</f>
        <v>4.3696599999999997</v>
      </c>
      <c r="F58" s="25">
        <f t="shared" si="0"/>
        <v>4.3696599999999997</v>
      </c>
      <c r="G58" s="26">
        <f>IF(ISERROR(VLOOKUP($U58,[1]BEx6_1!$A:$Z,6,0)),0,VLOOKUP($U58,[1]BEx6_1!$A:$Z,6,0))</f>
        <v>293.80127855000001</v>
      </c>
      <c r="H58" s="36">
        <f t="shared" si="1"/>
        <v>36.171491394323446</v>
      </c>
      <c r="I58" s="23">
        <f>IF(ISERROR(VLOOKUP($U58,[1]BEx6_1!$A:$Z,8,0)),0,VLOOKUP($U58,[1]BEx6_1!$A:$Z,8,0))</f>
        <v>1092.5586393999999</v>
      </c>
      <c r="J58" s="24">
        <f>IF(ISERROR(VLOOKUP($U58,[1]BEx6_1!$A:$Z,9,0)),0,VLOOKUP($U58,[1]BEx6_1!$A:$Z,9,0))</f>
        <v>0</v>
      </c>
      <c r="K58" s="24">
        <f>IF(ISERROR(VLOOKUP($U58,[1]BEx6_1!$A:$Z,10,0)),0,VLOOKUP($U58,[1]BEx6_1!$A:$Z,10,0))</f>
        <v>12.82836155</v>
      </c>
      <c r="L58" s="25">
        <f t="shared" si="2"/>
        <v>12.82836155</v>
      </c>
      <c r="M58" s="26">
        <f>IF(ISERROR(VLOOKUP($U58,[1]BEx6_1!$A:$Z,11,0)),0,VLOOKUP($U58,[1]BEx6_1!$A:$Z,11,0))</f>
        <v>4.8809614799999999</v>
      </c>
      <c r="N58" s="38">
        <f t="shared" si="3"/>
        <v>0.44674595065034461</v>
      </c>
      <c r="O58" s="23">
        <f t="shared" si="7"/>
        <v>1904.8040493200001</v>
      </c>
      <c r="P58" s="24">
        <f t="shared" si="7"/>
        <v>0</v>
      </c>
      <c r="Q58" s="24">
        <f t="shared" si="7"/>
        <v>17.19802155</v>
      </c>
      <c r="R58" s="25">
        <f t="shared" si="7"/>
        <v>17.19802155</v>
      </c>
      <c r="S58" s="29">
        <f t="shared" si="7"/>
        <v>298.68224003</v>
      </c>
      <c r="T58" s="30">
        <f t="shared" si="5"/>
        <v>15.680470657159049</v>
      </c>
      <c r="U58" s="31" t="s">
        <v>64</v>
      </c>
      <c r="V58" s="32" t="str">
        <f t="shared" si="6"/>
        <v/>
      </c>
      <c r="W58" s="33"/>
    </row>
    <row r="59" spans="1:23" ht="21">
      <c r="A59" s="34">
        <v>54</v>
      </c>
      <c r="B59" s="35" t="str">
        <f>VLOOKUP($U59,[1]Name!$A:$B,2,0)</f>
        <v>พังงา</v>
      </c>
      <c r="C59" s="23">
        <f>IF(ISERROR(VLOOKUP($U59,[1]BEx6_1!$A:$Z,3,0)),0,VLOOKUP($U59,[1]BEx6_1!$A:$Z,3,0))</f>
        <v>369.57172305</v>
      </c>
      <c r="D59" s="24">
        <f>IF(ISERROR(VLOOKUP($U59,[1]BEx6_1!$A:$Z,4,0)),0,VLOOKUP($U59,[1]BEx6_1!$A:$Z,4,0))</f>
        <v>0</v>
      </c>
      <c r="E59" s="24">
        <f>IF(ISERROR(VLOOKUP($U59,[1]BEx6_1!$A:$Z,5,0)),0,VLOOKUP($U59,[1]BEx6_1!$A:$Z,5,0))</f>
        <v>6.2E-2</v>
      </c>
      <c r="F59" s="25">
        <f t="shared" si="0"/>
        <v>6.2E-2</v>
      </c>
      <c r="G59" s="26">
        <f>IF(ISERROR(VLOOKUP($U59,[1]BEx6_1!$A:$Z,6,0)),0,VLOOKUP($U59,[1]BEx6_1!$A:$Z,6,0))</f>
        <v>113.65211443</v>
      </c>
      <c r="H59" s="36">
        <f t="shared" si="1"/>
        <v>30.752383730024661</v>
      </c>
      <c r="I59" s="23">
        <f>IF(ISERROR(VLOOKUP($U59,[1]BEx6_1!$A:$Z,8,0)),0,VLOOKUP($U59,[1]BEx6_1!$A:$Z,8,0))</f>
        <v>372.687118</v>
      </c>
      <c r="J59" s="24">
        <f>IF(ISERROR(VLOOKUP($U59,[1]BEx6_1!$A:$Z,9,0)),0,VLOOKUP($U59,[1]BEx6_1!$A:$Z,9,0))</f>
        <v>0</v>
      </c>
      <c r="K59" s="24">
        <f>IF(ISERROR(VLOOKUP($U59,[1]BEx6_1!$A:$Z,10,0)),0,VLOOKUP($U59,[1]BEx6_1!$A:$Z,10,0))</f>
        <v>61.119039999999998</v>
      </c>
      <c r="L59" s="25">
        <f t="shared" si="2"/>
        <v>61.119039999999998</v>
      </c>
      <c r="M59" s="26">
        <f>IF(ISERROR(VLOOKUP($U59,[1]BEx6_1!$A:$Z,11,0)),0,VLOOKUP($U59,[1]BEx6_1!$A:$Z,11,0))</f>
        <v>2.8755999999999999</v>
      </c>
      <c r="N59" s="38">
        <f t="shared" si="3"/>
        <v>0.7715855636308846</v>
      </c>
      <c r="O59" s="23">
        <f t="shared" si="7"/>
        <v>742.25884105</v>
      </c>
      <c r="P59" s="24">
        <f t="shared" si="7"/>
        <v>0</v>
      </c>
      <c r="Q59" s="24">
        <f t="shared" si="7"/>
        <v>61.181039999999996</v>
      </c>
      <c r="R59" s="25">
        <f t="shared" si="7"/>
        <v>61.181039999999996</v>
      </c>
      <c r="S59" s="29">
        <f t="shared" si="7"/>
        <v>116.52771443</v>
      </c>
      <c r="T59" s="30">
        <f t="shared" si="5"/>
        <v>15.699067223660117</v>
      </c>
      <c r="U59" s="31" t="s">
        <v>65</v>
      </c>
      <c r="V59" s="32" t="str">
        <f t="shared" si="6"/>
        <v/>
      </c>
      <c r="W59" s="33"/>
    </row>
    <row r="60" spans="1:23" ht="21">
      <c r="A60" s="34">
        <v>55</v>
      </c>
      <c r="B60" s="35" t="str">
        <f>VLOOKUP($U60,[1]Name!$A:$B,2,0)</f>
        <v>อุดรธานี</v>
      </c>
      <c r="C60" s="23">
        <f>IF(ISERROR(VLOOKUP($U60,[1]BEx6_1!$A:$Z,3,0)),0,VLOOKUP($U60,[1]BEx6_1!$A:$Z,3,0))</f>
        <v>1630.5775943599999</v>
      </c>
      <c r="D60" s="24">
        <f>IF(ISERROR(VLOOKUP($U60,[1]BEx6_1!$A:$Z,4,0)),0,VLOOKUP($U60,[1]BEx6_1!$A:$Z,4,0))</f>
        <v>0</v>
      </c>
      <c r="E60" s="24">
        <f>IF(ISERROR(VLOOKUP($U60,[1]BEx6_1!$A:$Z,5,0)),0,VLOOKUP($U60,[1]BEx6_1!$A:$Z,5,0))</f>
        <v>2.0159711499999999</v>
      </c>
      <c r="F60" s="25">
        <f t="shared" si="0"/>
        <v>2.0159711499999999</v>
      </c>
      <c r="G60" s="26">
        <f>IF(ISERROR(VLOOKUP($U60,[1]BEx6_1!$A:$Z,6,0)),0,VLOOKUP($U60,[1]BEx6_1!$A:$Z,6,0))</f>
        <v>579.17308489000004</v>
      </c>
      <c r="H60" s="36">
        <f t="shared" si="1"/>
        <v>35.519504676950064</v>
      </c>
      <c r="I60" s="23">
        <f>IF(ISERROR(VLOOKUP($U60,[1]BEx6_1!$A:$Z,8,0)),0,VLOOKUP($U60,[1]BEx6_1!$A:$Z,8,0))</f>
        <v>2187.059068</v>
      </c>
      <c r="J60" s="24">
        <f>IF(ISERROR(VLOOKUP($U60,[1]BEx6_1!$A:$Z,9,0)),0,VLOOKUP($U60,[1]BEx6_1!$A:$Z,9,0))</f>
        <v>0</v>
      </c>
      <c r="K60" s="24">
        <f>IF(ISERROR(VLOOKUP($U60,[1]BEx6_1!$A:$Z,10,0)),0,VLOOKUP($U60,[1]BEx6_1!$A:$Z,10,0))</f>
        <v>125.16801012000001</v>
      </c>
      <c r="L60" s="25">
        <f t="shared" si="2"/>
        <v>125.16801012000001</v>
      </c>
      <c r="M60" s="26">
        <f>IF(ISERROR(VLOOKUP($U60,[1]BEx6_1!$A:$Z,11,0)),0,VLOOKUP($U60,[1]BEx6_1!$A:$Z,11,0))</f>
        <v>22.91855383</v>
      </c>
      <c r="N60" s="38">
        <f t="shared" si="3"/>
        <v>1.047916545343164</v>
      </c>
      <c r="O60" s="23">
        <f t="shared" si="7"/>
        <v>3817.6366623599997</v>
      </c>
      <c r="P60" s="24">
        <f t="shared" si="7"/>
        <v>0</v>
      </c>
      <c r="Q60" s="24">
        <f t="shared" si="7"/>
        <v>127.18398127</v>
      </c>
      <c r="R60" s="25">
        <f t="shared" si="7"/>
        <v>127.18398127</v>
      </c>
      <c r="S60" s="29">
        <f t="shared" si="7"/>
        <v>602.09163871999999</v>
      </c>
      <c r="T60" s="30">
        <f t="shared" si="5"/>
        <v>15.771318539983763</v>
      </c>
      <c r="U60" s="31" t="s">
        <v>66</v>
      </c>
      <c r="V60" s="32" t="str">
        <f t="shared" si="6"/>
        <v/>
      </c>
      <c r="W60" s="33"/>
    </row>
    <row r="61" spans="1:23" ht="21">
      <c r="A61" s="34">
        <v>56</v>
      </c>
      <c r="B61" s="35" t="str">
        <f>VLOOKUP($U61,[1]Name!$A:$B,2,0)</f>
        <v>นราธิวาส</v>
      </c>
      <c r="C61" s="23">
        <f>IF(ISERROR(VLOOKUP($U61,[1]BEx6_1!$A:$Z,3,0)),0,VLOOKUP($U61,[1]BEx6_1!$A:$Z,3,0))</f>
        <v>1549.2161114400001</v>
      </c>
      <c r="D61" s="24">
        <f>IF(ISERROR(VLOOKUP($U61,[1]BEx6_1!$A:$Z,4,0)),0,VLOOKUP($U61,[1]BEx6_1!$A:$Z,4,0))</f>
        <v>0</v>
      </c>
      <c r="E61" s="24">
        <f>IF(ISERROR(VLOOKUP($U61,[1]BEx6_1!$A:$Z,5,0)),0,VLOOKUP($U61,[1]BEx6_1!$A:$Z,5,0))</f>
        <v>2.3569163199999998</v>
      </c>
      <c r="F61" s="25">
        <f t="shared" si="0"/>
        <v>2.3569163199999998</v>
      </c>
      <c r="G61" s="26">
        <f>IF(ISERROR(VLOOKUP($U61,[1]BEx6_1!$A:$Z,6,0)),0,VLOOKUP($U61,[1]BEx6_1!$A:$Z,6,0))</f>
        <v>410.92831794</v>
      </c>
      <c r="H61" s="36">
        <f t="shared" si="1"/>
        <v>26.524918951303778</v>
      </c>
      <c r="I61" s="23">
        <f>IF(ISERROR(VLOOKUP($U61,[1]BEx6_1!$A:$Z,8,0)),0,VLOOKUP($U61,[1]BEx6_1!$A:$Z,8,0))</f>
        <v>1618.0813705</v>
      </c>
      <c r="J61" s="24">
        <f>IF(ISERROR(VLOOKUP($U61,[1]BEx6_1!$A:$Z,9,0)),0,VLOOKUP($U61,[1]BEx6_1!$A:$Z,9,0))</f>
        <v>0</v>
      </c>
      <c r="K61" s="24">
        <f>IF(ISERROR(VLOOKUP($U61,[1]BEx6_1!$A:$Z,10,0)),0,VLOOKUP($U61,[1]BEx6_1!$A:$Z,10,0))</f>
        <v>284.05830192000002</v>
      </c>
      <c r="L61" s="25">
        <f t="shared" si="2"/>
        <v>284.05830192000002</v>
      </c>
      <c r="M61" s="26">
        <f>IF(ISERROR(VLOOKUP($U61,[1]BEx6_1!$A:$Z,11,0)),0,VLOOKUP($U61,[1]BEx6_1!$A:$Z,11,0))</f>
        <v>88.598676780000005</v>
      </c>
      <c r="N61" s="38">
        <f t="shared" si="3"/>
        <v>5.4755390177085044</v>
      </c>
      <c r="O61" s="23">
        <f t="shared" si="7"/>
        <v>3167.2974819400001</v>
      </c>
      <c r="P61" s="24">
        <f t="shared" si="7"/>
        <v>0</v>
      </c>
      <c r="Q61" s="24">
        <f t="shared" si="7"/>
        <v>286.41521824</v>
      </c>
      <c r="R61" s="25">
        <f t="shared" si="7"/>
        <v>286.41521824</v>
      </c>
      <c r="S61" s="29">
        <f t="shared" si="7"/>
        <v>499.52699472</v>
      </c>
      <c r="T61" s="30">
        <f t="shared" si="5"/>
        <v>15.771394937428957</v>
      </c>
      <c r="U61" s="31" t="s">
        <v>67</v>
      </c>
      <c r="V61" s="32" t="str">
        <f t="shared" si="6"/>
        <v/>
      </c>
      <c r="W61" s="33"/>
    </row>
    <row r="62" spans="1:23" ht="21">
      <c r="A62" s="34">
        <v>57</v>
      </c>
      <c r="B62" s="35" t="str">
        <f>VLOOKUP($U62,[1]Name!$A:$B,2,0)</f>
        <v>นนทบุรี</v>
      </c>
      <c r="C62" s="23">
        <f>IF(ISERROR(VLOOKUP($U62,[1]BEx6_1!$A:$Z,3,0)),0,VLOOKUP($U62,[1]BEx6_1!$A:$Z,3,0))</f>
        <v>1567.3808508699999</v>
      </c>
      <c r="D62" s="24">
        <f>IF(ISERROR(VLOOKUP($U62,[1]BEx6_1!$A:$Z,4,0)),0,VLOOKUP($U62,[1]BEx6_1!$A:$Z,4,0))</f>
        <v>0</v>
      </c>
      <c r="E62" s="24">
        <f>IF(ISERROR(VLOOKUP($U62,[1]BEx6_1!$A:$Z,5,0)),0,VLOOKUP($U62,[1]BEx6_1!$A:$Z,5,0))</f>
        <v>4.3455000000000001E-2</v>
      </c>
      <c r="F62" s="25">
        <f t="shared" si="0"/>
        <v>4.3455000000000001E-2</v>
      </c>
      <c r="G62" s="26">
        <f>IF(ISERROR(VLOOKUP($U62,[1]BEx6_1!$A:$Z,6,0)),0,VLOOKUP($U62,[1]BEx6_1!$A:$Z,6,0))</f>
        <v>376.78152323</v>
      </c>
      <c r="H62" s="36">
        <f t="shared" si="1"/>
        <v>24.038926022406194</v>
      </c>
      <c r="I62" s="23">
        <f>IF(ISERROR(VLOOKUP($U62,[1]BEx6_1!$A:$Z,8,0)),0,VLOOKUP($U62,[1]BEx6_1!$A:$Z,8,0))</f>
        <v>1835.572582</v>
      </c>
      <c r="J62" s="24">
        <f>IF(ISERROR(VLOOKUP($U62,[1]BEx6_1!$A:$Z,9,0)),0,VLOOKUP($U62,[1]BEx6_1!$A:$Z,9,0))</f>
        <v>0</v>
      </c>
      <c r="K62" s="24">
        <f>IF(ISERROR(VLOOKUP($U62,[1]BEx6_1!$A:$Z,10,0)),0,VLOOKUP($U62,[1]BEx6_1!$A:$Z,10,0))</f>
        <v>702.52814897999997</v>
      </c>
      <c r="L62" s="25">
        <f t="shared" si="2"/>
        <v>702.52814897999997</v>
      </c>
      <c r="M62" s="26">
        <f>IF(ISERROR(VLOOKUP($U62,[1]BEx6_1!$A:$Z,11,0)),0,VLOOKUP($U62,[1]BEx6_1!$A:$Z,11,0))</f>
        <v>176.70481902</v>
      </c>
      <c r="N62" s="38">
        <f t="shared" si="3"/>
        <v>9.6266865583417172</v>
      </c>
      <c r="O62" s="23">
        <f t="shared" si="7"/>
        <v>3402.9534328700001</v>
      </c>
      <c r="P62" s="24">
        <f t="shared" si="7"/>
        <v>0</v>
      </c>
      <c r="Q62" s="24">
        <f t="shared" si="7"/>
        <v>702.57160397999996</v>
      </c>
      <c r="R62" s="25">
        <f t="shared" si="7"/>
        <v>702.57160397999996</v>
      </c>
      <c r="S62" s="29">
        <f t="shared" si="7"/>
        <v>553.48634225000001</v>
      </c>
      <c r="T62" s="30">
        <f t="shared" si="5"/>
        <v>16.264881467484493</v>
      </c>
      <c r="U62" s="31" t="s">
        <v>68</v>
      </c>
      <c r="V62" s="32" t="str">
        <f t="shared" si="6"/>
        <v/>
      </c>
      <c r="W62" s="33"/>
    </row>
    <row r="63" spans="1:23" ht="21">
      <c r="A63" s="34">
        <v>58</v>
      </c>
      <c r="B63" s="35" t="str">
        <f>VLOOKUP($U63,[1]Name!$A:$B,2,0)</f>
        <v>แพร่</v>
      </c>
      <c r="C63" s="23">
        <f>IF(ISERROR(VLOOKUP($U63,[1]BEx6_1!$A:$Z,3,0)),0,VLOOKUP($U63,[1]BEx6_1!$A:$Z,3,0))</f>
        <v>548.66668631000005</v>
      </c>
      <c r="D63" s="24">
        <f>IF(ISERROR(VLOOKUP($U63,[1]BEx6_1!$A:$Z,4,0)),0,VLOOKUP($U63,[1]BEx6_1!$A:$Z,4,0))</f>
        <v>0</v>
      </c>
      <c r="E63" s="24">
        <f>IF(ISERROR(VLOOKUP($U63,[1]BEx6_1!$A:$Z,5,0)),0,VLOOKUP($U63,[1]BEx6_1!$A:$Z,5,0))</f>
        <v>1.6354</v>
      </c>
      <c r="F63" s="25">
        <f t="shared" si="0"/>
        <v>1.6354</v>
      </c>
      <c r="G63" s="26">
        <f>IF(ISERROR(VLOOKUP($U63,[1]BEx6_1!$A:$Z,6,0)),0,VLOOKUP($U63,[1]BEx6_1!$A:$Z,6,0))</f>
        <v>192.00865411999999</v>
      </c>
      <c r="H63" s="36">
        <f t="shared" si="1"/>
        <v>34.995500713071166</v>
      </c>
      <c r="I63" s="23">
        <f>IF(ISERROR(VLOOKUP($U63,[1]BEx6_1!$A:$Z,8,0)),0,VLOOKUP($U63,[1]BEx6_1!$A:$Z,8,0))</f>
        <v>818.14802499999996</v>
      </c>
      <c r="J63" s="24">
        <f>IF(ISERROR(VLOOKUP($U63,[1]BEx6_1!$A:$Z,9,0)),0,VLOOKUP($U63,[1]BEx6_1!$A:$Z,9,0))</f>
        <v>0</v>
      </c>
      <c r="K63" s="24">
        <f>IF(ISERROR(VLOOKUP($U63,[1]BEx6_1!$A:$Z,10,0)),0,VLOOKUP($U63,[1]BEx6_1!$A:$Z,10,0))</f>
        <v>72.528351279999995</v>
      </c>
      <c r="L63" s="25">
        <f t="shared" si="2"/>
        <v>72.528351279999995</v>
      </c>
      <c r="M63" s="26">
        <f>IF(ISERROR(VLOOKUP($U63,[1]BEx6_1!$A:$Z,11,0)),0,VLOOKUP($U63,[1]BEx6_1!$A:$Z,11,0))</f>
        <v>36.701962379999998</v>
      </c>
      <c r="N63" s="38">
        <f t="shared" si="3"/>
        <v>4.4859806854633675</v>
      </c>
      <c r="O63" s="23">
        <f t="shared" si="7"/>
        <v>1366.8147113099999</v>
      </c>
      <c r="P63" s="24">
        <f t="shared" si="7"/>
        <v>0</v>
      </c>
      <c r="Q63" s="24">
        <f t="shared" si="7"/>
        <v>74.16375128</v>
      </c>
      <c r="R63" s="25">
        <f t="shared" si="7"/>
        <v>74.16375128</v>
      </c>
      <c r="S63" s="29">
        <f t="shared" si="7"/>
        <v>228.71061649999999</v>
      </c>
      <c r="T63" s="30">
        <f t="shared" si="5"/>
        <v>16.733110538501318</v>
      </c>
      <c r="U63" s="31" t="s">
        <v>69</v>
      </c>
      <c r="V63" s="32" t="str">
        <f t="shared" si="6"/>
        <v/>
      </c>
      <c r="W63" s="33"/>
    </row>
    <row r="64" spans="1:23" ht="21">
      <c r="A64" s="34">
        <v>59</v>
      </c>
      <c r="B64" s="35" t="str">
        <f>VLOOKUP($U64,[1]Name!$A:$B,2,0)</f>
        <v>ชัยภูมิ</v>
      </c>
      <c r="C64" s="23">
        <f>IF(ISERROR(VLOOKUP($U64,[1]BEx6_1!$A:$Z,3,0)),0,VLOOKUP($U64,[1]BEx6_1!$A:$Z,3,0))</f>
        <v>942.01526015000002</v>
      </c>
      <c r="D64" s="24">
        <f>IF(ISERROR(VLOOKUP($U64,[1]BEx6_1!$A:$Z,4,0)),0,VLOOKUP($U64,[1]BEx6_1!$A:$Z,4,0))</f>
        <v>0</v>
      </c>
      <c r="E64" s="24">
        <f>IF(ISERROR(VLOOKUP($U64,[1]BEx6_1!$A:$Z,5,0)),0,VLOOKUP($U64,[1]BEx6_1!$A:$Z,5,0))</f>
        <v>0.314</v>
      </c>
      <c r="F64" s="25">
        <f t="shared" si="0"/>
        <v>0.314</v>
      </c>
      <c r="G64" s="26">
        <f>IF(ISERROR(VLOOKUP($U64,[1]BEx6_1!$A:$Z,6,0)),0,VLOOKUP($U64,[1]BEx6_1!$A:$Z,6,0))</f>
        <v>403.80788008000002</v>
      </c>
      <c r="H64" s="36">
        <f t="shared" si="1"/>
        <v>42.866384140709194</v>
      </c>
      <c r="I64" s="23">
        <f>IF(ISERROR(VLOOKUP($U64,[1]BEx6_1!$A:$Z,8,0)),0,VLOOKUP($U64,[1]BEx6_1!$A:$Z,8,0))</f>
        <v>1394.065141</v>
      </c>
      <c r="J64" s="24">
        <f>IF(ISERROR(VLOOKUP($U64,[1]BEx6_1!$A:$Z,9,0)),0,VLOOKUP($U64,[1]BEx6_1!$A:$Z,9,0))</f>
        <v>0</v>
      </c>
      <c r="K64" s="24">
        <f>IF(ISERROR(VLOOKUP($U64,[1]BEx6_1!$A:$Z,10,0)),0,VLOOKUP($U64,[1]BEx6_1!$A:$Z,10,0))</f>
        <v>240.53995982999999</v>
      </c>
      <c r="L64" s="25">
        <f t="shared" si="2"/>
        <v>240.53995982999999</v>
      </c>
      <c r="M64" s="26">
        <f>IF(ISERROR(VLOOKUP($U64,[1]BEx6_1!$A:$Z,11,0)),0,VLOOKUP($U64,[1]BEx6_1!$A:$Z,11,0))</f>
        <v>1.0805062000000001</v>
      </c>
      <c r="N64" s="38">
        <f t="shared" si="3"/>
        <v>7.7507583270099142E-2</v>
      </c>
      <c r="O64" s="23">
        <f t="shared" si="7"/>
        <v>2336.0804011499999</v>
      </c>
      <c r="P64" s="24">
        <f t="shared" si="7"/>
        <v>0</v>
      </c>
      <c r="Q64" s="24">
        <f t="shared" si="7"/>
        <v>240.85395982999998</v>
      </c>
      <c r="R64" s="25">
        <f t="shared" si="7"/>
        <v>240.85395982999998</v>
      </c>
      <c r="S64" s="29">
        <f t="shared" si="7"/>
        <v>404.88838628000002</v>
      </c>
      <c r="T64" s="30">
        <f t="shared" si="5"/>
        <v>17.331954246124514</v>
      </c>
      <c r="U64" s="31" t="s">
        <v>70</v>
      </c>
      <c r="V64" s="32" t="str">
        <f t="shared" si="6"/>
        <v/>
      </c>
      <c r="W64" s="33"/>
    </row>
    <row r="65" spans="1:23" ht="21">
      <c r="A65" s="34">
        <v>60</v>
      </c>
      <c r="B65" s="35" t="str">
        <f>VLOOKUP($U65,[1]Name!$A:$B,2,0)</f>
        <v>สุโขทัย</v>
      </c>
      <c r="C65" s="23">
        <f>IF(ISERROR(VLOOKUP($U65,[1]BEx6_1!$A:$Z,3,0)),0,VLOOKUP($U65,[1]BEx6_1!$A:$Z,3,0))</f>
        <v>572.97165181000003</v>
      </c>
      <c r="D65" s="24">
        <f>IF(ISERROR(VLOOKUP($U65,[1]BEx6_1!$A:$Z,4,0)),0,VLOOKUP($U65,[1]BEx6_1!$A:$Z,4,0))</f>
        <v>0</v>
      </c>
      <c r="E65" s="24">
        <f>IF(ISERROR(VLOOKUP($U65,[1]BEx6_1!$A:$Z,5,0)),0,VLOOKUP($U65,[1]BEx6_1!$A:$Z,5,0))</f>
        <v>7.8E-2</v>
      </c>
      <c r="F65" s="25">
        <f t="shared" si="0"/>
        <v>7.8E-2</v>
      </c>
      <c r="G65" s="26">
        <f>IF(ISERROR(VLOOKUP($U65,[1]BEx6_1!$A:$Z,6,0)),0,VLOOKUP($U65,[1]BEx6_1!$A:$Z,6,0))</f>
        <v>269.53229873999999</v>
      </c>
      <c r="H65" s="36">
        <f t="shared" si="1"/>
        <v>47.041122870312286</v>
      </c>
      <c r="I65" s="23">
        <f>IF(ISERROR(VLOOKUP($U65,[1]BEx6_1!$A:$Z,8,0)),0,VLOOKUP($U65,[1]BEx6_1!$A:$Z,8,0))</f>
        <v>1031.357262</v>
      </c>
      <c r="J65" s="24">
        <f>IF(ISERROR(VLOOKUP($U65,[1]BEx6_1!$A:$Z,9,0)),0,VLOOKUP($U65,[1]BEx6_1!$A:$Z,9,0))</f>
        <v>0</v>
      </c>
      <c r="K65" s="24">
        <f>IF(ISERROR(VLOOKUP($U65,[1]BEx6_1!$A:$Z,10,0)),0,VLOOKUP($U65,[1]BEx6_1!$A:$Z,10,0))</f>
        <v>93.520124629999998</v>
      </c>
      <c r="L65" s="25">
        <f t="shared" si="2"/>
        <v>93.520124629999998</v>
      </c>
      <c r="M65" s="26">
        <f>IF(ISERROR(VLOOKUP($U65,[1]BEx6_1!$A:$Z,11,0)),0,VLOOKUP($U65,[1]BEx6_1!$A:$Z,11,0))</f>
        <v>12.669365109999999</v>
      </c>
      <c r="N65" s="38">
        <f t="shared" si="3"/>
        <v>1.2284167258813561</v>
      </c>
      <c r="O65" s="23">
        <f t="shared" si="7"/>
        <v>1604.3289138099999</v>
      </c>
      <c r="P65" s="24">
        <f t="shared" si="7"/>
        <v>0</v>
      </c>
      <c r="Q65" s="24">
        <f t="shared" si="7"/>
        <v>93.598124630000001</v>
      </c>
      <c r="R65" s="25">
        <f t="shared" si="7"/>
        <v>93.598124630000001</v>
      </c>
      <c r="S65" s="29">
        <f t="shared" si="7"/>
        <v>282.20166384999999</v>
      </c>
      <c r="T65" s="30">
        <f t="shared" si="5"/>
        <v>17.590012959363833</v>
      </c>
      <c r="U65" s="31" t="s">
        <v>71</v>
      </c>
      <c r="V65" s="32" t="str">
        <f t="shared" si="6"/>
        <v/>
      </c>
      <c r="W65" s="33"/>
    </row>
    <row r="66" spans="1:23" ht="21">
      <c r="A66" s="34">
        <v>61</v>
      </c>
      <c r="B66" s="35" t="str">
        <f>VLOOKUP($U66,[1]Name!$A:$B,2,0)</f>
        <v>สตูล</v>
      </c>
      <c r="C66" s="23">
        <f>IF(ISERROR(VLOOKUP($U66,[1]BEx6_1!$A:$Z,3,0)),0,VLOOKUP($U66,[1]BEx6_1!$A:$Z,3,0))</f>
        <v>350.51890574999999</v>
      </c>
      <c r="D66" s="24">
        <f>IF(ISERROR(VLOOKUP($U66,[1]BEx6_1!$A:$Z,4,0)),0,VLOOKUP($U66,[1]BEx6_1!$A:$Z,4,0))</f>
        <v>0</v>
      </c>
      <c r="E66" s="24">
        <f>IF(ISERROR(VLOOKUP($U66,[1]BEx6_1!$A:$Z,5,0)),0,VLOOKUP($U66,[1]BEx6_1!$A:$Z,5,0))</f>
        <v>0.66217000000000004</v>
      </c>
      <c r="F66" s="25">
        <f t="shared" si="0"/>
        <v>0.66217000000000004</v>
      </c>
      <c r="G66" s="26">
        <f>IF(ISERROR(VLOOKUP($U66,[1]BEx6_1!$A:$Z,6,0)),0,VLOOKUP($U66,[1]BEx6_1!$A:$Z,6,0))</f>
        <v>139.88408995</v>
      </c>
      <c r="H66" s="36">
        <f t="shared" si="1"/>
        <v>39.907716147490575</v>
      </c>
      <c r="I66" s="23">
        <f>IF(ISERROR(VLOOKUP($U66,[1]BEx6_1!$A:$Z,8,0)),0,VLOOKUP($U66,[1]BEx6_1!$A:$Z,8,0))</f>
        <v>434.32853299999999</v>
      </c>
      <c r="J66" s="24">
        <f>IF(ISERROR(VLOOKUP($U66,[1]BEx6_1!$A:$Z,9,0)),0,VLOOKUP($U66,[1]BEx6_1!$A:$Z,9,0))</f>
        <v>0</v>
      </c>
      <c r="K66" s="24">
        <f>IF(ISERROR(VLOOKUP($U66,[1]BEx6_1!$A:$Z,10,0)),0,VLOOKUP($U66,[1]BEx6_1!$A:$Z,10,0))</f>
        <v>76.100269999999995</v>
      </c>
      <c r="L66" s="25">
        <f t="shared" si="2"/>
        <v>76.100269999999995</v>
      </c>
      <c r="M66" s="26">
        <f>IF(ISERROR(VLOOKUP($U66,[1]BEx6_1!$A:$Z,11,0)),0,VLOOKUP($U66,[1]BEx6_1!$A:$Z,11,0))</f>
        <v>0.1018</v>
      </c>
      <c r="N66" s="38">
        <f t="shared" si="3"/>
        <v>2.3438478539930512E-2</v>
      </c>
      <c r="O66" s="23">
        <f t="shared" si="7"/>
        <v>784.84743875000004</v>
      </c>
      <c r="P66" s="24">
        <f t="shared" si="7"/>
        <v>0</v>
      </c>
      <c r="Q66" s="24">
        <f t="shared" si="7"/>
        <v>76.762439999999998</v>
      </c>
      <c r="R66" s="25">
        <f t="shared" si="7"/>
        <v>76.762439999999998</v>
      </c>
      <c r="S66" s="29">
        <f t="shared" si="7"/>
        <v>139.98588995</v>
      </c>
      <c r="T66" s="30">
        <f t="shared" si="5"/>
        <v>17.83606380533659</v>
      </c>
      <c r="U66" s="31" t="s">
        <v>72</v>
      </c>
      <c r="V66" s="32" t="str">
        <f t="shared" si="6"/>
        <v/>
      </c>
      <c r="W66" s="33"/>
    </row>
    <row r="67" spans="1:23" ht="21">
      <c r="A67" s="34">
        <v>62</v>
      </c>
      <c r="B67" s="35" t="str">
        <f>VLOOKUP($U67,[1]Name!$A:$B,2,0)</f>
        <v>ภูเก็ต</v>
      </c>
      <c r="C67" s="23">
        <f>IF(ISERROR(VLOOKUP($U67,[1]BEx6_1!$A:$Z,3,0)),0,VLOOKUP($U67,[1]BEx6_1!$A:$Z,3,0))</f>
        <v>775.35619983000004</v>
      </c>
      <c r="D67" s="24">
        <f>IF(ISERROR(VLOOKUP($U67,[1]BEx6_1!$A:$Z,4,0)),0,VLOOKUP($U67,[1]BEx6_1!$A:$Z,4,0))</f>
        <v>0</v>
      </c>
      <c r="E67" s="24">
        <f>IF(ISERROR(VLOOKUP($U67,[1]BEx6_1!$A:$Z,5,0)),0,VLOOKUP($U67,[1]BEx6_1!$A:$Z,5,0))</f>
        <v>0.87890676000000001</v>
      </c>
      <c r="F67" s="25">
        <f t="shared" si="0"/>
        <v>0.87890676000000001</v>
      </c>
      <c r="G67" s="26">
        <f>IF(ISERROR(VLOOKUP($U67,[1]BEx6_1!$A:$Z,6,0)),0,VLOOKUP($U67,[1]BEx6_1!$A:$Z,6,0))</f>
        <v>335.32741076999997</v>
      </c>
      <c r="H67" s="36">
        <f t="shared" si="1"/>
        <v>43.248175592524035</v>
      </c>
      <c r="I67" s="23">
        <f>IF(ISERROR(VLOOKUP($U67,[1]BEx6_1!$A:$Z,8,0)),0,VLOOKUP($U67,[1]BEx6_1!$A:$Z,8,0))</f>
        <v>956.35230999999999</v>
      </c>
      <c r="J67" s="24">
        <f>IF(ISERROR(VLOOKUP($U67,[1]BEx6_1!$A:$Z,9,0)),0,VLOOKUP($U67,[1]BEx6_1!$A:$Z,9,0))</f>
        <v>0</v>
      </c>
      <c r="K67" s="24">
        <f>IF(ISERROR(VLOOKUP($U67,[1]BEx6_1!$A:$Z,10,0)),0,VLOOKUP($U67,[1]BEx6_1!$A:$Z,10,0))</f>
        <v>69.173996000000002</v>
      </c>
      <c r="L67" s="25">
        <f t="shared" si="2"/>
        <v>69.173996000000002</v>
      </c>
      <c r="M67" s="26">
        <f>IF(ISERROR(VLOOKUP($U67,[1]BEx6_1!$A:$Z,11,0)),0,VLOOKUP($U67,[1]BEx6_1!$A:$Z,11,0))</f>
        <v>0.49703199999999997</v>
      </c>
      <c r="N67" s="38">
        <f t="shared" si="3"/>
        <v>5.1971642124229306E-2</v>
      </c>
      <c r="O67" s="23">
        <f t="shared" si="7"/>
        <v>1731.7085098299999</v>
      </c>
      <c r="P67" s="24">
        <f t="shared" si="7"/>
        <v>0</v>
      </c>
      <c r="Q67" s="24">
        <f t="shared" si="7"/>
        <v>70.052902760000009</v>
      </c>
      <c r="R67" s="25">
        <f t="shared" si="7"/>
        <v>70.052902760000009</v>
      </c>
      <c r="S67" s="29">
        <f t="shared" si="7"/>
        <v>335.82444276999996</v>
      </c>
      <c r="T67" s="30">
        <f t="shared" si="5"/>
        <v>19.392665732350505</v>
      </c>
      <c r="U67" s="31" t="s">
        <v>73</v>
      </c>
      <c r="V67" s="32" t="str">
        <f t="shared" si="6"/>
        <v/>
      </c>
      <c r="W67" s="33"/>
    </row>
    <row r="68" spans="1:23" ht="21">
      <c r="A68" s="34">
        <v>63</v>
      </c>
      <c r="B68" s="35" t="str">
        <f>VLOOKUP($U68,[1]Name!$A:$B,2,0)</f>
        <v>พิษณุโลก</v>
      </c>
      <c r="C68" s="23">
        <f>IF(ISERROR(VLOOKUP($U68,[1]BEx6_1!$A:$Z,3,0)),0,VLOOKUP($U68,[1]BEx6_1!$A:$Z,3,0))</f>
        <v>2213.4256146799999</v>
      </c>
      <c r="D68" s="24">
        <f>IF(ISERROR(VLOOKUP($U68,[1]BEx6_1!$A:$Z,4,0)),0,VLOOKUP($U68,[1]BEx6_1!$A:$Z,4,0))</f>
        <v>0</v>
      </c>
      <c r="E68" s="24">
        <f>IF(ISERROR(VLOOKUP($U68,[1]BEx6_1!$A:$Z,5,0)),0,VLOOKUP($U68,[1]BEx6_1!$A:$Z,5,0))</f>
        <v>9.4186490500000009</v>
      </c>
      <c r="F68" s="25">
        <f t="shared" si="0"/>
        <v>9.4186490500000009</v>
      </c>
      <c r="G68" s="26">
        <f>IF(ISERROR(VLOOKUP($U68,[1]BEx6_1!$A:$Z,6,0)),0,VLOOKUP($U68,[1]BEx6_1!$A:$Z,6,0))</f>
        <v>733.49949965999997</v>
      </c>
      <c r="H68" s="36">
        <f t="shared" si="1"/>
        <v>33.138655972680773</v>
      </c>
      <c r="I68" s="23">
        <f>IF(ISERROR(VLOOKUP($U68,[1]BEx6_1!$A:$Z,8,0)),0,VLOOKUP($U68,[1]BEx6_1!$A:$Z,8,0))</f>
        <v>2719.6785239999999</v>
      </c>
      <c r="J68" s="24">
        <f>IF(ISERROR(VLOOKUP($U68,[1]BEx6_1!$A:$Z,9,0)),0,VLOOKUP($U68,[1]BEx6_1!$A:$Z,9,0))</f>
        <v>0</v>
      </c>
      <c r="K68" s="24">
        <f>IF(ISERROR(VLOOKUP($U68,[1]BEx6_1!$A:$Z,10,0)),0,VLOOKUP($U68,[1]BEx6_1!$A:$Z,10,0))</f>
        <v>111.59431050000001</v>
      </c>
      <c r="L68" s="25">
        <f t="shared" si="2"/>
        <v>111.59431050000001</v>
      </c>
      <c r="M68" s="26">
        <f>IF(ISERROR(VLOOKUP($U68,[1]BEx6_1!$A:$Z,11,0)),0,VLOOKUP($U68,[1]BEx6_1!$A:$Z,11,0))</f>
        <v>242.33510095</v>
      </c>
      <c r="N68" s="38">
        <f t="shared" si="3"/>
        <v>8.9104318327146519</v>
      </c>
      <c r="O68" s="23">
        <f t="shared" si="7"/>
        <v>4933.1041386799998</v>
      </c>
      <c r="P68" s="24">
        <f t="shared" si="7"/>
        <v>0</v>
      </c>
      <c r="Q68" s="24">
        <f t="shared" si="7"/>
        <v>121.01295955000001</v>
      </c>
      <c r="R68" s="25">
        <f t="shared" si="7"/>
        <v>121.01295955000001</v>
      </c>
      <c r="S68" s="29">
        <f t="shared" si="7"/>
        <v>975.83460060999994</v>
      </c>
      <c r="T68" s="30">
        <f t="shared" si="5"/>
        <v>19.781350102840396</v>
      </c>
      <c r="U68" s="31" t="s">
        <v>74</v>
      </c>
      <c r="V68" s="32" t="str">
        <f t="shared" si="6"/>
        <v/>
      </c>
      <c r="W68" s="33"/>
    </row>
    <row r="69" spans="1:23" ht="21">
      <c r="A69" s="34">
        <v>64</v>
      </c>
      <c r="B69" s="35" t="str">
        <f>VLOOKUP($U69,[1]Name!$A:$B,2,0)</f>
        <v>กาฬสินธุ์</v>
      </c>
      <c r="C69" s="23">
        <f>IF(ISERROR(VLOOKUP($U69,[1]BEx6_1!$A:$Z,3,0)),0,VLOOKUP($U69,[1]BEx6_1!$A:$Z,3,0))</f>
        <v>964.25253874999999</v>
      </c>
      <c r="D69" s="24">
        <f>IF(ISERROR(VLOOKUP($U69,[1]BEx6_1!$A:$Z,4,0)),0,VLOOKUP($U69,[1]BEx6_1!$A:$Z,4,0))</f>
        <v>0</v>
      </c>
      <c r="E69" s="24">
        <f>IF(ISERROR(VLOOKUP($U69,[1]BEx6_1!$A:$Z,5,0)),0,VLOOKUP($U69,[1]BEx6_1!$A:$Z,5,0))</f>
        <v>1.4999999999999999E-2</v>
      </c>
      <c r="F69" s="25">
        <f t="shared" si="0"/>
        <v>1.4999999999999999E-2</v>
      </c>
      <c r="G69" s="26">
        <f>IF(ISERROR(VLOOKUP($U69,[1]BEx6_1!$A:$Z,6,0)),0,VLOOKUP($U69,[1]BEx6_1!$A:$Z,6,0))</f>
        <v>379.26720647000002</v>
      </c>
      <c r="H69" s="36">
        <f t="shared" si="1"/>
        <v>39.332767219017086</v>
      </c>
      <c r="I69" s="23">
        <f>IF(ISERROR(VLOOKUP($U69,[1]BEx6_1!$A:$Z,8,0)),0,VLOOKUP($U69,[1]BEx6_1!$A:$Z,8,0))</f>
        <v>890.01373799999999</v>
      </c>
      <c r="J69" s="24">
        <f>IF(ISERROR(VLOOKUP($U69,[1]BEx6_1!$A:$Z,9,0)),0,VLOOKUP($U69,[1]BEx6_1!$A:$Z,9,0))</f>
        <v>0</v>
      </c>
      <c r="K69" s="24">
        <f>IF(ISERROR(VLOOKUP($U69,[1]BEx6_1!$A:$Z,10,0)),0,VLOOKUP($U69,[1]BEx6_1!$A:$Z,10,0))</f>
        <v>71.248592299999999</v>
      </c>
      <c r="L69" s="25">
        <f t="shared" si="2"/>
        <v>71.248592299999999</v>
      </c>
      <c r="M69" s="26">
        <f>IF(ISERROR(VLOOKUP($U69,[1]BEx6_1!$A:$Z,11,0)),0,VLOOKUP($U69,[1]BEx6_1!$A:$Z,11,0))</f>
        <v>5.2572039999999998</v>
      </c>
      <c r="N69" s="38">
        <f t="shared" si="3"/>
        <v>0.59068796081886998</v>
      </c>
      <c r="O69" s="23">
        <f t="shared" si="7"/>
        <v>1854.2662767500001</v>
      </c>
      <c r="P69" s="24">
        <f t="shared" si="7"/>
        <v>0</v>
      </c>
      <c r="Q69" s="24">
        <f t="shared" si="7"/>
        <v>71.263592299999999</v>
      </c>
      <c r="R69" s="25">
        <f t="shared" si="7"/>
        <v>71.263592299999999</v>
      </c>
      <c r="S69" s="29">
        <f t="shared" si="7"/>
        <v>384.52441047000002</v>
      </c>
      <c r="T69" s="30">
        <f t="shared" si="5"/>
        <v>20.737281117141475</v>
      </c>
      <c r="U69" s="31" t="s">
        <v>75</v>
      </c>
      <c r="V69" s="32" t="str">
        <f t="shared" si="6"/>
        <v/>
      </c>
      <c r="W69" s="33"/>
    </row>
    <row r="70" spans="1:23" ht="21">
      <c r="A70" s="34">
        <v>65</v>
      </c>
      <c r="B70" s="35" t="str">
        <f>VLOOKUP($U70,[1]Name!$A:$B,2,0)</f>
        <v>นครปฐม</v>
      </c>
      <c r="C70" s="23">
        <f>IF(ISERROR(VLOOKUP($U70,[1]BEx6_1!$A:$Z,3,0)),0,VLOOKUP($U70,[1]BEx6_1!$A:$Z,3,0))</f>
        <v>1306.55890826</v>
      </c>
      <c r="D70" s="24">
        <f>IF(ISERROR(VLOOKUP($U70,[1]BEx6_1!$A:$Z,4,0)),0,VLOOKUP($U70,[1]BEx6_1!$A:$Z,4,0))</f>
        <v>0</v>
      </c>
      <c r="E70" s="24">
        <f>IF(ISERROR(VLOOKUP($U70,[1]BEx6_1!$A:$Z,5,0)),0,VLOOKUP($U70,[1]BEx6_1!$A:$Z,5,0))</f>
        <v>9.2601653000000006</v>
      </c>
      <c r="F70" s="25">
        <f t="shared" ref="F70:F81" si="8">D70+E70</f>
        <v>9.2601653000000006</v>
      </c>
      <c r="G70" s="26">
        <f>IF(ISERROR(VLOOKUP($U70,[1]BEx6_1!$A:$Z,6,0)),0,VLOOKUP($U70,[1]BEx6_1!$A:$Z,6,0))</f>
        <v>513.51608110999996</v>
      </c>
      <c r="H70" s="36">
        <f t="shared" ref="H70:H82" si="9">IF(ISERROR(G70/C70*100),0,G70/C70*100)</f>
        <v>39.302941326531624</v>
      </c>
      <c r="I70" s="23">
        <f>IF(ISERROR(VLOOKUP($U70,[1]BEx6_1!$A:$Z,8,0)),0,VLOOKUP($U70,[1]BEx6_1!$A:$Z,8,0))</f>
        <v>1223.828274</v>
      </c>
      <c r="J70" s="24">
        <f>IF(ISERROR(VLOOKUP($U70,[1]BEx6_1!$A:$Z,9,0)),0,VLOOKUP($U70,[1]BEx6_1!$A:$Z,9,0))</f>
        <v>0</v>
      </c>
      <c r="K70" s="24">
        <f>IF(ISERROR(VLOOKUP($U70,[1]BEx6_1!$A:$Z,10,0)),0,VLOOKUP($U70,[1]BEx6_1!$A:$Z,10,0))</f>
        <v>18.473507999999999</v>
      </c>
      <c r="L70" s="25">
        <f t="shared" ref="L70:L81" si="10">J70+K70</f>
        <v>18.473507999999999</v>
      </c>
      <c r="M70" s="26">
        <f>IF(ISERROR(VLOOKUP($U70,[1]BEx6_1!$A:$Z,11,0)),0,VLOOKUP($U70,[1]BEx6_1!$A:$Z,11,0))</f>
        <v>13.072844</v>
      </c>
      <c r="N70" s="38">
        <f t="shared" ref="N70:N82" si="11">IF(ISERROR(M70/I70*100),0,M70/I70*100)</f>
        <v>1.0681926768428296</v>
      </c>
      <c r="O70" s="23">
        <f t="shared" ref="O70:S81" si="12">C70+I70</f>
        <v>2530.3871822599999</v>
      </c>
      <c r="P70" s="24">
        <f t="shared" si="12"/>
        <v>0</v>
      </c>
      <c r="Q70" s="24">
        <f t="shared" si="12"/>
        <v>27.7336733</v>
      </c>
      <c r="R70" s="25">
        <f t="shared" si="12"/>
        <v>27.7336733</v>
      </c>
      <c r="S70" s="29">
        <f t="shared" si="12"/>
        <v>526.58892510999999</v>
      </c>
      <c r="T70" s="30">
        <f t="shared" ref="T70:T82" si="13">IF(ISERROR(S70/O70*100),0,S70/O70*100)</f>
        <v>20.810606724607272</v>
      </c>
      <c r="U70" s="31" t="s">
        <v>76</v>
      </c>
      <c r="V70" s="32" t="str">
        <f t="shared" si="6"/>
        <v/>
      </c>
      <c r="W70" s="33"/>
    </row>
    <row r="71" spans="1:23" ht="21">
      <c r="A71" s="34">
        <v>66</v>
      </c>
      <c r="B71" s="35" t="str">
        <f>VLOOKUP($U71,[1]Name!$A:$B,2,0)</f>
        <v>ตาก</v>
      </c>
      <c r="C71" s="23">
        <f>IF(ISERROR(VLOOKUP($U71,[1]BEx6_1!$A:$Z,3,0)),0,VLOOKUP($U71,[1]BEx6_1!$A:$Z,3,0))</f>
        <v>692.1427304</v>
      </c>
      <c r="D71" s="24">
        <f>IF(ISERROR(VLOOKUP($U71,[1]BEx6_1!$A:$Z,4,0)),0,VLOOKUP($U71,[1]BEx6_1!$A:$Z,4,0))</f>
        <v>0</v>
      </c>
      <c r="E71" s="24">
        <f>IF(ISERROR(VLOOKUP($U71,[1]BEx6_1!$A:$Z,5,0)),0,VLOOKUP($U71,[1]BEx6_1!$A:$Z,5,0))</f>
        <v>8.0836000000000005E-2</v>
      </c>
      <c r="F71" s="25">
        <f t="shared" si="8"/>
        <v>8.0836000000000005E-2</v>
      </c>
      <c r="G71" s="26">
        <f>IF(ISERROR(VLOOKUP($U71,[1]BEx6_1!$A:$Z,6,0)),0,VLOOKUP($U71,[1]BEx6_1!$A:$Z,6,0))</f>
        <v>294.70338318</v>
      </c>
      <c r="H71" s="36">
        <f t="shared" si="9"/>
        <v>42.578411971427677</v>
      </c>
      <c r="I71" s="23">
        <f>IF(ISERROR(VLOOKUP($U71,[1]BEx6_1!$A:$Z,8,0)),0,VLOOKUP($U71,[1]BEx6_1!$A:$Z,8,0))</f>
        <v>671.67588000000001</v>
      </c>
      <c r="J71" s="24">
        <f>IF(ISERROR(VLOOKUP($U71,[1]BEx6_1!$A:$Z,9,0)),0,VLOOKUP($U71,[1]BEx6_1!$A:$Z,9,0))</f>
        <v>0</v>
      </c>
      <c r="K71" s="24">
        <f>IF(ISERROR(VLOOKUP($U71,[1]BEx6_1!$A:$Z,10,0)),0,VLOOKUP($U71,[1]BEx6_1!$A:$Z,10,0))</f>
        <v>55.617310000000003</v>
      </c>
      <c r="L71" s="25">
        <f t="shared" si="10"/>
        <v>55.617310000000003</v>
      </c>
      <c r="M71" s="26">
        <f>IF(ISERROR(VLOOKUP($U71,[1]BEx6_1!$A:$Z,11,0)),0,VLOOKUP($U71,[1]BEx6_1!$A:$Z,11,0))</f>
        <v>1.8078261900000001</v>
      </c>
      <c r="N71" s="38">
        <f t="shared" si="11"/>
        <v>0.26915157203501194</v>
      </c>
      <c r="O71" s="23">
        <f t="shared" si="12"/>
        <v>1363.8186104000001</v>
      </c>
      <c r="P71" s="24">
        <f t="shared" si="12"/>
        <v>0</v>
      </c>
      <c r="Q71" s="24">
        <f t="shared" si="12"/>
        <v>55.698146000000001</v>
      </c>
      <c r="R71" s="25">
        <f t="shared" si="12"/>
        <v>55.698146000000001</v>
      </c>
      <c r="S71" s="29">
        <f t="shared" si="12"/>
        <v>296.51120937000002</v>
      </c>
      <c r="T71" s="30">
        <f t="shared" si="13"/>
        <v>21.741249687378513</v>
      </c>
      <c r="U71" s="31" t="s">
        <v>77</v>
      </c>
      <c r="V71" s="32" t="str">
        <f t="shared" si="6"/>
        <v/>
      </c>
      <c r="W71" s="33"/>
    </row>
    <row r="72" spans="1:23" ht="21">
      <c r="A72" s="34">
        <v>67</v>
      </c>
      <c r="B72" s="35" t="str">
        <f>VLOOKUP($U72,[1]Name!$A:$B,2,0)</f>
        <v>มหาสารคาม</v>
      </c>
      <c r="C72" s="23">
        <f>IF(ISERROR(VLOOKUP($U72,[1]BEx6_1!$A:$Z,3,0)),0,VLOOKUP($U72,[1]BEx6_1!$A:$Z,3,0))</f>
        <v>1464.2306398600001</v>
      </c>
      <c r="D72" s="24">
        <f>IF(ISERROR(VLOOKUP($U72,[1]BEx6_1!$A:$Z,4,0)),0,VLOOKUP($U72,[1]BEx6_1!$A:$Z,4,0))</f>
        <v>0</v>
      </c>
      <c r="E72" s="24">
        <f>IF(ISERROR(VLOOKUP($U72,[1]BEx6_1!$A:$Z,5,0)),0,VLOOKUP($U72,[1]BEx6_1!$A:$Z,5,0))</f>
        <v>0.68598000000000003</v>
      </c>
      <c r="F72" s="25">
        <f t="shared" si="8"/>
        <v>0.68598000000000003</v>
      </c>
      <c r="G72" s="26">
        <f>IF(ISERROR(VLOOKUP($U72,[1]BEx6_1!$A:$Z,6,0)),0,VLOOKUP($U72,[1]BEx6_1!$A:$Z,6,0))</f>
        <v>594.63815232000002</v>
      </c>
      <c r="H72" s="36">
        <f t="shared" si="9"/>
        <v>40.610962244093955</v>
      </c>
      <c r="I72" s="23">
        <f>IF(ISERROR(VLOOKUP($U72,[1]BEx6_1!$A:$Z,8,0)),0,VLOOKUP($U72,[1]BEx6_1!$A:$Z,8,0))</f>
        <v>1189.618119</v>
      </c>
      <c r="J72" s="24">
        <f>IF(ISERROR(VLOOKUP($U72,[1]BEx6_1!$A:$Z,9,0)),0,VLOOKUP($U72,[1]BEx6_1!$A:$Z,9,0))</f>
        <v>0</v>
      </c>
      <c r="K72" s="24">
        <f>IF(ISERROR(VLOOKUP($U72,[1]BEx6_1!$A:$Z,10,0)),0,VLOOKUP($U72,[1]BEx6_1!$A:$Z,10,0))</f>
        <v>10.632414000000001</v>
      </c>
      <c r="L72" s="25">
        <f t="shared" si="10"/>
        <v>10.632414000000001</v>
      </c>
      <c r="M72" s="26">
        <f>IF(ISERROR(VLOOKUP($U72,[1]BEx6_1!$A:$Z,11,0)),0,VLOOKUP($U72,[1]BEx6_1!$A:$Z,11,0))</f>
        <v>0.47721200000000003</v>
      </c>
      <c r="N72" s="38">
        <f t="shared" si="11"/>
        <v>4.0114721890849074E-2</v>
      </c>
      <c r="O72" s="23">
        <f t="shared" si="12"/>
        <v>2653.8487588600001</v>
      </c>
      <c r="P72" s="24">
        <f t="shared" si="12"/>
        <v>0</v>
      </c>
      <c r="Q72" s="24">
        <f t="shared" si="12"/>
        <v>11.318394000000001</v>
      </c>
      <c r="R72" s="25">
        <f t="shared" si="12"/>
        <v>11.318394000000001</v>
      </c>
      <c r="S72" s="29">
        <f t="shared" si="12"/>
        <v>595.11536432000003</v>
      </c>
      <c r="T72" s="30">
        <f t="shared" si="13"/>
        <v>22.424614904416806</v>
      </c>
      <c r="U72" s="31" t="s">
        <v>78</v>
      </c>
      <c r="V72" s="32" t="str">
        <f t="shared" ref="V72:V81" si="14">IF(T72&lt;T71,"check","")</f>
        <v/>
      </c>
      <c r="W72" s="33"/>
    </row>
    <row r="73" spans="1:23" ht="21">
      <c r="A73" s="34">
        <v>68</v>
      </c>
      <c r="B73" s="35" t="str">
        <f>VLOOKUP($U73,[1]Name!$A:$B,2,0)</f>
        <v>สมุทรสาคร</v>
      </c>
      <c r="C73" s="23">
        <f>IF(ISERROR(VLOOKUP($U73,[1]BEx6_1!$A:$Z,3,0)),0,VLOOKUP($U73,[1]BEx6_1!$A:$Z,3,0))</f>
        <v>640.55472818999999</v>
      </c>
      <c r="D73" s="24">
        <f>IF(ISERROR(VLOOKUP($U73,[1]BEx6_1!$A:$Z,4,0)),0,VLOOKUP($U73,[1]BEx6_1!$A:$Z,4,0))</f>
        <v>0</v>
      </c>
      <c r="E73" s="24">
        <f>IF(ISERROR(VLOOKUP($U73,[1]BEx6_1!$A:$Z,5,0)),0,VLOOKUP($U73,[1]BEx6_1!$A:$Z,5,0))</f>
        <v>6.694E-2</v>
      </c>
      <c r="F73" s="25">
        <f t="shared" si="8"/>
        <v>6.694E-2</v>
      </c>
      <c r="G73" s="26">
        <f>IF(ISERROR(VLOOKUP($U73,[1]BEx6_1!$A:$Z,6,0)),0,VLOOKUP($U73,[1]BEx6_1!$A:$Z,6,0))</f>
        <v>311.32474769999999</v>
      </c>
      <c r="H73" s="36">
        <f t="shared" si="9"/>
        <v>48.602365106210797</v>
      </c>
      <c r="I73" s="23">
        <f>IF(ISERROR(VLOOKUP($U73,[1]BEx6_1!$A:$Z,8,0)),0,VLOOKUP($U73,[1]BEx6_1!$A:$Z,8,0))</f>
        <v>634.35808299999997</v>
      </c>
      <c r="J73" s="24">
        <f>IF(ISERROR(VLOOKUP($U73,[1]BEx6_1!$A:$Z,9,0)),0,VLOOKUP($U73,[1]BEx6_1!$A:$Z,9,0))</f>
        <v>0</v>
      </c>
      <c r="K73" s="24">
        <f>IF(ISERROR(VLOOKUP($U73,[1]BEx6_1!$A:$Z,10,0)),0,VLOOKUP($U73,[1]BEx6_1!$A:$Z,10,0))</f>
        <v>0.77013799999999999</v>
      </c>
      <c r="L73" s="25">
        <f t="shared" si="10"/>
        <v>0.77013799999999999</v>
      </c>
      <c r="M73" s="26">
        <f>IF(ISERROR(VLOOKUP($U73,[1]BEx6_1!$A:$Z,11,0)),0,VLOOKUP($U73,[1]BEx6_1!$A:$Z,11,0))</f>
        <v>2.4437190000000001E-2</v>
      </c>
      <c r="N73" s="38">
        <f t="shared" si="11"/>
        <v>3.8522706110138746E-3</v>
      </c>
      <c r="O73" s="23">
        <f t="shared" si="12"/>
        <v>1274.91281119</v>
      </c>
      <c r="P73" s="24">
        <f t="shared" si="12"/>
        <v>0</v>
      </c>
      <c r="Q73" s="24">
        <f t="shared" si="12"/>
        <v>0.83707799999999999</v>
      </c>
      <c r="R73" s="25">
        <f t="shared" si="12"/>
        <v>0.83707799999999999</v>
      </c>
      <c r="S73" s="29">
        <f t="shared" si="12"/>
        <v>311.34918489</v>
      </c>
      <c r="T73" s="30">
        <f t="shared" si="13"/>
        <v>24.421213918102179</v>
      </c>
      <c r="U73" s="31" t="s">
        <v>79</v>
      </c>
      <c r="V73" s="32" t="str">
        <f t="shared" si="14"/>
        <v/>
      </c>
      <c r="W73" s="33"/>
    </row>
    <row r="74" spans="1:23" ht="21">
      <c r="A74" s="34">
        <v>69</v>
      </c>
      <c r="B74" s="35" t="str">
        <f>VLOOKUP($U74,[1]Name!$A:$B,2,0)</f>
        <v>ชลบุรี</v>
      </c>
      <c r="C74" s="23">
        <f>IF(ISERROR(VLOOKUP($U74,[1]BEx6_1!$A:$Z,3,0)),0,VLOOKUP($U74,[1]BEx6_1!$A:$Z,3,0))</f>
        <v>3079.6673369199998</v>
      </c>
      <c r="D74" s="24">
        <f>IF(ISERROR(VLOOKUP($U74,[1]BEx6_1!$A:$Z,4,0)),0,VLOOKUP($U74,[1]BEx6_1!$A:$Z,4,0))</f>
        <v>0</v>
      </c>
      <c r="E74" s="24">
        <f>IF(ISERROR(VLOOKUP($U74,[1]BEx6_1!$A:$Z,5,0)),0,VLOOKUP($U74,[1]BEx6_1!$A:$Z,5,0))</f>
        <v>0.92606920000000004</v>
      </c>
      <c r="F74" s="25">
        <f t="shared" si="8"/>
        <v>0.92606920000000004</v>
      </c>
      <c r="G74" s="26">
        <f>IF(ISERROR(VLOOKUP($U74,[1]BEx6_1!$A:$Z,6,0)),0,VLOOKUP($U74,[1]BEx6_1!$A:$Z,6,0))</f>
        <v>1697.4555225500001</v>
      </c>
      <c r="H74" s="36">
        <f t="shared" si="9"/>
        <v>55.118145463322641</v>
      </c>
      <c r="I74" s="23">
        <f>IF(ISERROR(VLOOKUP($U74,[1]BEx6_1!$A:$Z,8,0)),0,VLOOKUP($U74,[1]BEx6_1!$A:$Z,8,0))</f>
        <v>5172.1289980000001</v>
      </c>
      <c r="J74" s="24">
        <f>IF(ISERROR(VLOOKUP($U74,[1]BEx6_1!$A:$Z,9,0)),0,VLOOKUP($U74,[1]BEx6_1!$A:$Z,9,0))</f>
        <v>0</v>
      </c>
      <c r="K74" s="24">
        <f>IF(ISERROR(VLOOKUP($U74,[1]BEx6_1!$A:$Z,10,0)),0,VLOOKUP($U74,[1]BEx6_1!$A:$Z,10,0))</f>
        <v>564.33050625999999</v>
      </c>
      <c r="L74" s="25">
        <f t="shared" si="10"/>
        <v>564.33050625999999</v>
      </c>
      <c r="M74" s="26">
        <f>IF(ISERROR(VLOOKUP($U74,[1]BEx6_1!$A:$Z,11,0)),0,VLOOKUP($U74,[1]BEx6_1!$A:$Z,11,0))</f>
        <v>437.53973780000001</v>
      </c>
      <c r="N74" s="38">
        <f t="shared" si="11"/>
        <v>8.4595673845178911</v>
      </c>
      <c r="O74" s="23">
        <f t="shared" si="12"/>
        <v>8251.7963349199999</v>
      </c>
      <c r="P74" s="24">
        <f t="shared" si="12"/>
        <v>0</v>
      </c>
      <c r="Q74" s="24">
        <f t="shared" si="12"/>
        <v>565.25657546000002</v>
      </c>
      <c r="R74" s="25">
        <f t="shared" si="12"/>
        <v>565.25657546000002</v>
      </c>
      <c r="S74" s="29">
        <f t="shared" si="12"/>
        <v>2134.9952603500001</v>
      </c>
      <c r="T74" s="30">
        <f t="shared" si="13"/>
        <v>25.87309688334302</v>
      </c>
      <c r="U74" s="31" t="s">
        <v>80</v>
      </c>
      <c r="V74" s="32" t="str">
        <f t="shared" si="14"/>
        <v/>
      </c>
      <c r="W74" s="33"/>
    </row>
    <row r="75" spans="1:23" ht="21">
      <c r="A75" s="34">
        <v>70</v>
      </c>
      <c r="B75" s="35" t="str">
        <f>VLOOKUP($U75,[1]Name!$A:$B,2,0)</f>
        <v>ศรีษะเกษ</v>
      </c>
      <c r="C75" s="23">
        <f>IF(ISERROR(VLOOKUP($U75,[1]BEx6_1!$A:$Z,3,0)),0,VLOOKUP($U75,[1]BEx6_1!$A:$Z,3,0))</f>
        <v>1397.3214500300001</v>
      </c>
      <c r="D75" s="24">
        <f>IF(ISERROR(VLOOKUP($U75,[1]BEx6_1!$A:$Z,4,0)),0,VLOOKUP($U75,[1]BEx6_1!$A:$Z,4,0))</f>
        <v>0</v>
      </c>
      <c r="E75" s="24">
        <f>IF(ISERROR(VLOOKUP($U75,[1]BEx6_1!$A:$Z,5,0)),0,VLOOKUP($U75,[1]BEx6_1!$A:$Z,5,0))</f>
        <v>3.9432667800000001</v>
      </c>
      <c r="F75" s="25">
        <f t="shared" si="8"/>
        <v>3.9432667800000001</v>
      </c>
      <c r="G75" s="26">
        <f>IF(ISERROR(VLOOKUP($U75,[1]BEx6_1!$A:$Z,6,0)),0,VLOOKUP($U75,[1]BEx6_1!$A:$Z,6,0))</f>
        <v>645.87211030000003</v>
      </c>
      <c r="H75" s="36">
        <f t="shared" si="9"/>
        <v>46.222156704610335</v>
      </c>
      <c r="I75" s="23">
        <f>IF(ISERROR(VLOOKUP($U75,[1]BEx6_1!$A:$Z,8,0)),0,VLOOKUP($U75,[1]BEx6_1!$A:$Z,8,0))</f>
        <v>961.88144399999999</v>
      </c>
      <c r="J75" s="24">
        <f>IF(ISERROR(VLOOKUP($U75,[1]BEx6_1!$A:$Z,9,0)),0,VLOOKUP($U75,[1]BEx6_1!$A:$Z,9,0))</f>
        <v>0</v>
      </c>
      <c r="K75" s="24">
        <f>IF(ISERROR(VLOOKUP($U75,[1]BEx6_1!$A:$Z,10,0)),0,VLOOKUP($U75,[1]BEx6_1!$A:$Z,10,0))</f>
        <v>59.190315480000002</v>
      </c>
      <c r="L75" s="25">
        <f t="shared" si="10"/>
        <v>59.190315480000002</v>
      </c>
      <c r="M75" s="26">
        <f>IF(ISERROR(VLOOKUP($U75,[1]BEx6_1!$A:$Z,11,0)),0,VLOOKUP($U75,[1]BEx6_1!$A:$Z,11,0))</f>
        <v>0.91686794000000005</v>
      </c>
      <c r="N75" s="38">
        <f t="shared" si="11"/>
        <v>9.5320264853763007E-2</v>
      </c>
      <c r="O75" s="23">
        <f t="shared" si="12"/>
        <v>2359.2028940300002</v>
      </c>
      <c r="P75" s="24">
        <f t="shared" si="12"/>
        <v>0</v>
      </c>
      <c r="Q75" s="24">
        <f t="shared" si="12"/>
        <v>63.133582260000004</v>
      </c>
      <c r="R75" s="25">
        <f t="shared" si="12"/>
        <v>63.133582260000004</v>
      </c>
      <c r="S75" s="29">
        <f t="shared" si="12"/>
        <v>646.78897824000001</v>
      </c>
      <c r="T75" s="30">
        <f t="shared" si="13"/>
        <v>27.415572432396964</v>
      </c>
      <c r="U75" s="31" t="s">
        <v>81</v>
      </c>
      <c r="V75" s="32" t="str">
        <f t="shared" si="14"/>
        <v/>
      </c>
      <c r="W75" s="33"/>
    </row>
    <row r="76" spans="1:23" ht="21">
      <c r="A76" s="34">
        <v>71</v>
      </c>
      <c r="B76" s="35" t="str">
        <f>VLOOKUP($U76,[1]Name!$A:$B,2,0)</f>
        <v>นครราชสีมา</v>
      </c>
      <c r="C76" s="23">
        <f>IF(ISERROR(VLOOKUP($U76,[1]BEx6_1!$A:$Z,3,0)),0,VLOOKUP($U76,[1]BEx6_1!$A:$Z,3,0))</f>
        <v>3965.7251972600002</v>
      </c>
      <c r="D76" s="24">
        <f>IF(ISERROR(VLOOKUP($U76,[1]BEx6_1!$A:$Z,4,0)),0,VLOOKUP($U76,[1]BEx6_1!$A:$Z,4,0))</f>
        <v>0</v>
      </c>
      <c r="E76" s="24">
        <f>IF(ISERROR(VLOOKUP($U76,[1]BEx6_1!$A:$Z,5,0)),0,VLOOKUP($U76,[1]BEx6_1!$A:$Z,5,0))</f>
        <v>1.2918750000000001</v>
      </c>
      <c r="F76" s="25">
        <f t="shared" si="8"/>
        <v>1.2918750000000001</v>
      </c>
      <c r="G76" s="26">
        <f>IF(ISERROR(VLOOKUP($U76,[1]BEx6_1!$A:$Z,6,0)),0,VLOOKUP($U76,[1]BEx6_1!$A:$Z,6,0))</f>
        <v>1731.7477966599999</v>
      </c>
      <c r="H76" s="36">
        <f t="shared" si="9"/>
        <v>43.667871839846583</v>
      </c>
      <c r="I76" s="23">
        <f>IF(ISERROR(VLOOKUP($U76,[1]BEx6_1!$A:$Z,8,0)),0,VLOOKUP($U76,[1]BEx6_1!$A:$Z,8,0))</f>
        <v>5216.0189877399998</v>
      </c>
      <c r="J76" s="24">
        <f>IF(ISERROR(VLOOKUP($U76,[1]BEx6_1!$A:$Z,9,0)),0,VLOOKUP($U76,[1]BEx6_1!$A:$Z,9,0))</f>
        <v>0</v>
      </c>
      <c r="K76" s="24">
        <f>IF(ISERROR(VLOOKUP($U76,[1]BEx6_1!$A:$Z,10,0)),0,VLOOKUP($U76,[1]BEx6_1!$A:$Z,10,0))</f>
        <v>46.141006240000003</v>
      </c>
      <c r="L76" s="25">
        <f t="shared" si="10"/>
        <v>46.141006240000003</v>
      </c>
      <c r="M76" s="26">
        <f>IF(ISERROR(VLOOKUP($U76,[1]BEx6_1!$A:$Z,11,0)),0,VLOOKUP($U76,[1]BEx6_1!$A:$Z,11,0))</f>
        <v>916.99880149000001</v>
      </c>
      <c r="N76" s="38">
        <f t="shared" si="11"/>
        <v>17.580434496986328</v>
      </c>
      <c r="O76" s="23">
        <f t="shared" si="12"/>
        <v>9181.7441849999996</v>
      </c>
      <c r="P76" s="24">
        <f t="shared" si="12"/>
        <v>0</v>
      </c>
      <c r="Q76" s="24">
        <f t="shared" si="12"/>
        <v>47.43288124</v>
      </c>
      <c r="R76" s="25">
        <f t="shared" si="12"/>
        <v>47.43288124</v>
      </c>
      <c r="S76" s="29">
        <f t="shared" si="12"/>
        <v>2648.74659815</v>
      </c>
      <c r="T76" s="30">
        <f t="shared" si="13"/>
        <v>28.847967714861795</v>
      </c>
      <c r="U76" s="31" t="s">
        <v>82</v>
      </c>
      <c r="V76" s="32" t="str">
        <f t="shared" si="14"/>
        <v/>
      </c>
      <c r="W76" s="33"/>
    </row>
    <row r="77" spans="1:23" ht="21">
      <c r="A77" s="34">
        <v>72</v>
      </c>
      <c r="B77" s="35" t="str">
        <f>VLOOKUP($U77,[1]Name!$A:$B,2,0)</f>
        <v>นครศรีธรรมราช</v>
      </c>
      <c r="C77" s="23">
        <f>IF(ISERROR(VLOOKUP($U77,[1]BEx6_1!$A:$Z,3,0)),0,VLOOKUP($U77,[1]BEx6_1!$A:$Z,3,0))</f>
        <v>2297.9946993600001</v>
      </c>
      <c r="D77" s="24">
        <f>IF(ISERROR(VLOOKUP($U77,[1]BEx6_1!$A:$Z,4,0)),0,VLOOKUP($U77,[1]BEx6_1!$A:$Z,4,0))</f>
        <v>0</v>
      </c>
      <c r="E77" s="24">
        <f>IF(ISERROR(VLOOKUP($U77,[1]BEx6_1!$A:$Z,5,0)),0,VLOOKUP($U77,[1]BEx6_1!$A:$Z,5,0))</f>
        <v>0.44186799999999998</v>
      </c>
      <c r="F77" s="25">
        <f t="shared" si="8"/>
        <v>0.44186799999999998</v>
      </c>
      <c r="G77" s="26">
        <f>IF(ISERROR(VLOOKUP($U77,[1]BEx6_1!$A:$Z,6,0)),0,VLOOKUP($U77,[1]BEx6_1!$A:$Z,6,0))</f>
        <v>655.29698809000001</v>
      </c>
      <c r="H77" s="36">
        <f t="shared" si="9"/>
        <v>28.516035666770801</v>
      </c>
      <c r="I77" s="23">
        <f>IF(ISERROR(VLOOKUP($U77,[1]BEx6_1!$A:$Z,8,0)),0,VLOOKUP($U77,[1]BEx6_1!$A:$Z,8,0))</f>
        <v>2712.6559649999999</v>
      </c>
      <c r="J77" s="24">
        <f>IF(ISERROR(VLOOKUP($U77,[1]BEx6_1!$A:$Z,9,0)),0,VLOOKUP($U77,[1]BEx6_1!$A:$Z,9,0))</f>
        <v>0</v>
      </c>
      <c r="K77" s="24">
        <f>IF(ISERROR(VLOOKUP($U77,[1]BEx6_1!$A:$Z,10,0)),0,VLOOKUP($U77,[1]BEx6_1!$A:$Z,10,0))</f>
        <v>31.546623870000001</v>
      </c>
      <c r="L77" s="25">
        <f t="shared" si="10"/>
        <v>31.546623870000001</v>
      </c>
      <c r="M77" s="26">
        <f>IF(ISERROR(VLOOKUP($U77,[1]BEx6_1!$A:$Z,11,0)),0,VLOOKUP($U77,[1]BEx6_1!$A:$Z,11,0))</f>
        <v>1018.75612714</v>
      </c>
      <c r="N77" s="38">
        <f t="shared" si="11"/>
        <v>37.555670172866904</v>
      </c>
      <c r="O77" s="23">
        <f t="shared" si="12"/>
        <v>5010.6506643600005</v>
      </c>
      <c r="P77" s="24">
        <f t="shared" si="12"/>
        <v>0</v>
      </c>
      <c r="Q77" s="24">
        <f t="shared" si="12"/>
        <v>31.988491870000001</v>
      </c>
      <c r="R77" s="25">
        <f t="shared" si="12"/>
        <v>31.988491870000001</v>
      </c>
      <c r="S77" s="29">
        <f t="shared" si="12"/>
        <v>1674.05311523</v>
      </c>
      <c r="T77" s="30">
        <f t="shared" si="13"/>
        <v>33.40989478945891</v>
      </c>
      <c r="U77" s="31" t="s">
        <v>83</v>
      </c>
      <c r="V77" s="32" t="str">
        <f t="shared" si="14"/>
        <v/>
      </c>
      <c r="W77" s="33"/>
    </row>
    <row r="78" spans="1:23" ht="21">
      <c r="A78" s="34">
        <v>73</v>
      </c>
      <c r="B78" s="35" t="str">
        <f>VLOOKUP($U78,[1]Name!$A:$B,2,0)</f>
        <v>เชียงราย</v>
      </c>
      <c r="C78" s="23">
        <f>IF(ISERROR(VLOOKUP($U78,[1]BEx6_1!$A:$Z,3,0)),0,VLOOKUP($U78,[1]BEx6_1!$A:$Z,3,0))</f>
        <v>1919.56230125</v>
      </c>
      <c r="D78" s="24">
        <f>IF(ISERROR(VLOOKUP($U78,[1]BEx6_1!$A:$Z,4,0)),0,VLOOKUP($U78,[1]BEx6_1!$A:$Z,4,0))</f>
        <v>0</v>
      </c>
      <c r="E78" s="24">
        <f>IF(ISERROR(VLOOKUP($U78,[1]BEx6_1!$A:$Z,5,0)),0,VLOOKUP($U78,[1]BEx6_1!$A:$Z,5,0))</f>
        <v>7.87092072</v>
      </c>
      <c r="F78" s="25">
        <f t="shared" si="8"/>
        <v>7.87092072</v>
      </c>
      <c r="G78" s="26">
        <f>IF(ISERROR(VLOOKUP($U78,[1]BEx6_1!$A:$Z,6,0)),0,VLOOKUP($U78,[1]BEx6_1!$A:$Z,6,0))</f>
        <v>834.90883933999999</v>
      </c>
      <c r="H78" s="36">
        <f t="shared" si="9"/>
        <v>43.494750797945741</v>
      </c>
      <c r="I78" s="23">
        <f>IF(ISERROR(VLOOKUP($U78,[1]BEx6_1!$A:$Z,8,0)),0,VLOOKUP($U78,[1]BEx6_1!$A:$Z,8,0))</f>
        <v>2350.2307959999998</v>
      </c>
      <c r="J78" s="24">
        <f>IF(ISERROR(VLOOKUP($U78,[1]BEx6_1!$A:$Z,9,0)),0,VLOOKUP($U78,[1]BEx6_1!$A:$Z,9,0))</f>
        <v>0</v>
      </c>
      <c r="K78" s="24">
        <f>IF(ISERROR(VLOOKUP($U78,[1]BEx6_1!$A:$Z,10,0)),0,VLOOKUP($U78,[1]BEx6_1!$A:$Z,10,0))</f>
        <v>3.1658438000000002</v>
      </c>
      <c r="L78" s="25">
        <f t="shared" si="10"/>
        <v>3.1658438000000002</v>
      </c>
      <c r="M78" s="26">
        <f>IF(ISERROR(VLOOKUP($U78,[1]BEx6_1!$A:$Z,11,0)),0,VLOOKUP($U78,[1]BEx6_1!$A:$Z,11,0))</f>
        <v>641.24740813000005</v>
      </c>
      <c r="N78" s="38">
        <f t="shared" si="11"/>
        <v>27.284444115930139</v>
      </c>
      <c r="O78" s="23">
        <f t="shared" si="12"/>
        <v>4269.7930972499998</v>
      </c>
      <c r="P78" s="24">
        <f t="shared" si="12"/>
        <v>0</v>
      </c>
      <c r="Q78" s="24">
        <f t="shared" si="12"/>
        <v>11.03676452</v>
      </c>
      <c r="R78" s="25">
        <f t="shared" si="12"/>
        <v>11.03676452</v>
      </c>
      <c r="S78" s="29">
        <f t="shared" si="12"/>
        <v>1476.1562474699999</v>
      </c>
      <c r="T78" s="30">
        <f t="shared" si="13"/>
        <v>34.572079111297739</v>
      </c>
      <c r="U78" s="31" t="s">
        <v>84</v>
      </c>
      <c r="V78" s="32" t="str">
        <f t="shared" si="14"/>
        <v/>
      </c>
      <c r="W78" s="33"/>
    </row>
    <row r="79" spans="1:23" ht="21">
      <c r="A79" s="34">
        <v>74</v>
      </c>
      <c r="B79" s="35" t="str">
        <f>VLOOKUP($U79,[1]Name!$A:$B,2,0)</f>
        <v>เชียงใหม่</v>
      </c>
      <c r="C79" s="23">
        <f>IF(ISERROR(VLOOKUP($U79,[1]BEx6_1!$A:$Z,3,0)),0,VLOOKUP($U79,[1]BEx6_1!$A:$Z,3,0))</f>
        <v>5945.2108817500002</v>
      </c>
      <c r="D79" s="24">
        <f>IF(ISERROR(VLOOKUP($U79,[1]BEx6_1!$A:$Z,4,0)),0,VLOOKUP($U79,[1]BEx6_1!$A:$Z,4,0))</f>
        <v>0</v>
      </c>
      <c r="E79" s="24">
        <f>IF(ISERROR(VLOOKUP($U79,[1]BEx6_1!$A:$Z,5,0)),0,VLOOKUP($U79,[1]BEx6_1!$A:$Z,5,0))</f>
        <v>2.0353452000000001</v>
      </c>
      <c r="F79" s="25">
        <f t="shared" si="8"/>
        <v>2.0353452000000001</v>
      </c>
      <c r="G79" s="26">
        <f>IF(ISERROR(VLOOKUP($U79,[1]BEx6_1!$A:$Z,6,0)),0,VLOOKUP($U79,[1]BEx6_1!$A:$Z,6,0))</f>
        <v>3746.34280597</v>
      </c>
      <c r="H79" s="36">
        <f t="shared" si="9"/>
        <v>63.014464591493969</v>
      </c>
      <c r="I79" s="23">
        <f>IF(ISERROR(VLOOKUP($U79,[1]BEx6_1!$A:$Z,8,0)),0,VLOOKUP($U79,[1]BEx6_1!$A:$Z,8,0))</f>
        <v>6436.3249640000004</v>
      </c>
      <c r="J79" s="24">
        <f>IF(ISERROR(VLOOKUP($U79,[1]BEx6_1!$A:$Z,9,0)),0,VLOOKUP($U79,[1]BEx6_1!$A:$Z,9,0))</f>
        <v>0</v>
      </c>
      <c r="K79" s="24">
        <f>IF(ISERROR(VLOOKUP($U79,[1]BEx6_1!$A:$Z,10,0)),0,VLOOKUP($U79,[1]BEx6_1!$A:$Z,10,0))</f>
        <v>44.621392110000002</v>
      </c>
      <c r="L79" s="25">
        <f t="shared" si="10"/>
        <v>44.621392110000002</v>
      </c>
      <c r="M79" s="26">
        <f>IF(ISERROR(VLOOKUP($U79,[1]BEx6_1!$A:$Z,11,0)),0,VLOOKUP($U79,[1]BEx6_1!$A:$Z,11,0))</f>
        <v>1114.8528022</v>
      </c>
      <c r="N79" s="38">
        <f t="shared" si="11"/>
        <v>17.321263429607033</v>
      </c>
      <c r="O79" s="23">
        <f t="shared" si="12"/>
        <v>12381.535845750001</v>
      </c>
      <c r="P79" s="24">
        <f t="shared" si="12"/>
        <v>0</v>
      </c>
      <c r="Q79" s="24">
        <f t="shared" si="12"/>
        <v>46.656737310000004</v>
      </c>
      <c r="R79" s="25">
        <f t="shared" si="12"/>
        <v>46.656737310000004</v>
      </c>
      <c r="S79" s="29">
        <f t="shared" si="12"/>
        <v>4861.19560817</v>
      </c>
      <c r="T79" s="30">
        <f t="shared" si="13"/>
        <v>39.261652744304897</v>
      </c>
      <c r="U79" s="31" t="s">
        <v>85</v>
      </c>
      <c r="V79" s="32" t="str">
        <f t="shared" si="14"/>
        <v/>
      </c>
      <c r="W79" s="33"/>
    </row>
    <row r="80" spans="1:23" ht="21">
      <c r="A80" s="34">
        <v>75</v>
      </c>
      <c r="B80" s="35" t="str">
        <f>VLOOKUP($U80,[1]Name!$A:$B,2,0)</f>
        <v>สงขลา</v>
      </c>
      <c r="C80" s="23">
        <f>IF(ISERROR(VLOOKUP($U80,[1]BEx6_1!$A:$Z,3,0)),0,VLOOKUP($U80,[1]BEx6_1!$A:$Z,3,0))</f>
        <v>5355.8424968299996</v>
      </c>
      <c r="D80" s="24">
        <f>IF(ISERROR(VLOOKUP($U80,[1]BEx6_1!$A:$Z,4,0)),0,VLOOKUP($U80,[1]BEx6_1!$A:$Z,4,0))</f>
        <v>0</v>
      </c>
      <c r="E80" s="24">
        <f>IF(ISERROR(VLOOKUP($U80,[1]BEx6_1!$A:$Z,5,0)),0,VLOOKUP($U80,[1]BEx6_1!$A:$Z,5,0))</f>
        <v>2.6554800699999999</v>
      </c>
      <c r="F80" s="25">
        <f t="shared" si="8"/>
        <v>2.6554800699999999</v>
      </c>
      <c r="G80" s="26">
        <f>IF(ISERROR(VLOOKUP($U80,[1]BEx6_1!$A:$Z,6,0)),0,VLOOKUP($U80,[1]BEx6_1!$A:$Z,6,0))</f>
        <v>3031.3689584099998</v>
      </c>
      <c r="H80" s="36">
        <f t="shared" si="9"/>
        <v>56.59929245873451</v>
      </c>
      <c r="I80" s="23">
        <f>IF(ISERROR(VLOOKUP($U80,[1]BEx6_1!$A:$Z,8,0)),0,VLOOKUP($U80,[1]BEx6_1!$A:$Z,8,0))</f>
        <v>4959.3953330000004</v>
      </c>
      <c r="J80" s="24">
        <f>IF(ISERROR(VLOOKUP($U80,[1]BEx6_1!$A:$Z,9,0)),0,VLOOKUP($U80,[1]BEx6_1!$A:$Z,9,0))</f>
        <v>0</v>
      </c>
      <c r="K80" s="24">
        <f>IF(ISERROR(VLOOKUP($U80,[1]BEx6_1!$A:$Z,10,0)),0,VLOOKUP($U80,[1]BEx6_1!$A:$Z,10,0))</f>
        <v>771.80122588999996</v>
      </c>
      <c r="L80" s="25">
        <f t="shared" si="10"/>
        <v>771.80122588999996</v>
      </c>
      <c r="M80" s="26">
        <f>IF(ISERROR(VLOOKUP($U80,[1]BEx6_1!$A:$Z,11,0)),0,VLOOKUP($U80,[1]BEx6_1!$A:$Z,11,0))</f>
        <v>1095.66426727</v>
      </c>
      <c r="N80" s="39">
        <f t="shared" si="11"/>
        <v>22.092698680006599</v>
      </c>
      <c r="O80" s="23">
        <f t="shared" si="12"/>
        <v>10315.237829829999</v>
      </c>
      <c r="P80" s="24">
        <f t="shared" si="12"/>
        <v>0</v>
      </c>
      <c r="Q80" s="24">
        <f t="shared" si="12"/>
        <v>774.45670595999991</v>
      </c>
      <c r="R80" s="25">
        <f t="shared" si="12"/>
        <v>774.45670595999991</v>
      </c>
      <c r="S80" s="26">
        <f t="shared" si="12"/>
        <v>4127.0332256799993</v>
      </c>
      <c r="T80" s="30">
        <f t="shared" si="13"/>
        <v>40.009094252245809</v>
      </c>
      <c r="U80" s="31" t="s">
        <v>86</v>
      </c>
      <c r="V80" s="32" t="str">
        <f t="shared" si="14"/>
        <v/>
      </c>
      <c r="W80" s="33"/>
    </row>
    <row r="81" spans="1:23" ht="21">
      <c r="A81" s="34">
        <v>76</v>
      </c>
      <c r="B81" s="35" t="str">
        <f>VLOOKUP($U81,[1]Name!$A:$B,2,0)</f>
        <v>ขอนแก่น</v>
      </c>
      <c r="C81" s="23">
        <f>IF(ISERROR(VLOOKUP($U81,[1]BEx6_1!$A:$Z,3,0)),0,VLOOKUP($U81,[1]BEx6_1!$A:$Z,3,0))</f>
        <v>4378.9565453300002</v>
      </c>
      <c r="D81" s="24">
        <f>IF(ISERROR(VLOOKUP($U81,[1]BEx6_1!$A:$Z,4,0)),0,VLOOKUP($U81,[1]BEx6_1!$A:$Z,4,0))</f>
        <v>0</v>
      </c>
      <c r="E81" s="24">
        <f>IF(ISERROR(VLOOKUP($U81,[1]BEx6_1!$A:$Z,5,0)),0,VLOOKUP($U81,[1]BEx6_1!$A:$Z,5,0))</f>
        <v>6.94340621</v>
      </c>
      <c r="F81" s="25">
        <f t="shared" si="8"/>
        <v>6.94340621</v>
      </c>
      <c r="G81" s="26">
        <f>IF(ISERROR(VLOOKUP($U81,[1]BEx6_1!$A:$Z,6,0)),0,VLOOKUP($U81,[1]BEx6_1!$A:$Z,6,0))</f>
        <v>2976.1709104199999</v>
      </c>
      <c r="H81" s="36">
        <f t="shared" si="9"/>
        <v>67.965299029833474</v>
      </c>
      <c r="I81" s="26">
        <f>IF(ISERROR(VLOOKUP($U81,[1]BEx6_1!$A:$Z,8,0)),0,VLOOKUP($U81,[1]BEx6_1!$A:$Z,8,0))</f>
        <v>4385.8653530000001</v>
      </c>
      <c r="J81" s="40">
        <f>IF(ISERROR(VLOOKUP($U81,[1]BEx6_1!$A:$Z,9,0)),0,VLOOKUP($U81,[1]BEx6_1!$A:$Z,9,0))</f>
        <v>0</v>
      </c>
      <c r="K81" s="40">
        <f>IF(ISERROR(VLOOKUP($U81,[1]BEx6_1!$A:$Z,10,0)),0,VLOOKUP($U81,[1]BEx6_1!$A:$Z,10,0))</f>
        <v>633.46854981000001</v>
      </c>
      <c r="L81" s="26">
        <f t="shared" si="10"/>
        <v>633.46854981000001</v>
      </c>
      <c r="M81" s="26">
        <f>IF(ISERROR(VLOOKUP($U81,[1]BEx6_1!$A:$Z,11,0)),0,VLOOKUP($U81,[1]BEx6_1!$A:$Z,11,0))</f>
        <v>894.55153360999998</v>
      </c>
      <c r="N81" s="38">
        <f t="shared" si="11"/>
        <v>20.396237951037708</v>
      </c>
      <c r="O81" s="23">
        <f t="shared" si="12"/>
        <v>8764.8218983299994</v>
      </c>
      <c r="P81" s="24">
        <f t="shared" si="12"/>
        <v>0</v>
      </c>
      <c r="Q81" s="24">
        <f t="shared" si="12"/>
        <v>640.41195602000005</v>
      </c>
      <c r="R81" s="25">
        <f t="shared" si="12"/>
        <v>640.41195602000005</v>
      </c>
      <c r="S81" s="29">
        <f t="shared" si="12"/>
        <v>3870.7224440299997</v>
      </c>
      <c r="T81" s="30">
        <f t="shared" si="13"/>
        <v>44.162020505716214</v>
      </c>
      <c r="U81" s="31" t="s">
        <v>87</v>
      </c>
      <c r="V81" s="32" t="str">
        <f t="shared" si="14"/>
        <v/>
      </c>
      <c r="W81" s="33"/>
    </row>
    <row r="82" spans="1:23" ht="21.75" thickBot="1">
      <c r="A82" s="41" t="s">
        <v>5</v>
      </c>
      <c r="B82" s="42"/>
      <c r="C82" s="43">
        <f>SUM(C6:C81)</f>
        <v>85872.594204490029</v>
      </c>
      <c r="D82" s="44">
        <f t="shared" ref="D82:G82" si="15">SUM(D6:D81)</f>
        <v>0</v>
      </c>
      <c r="E82" s="44">
        <f t="shared" si="15"/>
        <v>117.14496250000002</v>
      </c>
      <c r="F82" s="45">
        <f t="shared" si="15"/>
        <v>117.14496250000002</v>
      </c>
      <c r="G82" s="46">
        <f t="shared" si="15"/>
        <v>31288.443036500001</v>
      </c>
      <c r="H82" s="47">
        <f t="shared" si="9"/>
        <v>36.435888919335824</v>
      </c>
      <c r="I82" s="43">
        <f>SUM(I6:I81)</f>
        <v>121114.26212699001</v>
      </c>
      <c r="J82" s="44">
        <f t="shared" ref="J82:M82" si="16">SUM(J6:J81)</f>
        <v>0</v>
      </c>
      <c r="K82" s="44">
        <f t="shared" si="16"/>
        <v>12068.604725309997</v>
      </c>
      <c r="L82" s="45">
        <f t="shared" si="16"/>
        <v>12068.604725309997</v>
      </c>
      <c r="M82" s="46">
        <f t="shared" si="16"/>
        <v>7842.9506558299991</v>
      </c>
      <c r="N82" s="47">
        <f t="shared" si="11"/>
        <v>6.4756623357920926</v>
      </c>
      <c r="O82" s="43">
        <f>SUM(O6:O81)</f>
        <v>206986.85633147991</v>
      </c>
      <c r="P82" s="48">
        <f t="shared" ref="P82:S82" si="17">SUM(P6:P81)</f>
        <v>0</v>
      </c>
      <c r="Q82" s="48">
        <f t="shared" si="17"/>
        <v>12185.749687810003</v>
      </c>
      <c r="R82" s="45">
        <f t="shared" si="17"/>
        <v>12185.749687810003</v>
      </c>
      <c r="S82" s="46">
        <f t="shared" si="17"/>
        <v>39131.393692329999</v>
      </c>
      <c r="T82" s="47">
        <f t="shared" si="13"/>
        <v>18.905255331605634</v>
      </c>
      <c r="U82" s="49"/>
    </row>
    <row r="83" spans="1:23" ht="21">
      <c r="A83" s="50"/>
      <c r="B83" s="51" t="str">
        <f>'[1]2. กระทรวง'!B32</f>
        <v>หมายเหตุ : 1. ข้อมูลเบื้องต้น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3"/>
      <c r="N83" s="52"/>
      <c r="O83" s="52"/>
      <c r="P83" s="52"/>
      <c r="Q83" s="52"/>
      <c r="R83" s="52"/>
      <c r="S83" s="52"/>
      <c r="T83" s="52"/>
      <c r="U83" s="49"/>
    </row>
    <row r="84" spans="1:23" ht="21">
      <c r="A84" s="54"/>
      <c r="B84" s="51" t="str">
        <f>'[1]2. กระทรวง'!B34</f>
        <v>ที่มา : ระบบการบริหารการเงินการคลังภาครัฐแบบอิเล็กทรอนิกส์ (GFMIS)</v>
      </c>
      <c r="C84" s="55"/>
      <c r="D84" s="55"/>
      <c r="E84" s="55"/>
      <c r="F84" s="55"/>
      <c r="G84" s="56"/>
      <c r="H84" s="55"/>
      <c r="I84" s="56"/>
      <c r="J84" s="56"/>
      <c r="K84" s="56"/>
      <c r="L84" s="56"/>
      <c r="M84" s="56"/>
      <c r="N84" s="56"/>
      <c r="O84" s="57"/>
      <c r="P84" s="57"/>
      <c r="Q84" s="57"/>
      <c r="R84" s="57"/>
      <c r="S84" s="58"/>
      <c r="T84" s="59"/>
      <c r="U84" s="49"/>
    </row>
    <row r="85" spans="1:23" ht="21">
      <c r="A85" s="54"/>
      <c r="B85" s="51" t="str">
        <f>'[1]2. กระทรวง'!B35</f>
        <v>รวบรวม : กรมบัญชีกลาง</v>
      </c>
      <c r="C85" s="55"/>
      <c r="D85" s="55"/>
      <c r="E85" s="55"/>
      <c r="F85" s="55"/>
      <c r="G85" s="56"/>
      <c r="H85" s="55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60"/>
      <c r="T85" s="60"/>
    </row>
    <row r="86" spans="1:23" ht="21">
      <c r="A86" s="54"/>
      <c r="B86" s="51" t="str">
        <f>'[1]2. กระทรวง'!B36</f>
        <v>ข้อมูล ณ วันที่ 22 ตุลาคม 2564</v>
      </c>
      <c r="C86" s="60"/>
      <c r="D86" s="60"/>
      <c r="E86" s="60"/>
      <c r="F86" s="60"/>
      <c r="G86" s="61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spans="1:23" ht="21">
      <c r="B87" s="51"/>
      <c r="C87" s="3"/>
      <c r="D87" s="3"/>
      <c r="E87" s="3"/>
      <c r="F87" s="3"/>
      <c r="G87" s="6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23" ht="21">
      <c r="B88" s="3"/>
      <c r="C88" s="64" t="s">
        <v>88</v>
      </c>
      <c r="D88" s="64"/>
      <c r="E88" s="64"/>
      <c r="F88" s="64"/>
      <c r="G88" s="63"/>
      <c r="H88" s="3"/>
      <c r="I88" s="3"/>
      <c r="J88" s="3"/>
      <c r="K88" s="3"/>
      <c r="L88" s="3"/>
      <c r="M88" s="3"/>
      <c r="N88" s="64" t="s">
        <v>89</v>
      </c>
      <c r="O88" s="65">
        <f>O82-[1]BEx6_1!M64</f>
        <v>0</v>
      </c>
      <c r="P88" s="65"/>
      <c r="Q88" s="65">
        <f>Q82-[1]BEx6_1!O64</f>
        <v>0</v>
      </c>
      <c r="R88" s="65"/>
      <c r="S88" s="65">
        <f>S82-[1]BEx6_1!P64</f>
        <v>0</v>
      </c>
      <c r="T88" s="65"/>
    </row>
    <row r="89" spans="1:23" ht="21">
      <c r="B89" s="3"/>
      <c r="C89" s="3"/>
      <c r="D89" s="3"/>
      <c r="E89" s="3"/>
      <c r="F89" s="3"/>
      <c r="G89" s="63"/>
      <c r="H89" s="3"/>
      <c r="I89" s="66" t="s">
        <v>88</v>
      </c>
      <c r="J89" s="66"/>
      <c r="K89" s="66"/>
      <c r="L89" s="66"/>
      <c r="M89" s="3"/>
      <c r="N89" s="3"/>
      <c r="O89" s="65"/>
      <c r="P89" s="65"/>
      <c r="Q89" s="65"/>
      <c r="R89" s="65"/>
      <c r="S89" s="65"/>
    </row>
    <row r="90" spans="1:23" ht="21">
      <c r="B90" s="3"/>
      <c r="C90" s="3"/>
      <c r="D90" s="3"/>
      <c r="E90" s="3"/>
      <c r="F90" s="3"/>
      <c r="G90" s="6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67"/>
    </row>
    <row r="91" spans="1:23" ht="21">
      <c r="B91" s="3"/>
      <c r="C91" s="3"/>
      <c r="D91" s="3"/>
      <c r="E91" s="3"/>
      <c r="F91" s="3"/>
      <c r="G91" s="6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23" ht="21">
      <c r="B92" s="3"/>
      <c r="C92" s="3"/>
      <c r="D92" s="3"/>
      <c r="E92" s="3"/>
      <c r="F92" s="3"/>
      <c r="G92" s="6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23" ht="21">
      <c r="B93" s="3"/>
      <c r="C93" s="3"/>
      <c r="D93" s="3"/>
      <c r="E93" s="3"/>
      <c r="F93" s="3"/>
      <c r="G93" s="6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23" ht="21">
      <c r="B94" s="3"/>
      <c r="C94" s="3"/>
      <c r="D94" s="3"/>
      <c r="E94" s="3"/>
      <c r="F94" s="3"/>
      <c r="G94" s="6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3" ht="21">
      <c r="B95" s="3"/>
      <c r="C95" s="3"/>
      <c r="D95" s="3"/>
      <c r="E95" s="3"/>
      <c r="F95" s="3"/>
      <c r="G95" s="6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23" ht="21">
      <c r="B96" s="3"/>
      <c r="C96" s="3"/>
      <c r="D96" s="3"/>
      <c r="E96" s="3"/>
      <c r="F96" s="3"/>
      <c r="G96" s="6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21">
      <c r="B97" s="3"/>
      <c r="C97" s="3"/>
      <c r="D97" s="3"/>
      <c r="E97" s="3"/>
      <c r="F97" s="3"/>
      <c r="G97" s="6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21">
      <c r="B98" s="3"/>
      <c r="C98" s="3"/>
      <c r="D98" s="3"/>
      <c r="E98" s="3"/>
      <c r="F98" s="3"/>
      <c r="G98" s="6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21">
      <c r="B99" s="3"/>
      <c r="C99" s="3"/>
      <c r="D99" s="3"/>
      <c r="E99" s="3"/>
      <c r="F99" s="3"/>
      <c r="G99" s="6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21">
      <c r="B100" s="3"/>
      <c r="C100" s="3"/>
      <c r="D100" s="3"/>
      <c r="E100" s="3"/>
      <c r="F100" s="3"/>
      <c r="G100" s="6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21">
      <c r="B101" s="3"/>
      <c r="C101" s="3"/>
      <c r="D101" s="3"/>
      <c r="E101" s="3"/>
      <c r="F101" s="3"/>
      <c r="G101" s="6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21">
      <c r="B102" s="3"/>
      <c r="C102" s="3"/>
      <c r="D102" s="3"/>
      <c r="E102" s="3"/>
      <c r="F102" s="3"/>
      <c r="G102" s="6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21">
      <c r="G103" s="6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ht="21">
      <c r="G104" s="6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21">
      <c r="G105" s="6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21">
      <c r="G106" s="6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21">
      <c r="G107" s="6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21">
      <c r="G108" s="6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21">
      <c r="G109" s="6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21">
      <c r="G110" s="6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ht="21">
      <c r="G111" s="6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ht="21">
      <c r="G112" s="6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7:18" ht="21">
      <c r="G113" s="6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7:18" ht="21">
      <c r="G114" s="6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7:18" ht="21">
      <c r="G115" s="6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7:18" ht="21">
      <c r="G116" s="6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7:18" ht="21">
      <c r="G117" s="6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7:18" ht="21">
      <c r="G118" s="6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7:18" ht="21">
      <c r="G119" s="6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7:18" ht="21">
      <c r="G120" s="6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7:18" ht="21">
      <c r="G121" s="6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7:18" ht="21">
      <c r="G122" s="6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7:18" ht="21">
      <c r="G123" s="6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7:18" ht="21">
      <c r="G124" s="6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7:18" ht="21">
      <c r="G125" s="6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7:18" ht="21">
      <c r="G126" s="6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7:18" ht="21">
      <c r="G127" s="6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7:18" ht="21">
      <c r="G128" s="6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7:18" ht="21">
      <c r="G129" s="6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7:18" ht="21">
      <c r="G130" s="6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7:18" ht="21">
      <c r="G131" s="6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7:18" ht="21">
      <c r="G132" s="6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7:18" ht="21">
      <c r="G133" s="6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7:18" ht="21">
      <c r="G134" s="6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</sheetData>
  <mergeCells count="9">
    <mergeCell ref="A82:B82"/>
    <mergeCell ref="A1:T1"/>
    <mergeCell ref="A2:T2"/>
    <mergeCell ref="S3:T3"/>
    <mergeCell ref="A4:A5"/>
    <mergeCell ref="B4:B5"/>
    <mergeCell ref="C4:H4"/>
    <mergeCell ref="I4:N4"/>
    <mergeCell ref="O4:T4"/>
  </mergeCells>
  <conditionalFormatting sqref="A6:A81">
    <cfRule type="expression" dxfId="5" priority="2">
      <formula>$T6=100</formula>
    </cfRule>
  </conditionalFormatting>
  <conditionalFormatting sqref="T6:T81">
    <cfRule type="dataBar" priority="3">
      <dataBar>
        <cfvo type="num" val="0"/>
        <cfvo type="num" val="100"/>
        <color rgb="FF008AEF"/>
      </dataBar>
    </cfRule>
    <cfRule type="top10" dxfId="4" priority="4" rank="3"/>
    <cfRule type="top10" dxfId="3" priority="5" bottom="1" rank="3"/>
  </conditionalFormatting>
  <conditionalFormatting sqref="A6:A81">
    <cfRule type="top10" dxfId="2" priority="6" rank="3"/>
    <cfRule type="top10" dxfId="1" priority="7" bottom="1" rank="3"/>
  </conditionalFormatting>
  <conditionalFormatting sqref="B6:B81">
    <cfRule type="expression" dxfId="0" priority="1">
      <formula>OR($A6=1,$A6=2,$A6=3)</formula>
    </cfRule>
  </conditionalFormatting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13.ส่วนกลางจัดสรรให้จังหวัด</vt:lpstr>
      <vt:lpstr>'13.ส่วนกลางจัดสรรให้จังหวัด'!Print_Area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l3enz</dc:creator>
  <cp:lastModifiedBy>l3enz</cp:lastModifiedBy>
  <dcterms:created xsi:type="dcterms:W3CDTF">2021-10-25T10:00:14Z</dcterms:created>
  <dcterms:modified xsi:type="dcterms:W3CDTF">2021-10-25T10:00:30Z</dcterms:modified>
</cp:coreProperties>
</file>