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09.17\"/>
    </mc:Choice>
  </mc:AlternateContent>
  <xr:revisionPtr revIDLastSave="0" documentId="8_{50C49BFF-D87E-4776-A5DB-464121A8D637}" xr6:coauthVersionLast="47" xr6:coauthVersionMax="47" xr10:uidLastSave="{00000000-0000-0000-0000-000000000000}"/>
  <bookViews>
    <workbookView xWindow="-120" yWindow="-120" windowWidth="29040" windowHeight="15840" xr2:uid="{87251F6F-EF34-4E09-A92C-DA8B302E2C8B}"/>
  </bookViews>
  <sheets>
    <sheet name="13.ส่วนกลางจัดสรรให้จังหวัด" sheetId="1" r:id="rId1"/>
  </sheets>
  <externalReferences>
    <externalReference r:id="rId2"/>
  </externalReferences>
  <definedNames>
    <definedName name="_xlnm.Print_Area" localSheetId="0">'13.ส่วนกลางจัดสรรให้จังหวัด'!$A$1:$T$86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O81" i="1"/>
  <c r="M81" i="1"/>
  <c r="N81" i="1" s="1"/>
  <c r="K81" i="1"/>
  <c r="J81" i="1"/>
  <c r="L81" i="1" s="1"/>
  <c r="I81" i="1"/>
  <c r="G81" i="1"/>
  <c r="E81" i="1"/>
  <c r="Q81" i="1" s="1"/>
  <c r="D81" i="1"/>
  <c r="F81" i="1" s="1"/>
  <c r="R81" i="1" s="1"/>
  <c r="C81" i="1"/>
  <c r="B81" i="1"/>
  <c r="S80" i="1"/>
  <c r="N80" i="1"/>
  <c r="M80" i="1"/>
  <c r="K80" i="1"/>
  <c r="J80" i="1"/>
  <c r="I80" i="1"/>
  <c r="G80" i="1"/>
  <c r="F80" i="1"/>
  <c r="E80" i="1"/>
  <c r="D80" i="1"/>
  <c r="P80" i="1" s="1"/>
  <c r="C80" i="1"/>
  <c r="O80" i="1" s="1"/>
  <c r="B80" i="1"/>
  <c r="O79" i="1"/>
  <c r="M79" i="1"/>
  <c r="N79" i="1" s="1"/>
  <c r="K79" i="1"/>
  <c r="J79" i="1"/>
  <c r="L79" i="1" s="1"/>
  <c r="I79" i="1"/>
  <c r="G79" i="1"/>
  <c r="E79" i="1"/>
  <c r="F79" i="1" s="1"/>
  <c r="R79" i="1" s="1"/>
  <c r="D79" i="1"/>
  <c r="P79" i="1" s="1"/>
  <c r="C79" i="1"/>
  <c r="B79" i="1"/>
  <c r="S78" i="1"/>
  <c r="T78" i="1" s="1"/>
  <c r="N78" i="1"/>
  <c r="M78" i="1"/>
  <c r="K78" i="1"/>
  <c r="J78" i="1"/>
  <c r="L78" i="1" s="1"/>
  <c r="I78" i="1"/>
  <c r="G78" i="1"/>
  <c r="E78" i="1"/>
  <c r="D78" i="1"/>
  <c r="P78" i="1" s="1"/>
  <c r="C78" i="1"/>
  <c r="O78" i="1" s="1"/>
  <c r="B78" i="1"/>
  <c r="P77" i="1"/>
  <c r="O77" i="1"/>
  <c r="N77" i="1"/>
  <c r="M77" i="1"/>
  <c r="K77" i="1"/>
  <c r="J77" i="1"/>
  <c r="L77" i="1" s="1"/>
  <c r="I77" i="1"/>
  <c r="G77" i="1"/>
  <c r="E77" i="1"/>
  <c r="F77" i="1" s="1"/>
  <c r="D77" i="1"/>
  <c r="C77" i="1"/>
  <c r="B77" i="1"/>
  <c r="S76" i="1"/>
  <c r="N76" i="1"/>
  <c r="M76" i="1"/>
  <c r="K76" i="1"/>
  <c r="J76" i="1"/>
  <c r="I76" i="1"/>
  <c r="G76" i="1"/>
  <c r="H76" i="1" s="1"/>
  <c r="F76" i="1"/>
  <c r="E76" i="1"/>
  <c r="D76" i="1"/>
  <c r="P76" i="1" s="1"/>
  <c r="C76" i="1"/>
  <c r="O76" i="1" s="1"/>
  <c r="B76" i="1"/>
  <c r="O75" i="1"/>
  <c r="N75" i="1"/>
  <c r="M75" i="1"/>
  <c r="K75" i="1"/>
  <c r="J75" i="1"/>
  <c r="L75" i="1" s="1"/>
  <c r="I75" i="1"/>
  <c r="G75" i="1"/>
  <c r="F75" i="1"/>
  <c r="R75" i="1" s="1"/>
  <c r="E75" i="1"/>
  <c r="Q75" i="1" s="1"/>
  <c r="D75" i="1"/>
  <c r="C75" i="1"/>
  <c r="B75" i="1"/>
  <c r="S74" i="1"/>
  <c r="N74" i="1"/>
  <c r="M74" i="1"/>
  <c r="K74" i="1"/>
  <c r="Q74" i="1" s="1"/>
  <c r="J74" i="1"/>
  <c r="I74" i="1"/>
  <c r="G74" i="1"/>
  <c r="F74" i="1"/>
  <c r="E74" i="1"/>
  <c r="D74" i="1"/>
  <c r="P74" i="1" s="1"/>
  <c r="C74" i="1"/>
  <c r="O74" i="1" s="1"/>
  <c r="B74" i="1"/>
  <c r="O73" i="1"/>
  <c r="N73" i="1"/>
  <c r="M73" i="1"/>
  <c r="K73" i="1"/>
  <c r="J73" i="1"/>
  <c r="L73" i="1" s="1"/>
  <c r="I73" i="1"/>
  <c r="G73" i="1"/>
  <c r="F73" i="1"/>
  <c r="R73" i="1" s="1"/>
  <c r="E73" i="1"/>
  <c r="Q73" i="1" s="1"/>
  <c r="D73" i="1"/>
  <c r="C73" i="1"/>
  <c r="B73" i="1"/>
  <c r="S72" i="1"/>
  <c r="N72" i="1"/>
  <c r="M72" i="1"/>
  <c r="K72" i="1"/>
  <c r="Q72" i="1" s="1"/>
  <c r="J72" i="1"/>
  <c r="I72" i="1"/>
  <c r="G72" i="1"/>
  <c r="F72" i="1"/>
  <c r="E72" i="1"/>
  <c r="D72" i="1"/>
  <c r="P72" i="1" s="1"/>
  <c r="C72" i="1"/>
  <c r="O72" i="1" s="1"/>
  <c r="B72" i="1"/>
  <c r="P71" i="1"/>
  <c r="O71" i="1"/>
  <c r="N71" i="1"/>
  <c r="M71" i="1"/>
  <c r="K71" i="1"/>
  <c r="J71" i="1"/>
  <c r="L71" i="1" s="1"/>
  <c r="I71" i="1"/>
  <c r="G71" i="1"/>
  <c r="S71" i="1" s="1"/>
  <c r="T71" i="1" s="1"/>
  <c r="F71" i="1"/>
  <c r="R71" i="1" s="1"/>
  <c r="E71" i="1"/>
  <c r="Q71" i="1" s="1"/>
  <c r="D71" i="1"/>
  <c r="C71" i="1"/>
  <c r="B71" i="1"/>
  <c r="M70" i="1"/>
  <c r="L70" i="1"/>
  <c r="K70" i="1"/>
  <c r="Q70" i="1" s="1"/>
  <c r="J70" i="1"/>
  <c r="I70" i="1"/>
  <c r="N70" i="1" s="1"/>
  <c r="G70" i="1"/>
  <c r="E70" i="1"/>
  <c r="D70" i="1"/>
  <c r="P70" i="1" s="1"/>
  <c r="C70" i="1"/>
  <c r="O70" i="1" s="1"/>
  <c r="B70" i="1"/>
  <c r="S69" i="1"/>
  <c r="T69" i="1" s="1"/>
  <c r="O69" i="1"/>
  <c r="M69" i="1"/>
  <c r="N69" i="1" s="1"/>
  <c r="K69" i="1"/>
  <c r="J69" i="1"/>
  <c r="L69" i="1" s="1"/>
  <c r="I69" i="1"/>
  <c r="G69" i="1"/>
  <c r="H69" i="1" s="1"/>
  <c r="F69" i="1"/>
  <c r="R69" i="1" s="1"/>
  <c r="E69" i="1"/>
  <c r="Q69" i="1" s="1"/>
  <c r="D69" i="1"/>
  <c r="C69" i="1"/>
  <c r="B69" i="1"/>
  <c r="Q68" i="1"/>
  <c r="M68" i="1"/>
  <c r="N68" i="1" s="1"/>
  <c r="L68" i="1"/>
  <c r="K68" i="1"/>
  <c r="J68" i="1"/>
  <c r="I68" i="1"/>
  <c r="O68" i="1" s="1"/>
  <c r="G68" i="1"/>
  <c r="H68" i="1" s="1"/>
  <c r="E68" i="1"/>
  <c r="D68" i="1"/>
  <c r="P68" i="1" s="1"/>
  <c r="C68" i="1"/>
  <c r="B68" i="1"/>
  <c r="S67" i="1"/>
  <c r="Q67" i="1"/>
  <c r="O67" i="1"/>
  <c r="M67" i="1"/>
  <c r="K67" i="1"/>
  <c r="J67" i="1"/>
  <c r="L67" i="1" s="1"/>
  <c r="I67" i="1"/>
  <c r="N67" i="1" s="1"/>
  <c r="H67" i="1"/>
  <c r="G67" i="1"/>
  <c r="F67" i="1"/>
  <c r="R67" i="1" s="1"/>
  <c r="E67" i="1"/>
  <c r="D67" i="1"/>
  <c r="C67" i="1"/>
  <c r="B67" i="1"/>
  <c r="M66" i="1"/>
  <c r="N66" i="1" s="1"/>
  <c r="L66" i="1"/>
  <c r="K66" i="1"/>
  <c r="Q66" i="1" s="1"/>
  <c r="J66" i="1"/>
  <c r="I66" i="1"/>
  <c r="G66" i="1"/>
  <c r="E66" i="1"/>
  <c r="D66" i="1"/>
  <c r="P66" i="1" s="1"/>
  <c r="C66" i="1"/>
  <c r="O66" i="1" s="1"/>
  <c r="B66" i="1"/>
  <c r="S65" i="1"/>
  <c r="T65" i="1" s="1"/>
  <c r="O65" i="1"/>
  <c r="M65" i="1"/>
  <c r="N65" i="1" s="1"/>
  <c r="K65" i="1"/>
  <c r="J65" i="1"/>
  <c r="L65" i="1" s="1"/>
  <c r="I65" i="1"/>
  <c r="G65" i="1"/>
  <c r="H65" i="1" s="1"/>
  <c r="F65" i="1"/>
  <c r="R65" i="1" s="1"/>
  <c r="E65" i="1"/>
  <c r="Q65" i="1" s="1"/>
  <c r="D65" i="1"/>
  <c r="C65" i="1"/>
  <c r="B65" i="1"/>
  <c r="Q64" i="1"/>
  <c r="M64" i="1"/>
  <c r="N64" i="1" s="1"/>
  <c r="L64" i="1"/>
  <c r="K64" i="1"/>
  <c r="J64" i="1"/>
  <c r="I64" i="1"/>
  <c r="O64" i="1" s="1"/>
  <c r="G64" i="1"/>
  <c r="H64" i="1" s="1"/>
  <c r="E64" i="1"/>
  <c r="D64" i="1"/>
  <c r="P64" i="1" s="1"/>
  <c r="C64" i="1"/>
  <c r="B64" i="1"/>
  <c r="S63" i="1"/>
  <c r="Q63" i="1"/>
  <c r="O63" i="1"/>
  <c r="M63" i="1"/>
  <c r="N63" i="1" s="1"/>
  <c r="K63" i="1"/>
  <c r="J63" i="1"/>
  <c r="L63" i="1" s="1"/>
  <c r="I63" i="1"/>
  <c r="H63" i="1"/>
  <c r="G63" i="1"/>
  <c r="F63" i="1"/>
  <c r="R63" i="1" s="1"/>
  <c r="E63" i="1"/>
  <c r="D63" i="1"/>
  <c r="C63" i="1"/>
  <c r="B63" i="1"/>
  <c r="M62" i="1"/>
  <c r="S62" i="1" s="1"/>
  <c r="L62" i="1"/>
  <c r="K62" i="1"/>
  <c r="Q62" i="1" s="1"/>
  <c r="J62" i="1"/>
  <c r="I62" i="1"/>
  <c r="G62" i="1"/>
  <c r="E62" i="1"/>
  <c r="D62" i="1"/>
  <c r="P62" i="1" s="1"/>
  <c r="C62" i="1"/>
  <c r="O62" i="1" s="1"/>
  <c r="B62" i="1"/>
  <c r="S61" i="1"/>
  <c r="T61" i="1" s="1"/>
  <c r="O61" i="1"/>
  <c r="M61" i="1"/>
  <c r="N61" i="1" s="1"/>
  <c r="K61" i="1"/>
  <c r="J61" i="1"/>
  <c r="L61" i="1" s="1"/>
  <c r="I61" i="1"/>
  <c r="G61" i="1"/>
  <c r="F61" i="1"/>
  <c r="R61" i="1" s="1"/>
  <c r="E61" i="1"/>
  <c r="Q61" i="1" s="1"/>
  <c r="D61" i="1"/>
  <c r="C61" i="1"/>
  <c r="H61" i="1" s="1"/>
  <c r="B61" i="1"/>
  <c r="Q60" i="1"/>
  <c r="M60" i="1"/>
  <c r="N60" i="1" s="1"/>
  <c r="L60" i="1"/>
  <c r="K60" i="1"/>
  <c r="J60" i="1"/>
  <c r="I60" i="1"/>
  <c r="O60" i="1" s="1"/>
  <c r="G60" i="1"/>
  <c r="H60" i="1" s="1"/>
  <c r="E60" i="1"/>
  <c r="D60" i="1"/>
  <c r="P60" i="1" s="1"/>
  <c r="C60" i="1"/>
  <c r="B60" i="1"/>
  <c r="S59" i="1"/>
  <c r="Q59" i="1"/>
  <c r="O59" i="1"/>
  <c r="M59" i="1"/>
  <c r="N59" i="1" s="1"/>
  <c r="K59" i="1"/>
  <c r="J59" i="1"/>
  <c r="L59" i="1" s="1"/>
  <c r="I59" i="1"/>
  <c r="H59" i="1"/>
  <c r="G59" i="1"/>
  <c r="F59" i="1"/>
  <c r="R59" i="1" s="1"/>
  <c r="E59" i="1"/>
  <c r="D59" i="1"/>
  <c r="C59" i="1"/>
  <c r="B59" i="1"/>
  <c r="M58" i="1"/>
  <c r="S58" i="1" s="1"/>
  <c r="K58" i="1"/>
  <c r="L58" i="1" s="1"/>
  <c r="J58" i="1"/>
  <c r="I58" i="1"/>
  <c r="G58" i="1"/>
  <c r="E58" i="1"/>
  <c r="Q58" i="1" s="1"/>
  <c r="D58" i="1"/>
  <c r="P58" i="1" s="1"/>
  <c r="C58" i="1"/>
  <c r="O58" i="1" s="1"/>
  <c r="B58" i="1"/>
  <c r="S57" i="1"/>
  <c r="O57" i="1"/>
  <c r="M57" i="1"/>
  <c r="N57" i="1" s="1"/>
  <c r="K57" i="1"/>
  <c r="J57" i="1"/>
  <c r="L57" i="1" s="1"/>
  <c r="I57" i="1"/>
  <c r="G57" i="1"/>
  <c r="F57" i="1"/>
  <c r="R57" i="1" s="1"/>
  <c r="E57" i="1"/>
  <c r="Q57" i="1" s="1"/>
  <c r="D57" i="1"/>
  <c r="C57" i="1"/>
  <c r="H57" i="1" s="1"/>
  <c r="B57" i="1"/>
  <c r="Q56" i="1"/>
  <c r="M56" i="1"/>
  <c r="N56" i="1" s="1"/>
  <c r="K56" i="1"/>
  <c r="L56" i="1" s="1"/>
  <c r="J56" i="1"/>
  <c r="I56" i="1"/>
  <c r="O56" i="1" s="1"/>
  <c r="G56" i="1"/>
  <c r="H56" i="1" s="1"/>
  <c r="E56" i="1"/>
  <c r="D56" i="1"/>
  <c r="P56" i="1" s="1"/>
  <c r="C56" i="1"/>
  <c r="B56" i="1"/>
  <c r="S55" i="1"/>
  <c r="Q55" i="1"/>
  <c r="O55" i="1"/>
  <c r="M55" i="1"/>
  <c r="N55" i="1" s="1"/>
  <c r="K55" i="1"/>
  <c r="J55" i="1"/>
  <c r="L55" i="1" s="1"/>
  <c r="I55" i="1"/>
  <c r="H55" i="1"/>
  <c r="G55" i="1"/>
  <c r="F55" i="1"/>
  <c r="R55" i="1" s="1"/>
  <c r="E55" i="1"/>
  <c r="D55" i="1"/>
  <c r="C55" i="1"/>
  <c r="B55" i="1"/>
  <c r="M54" i="1"/>
  <c r="K54" i="1"/>
  <c r="L54" i="1" s="1"/>
  <c r="J54" i="1"/>
  <c r="I54" i="1"/>
  <c r="G54" i="1"/>
  <c r="E54" i="1"/>
  <c r="Q54" i="1" s="1"/>
  <c r="D54" i="1"/>
  <c r="C54" i="1"/>
  <c r="O54" i="1" s="1"/>
  <c r="B54" i="1"/>
  <c r="S53" i="1"/>
  <c r="T53" i="1" s="1"/>
  <c r="O53" i="1"/>
  <c r="M53" i="1"/>
  <c r="N53" i="1" s="1"/>
  <c r="K53" i="1"/>
  <c r="J53" i="1"/>
  <c r="I53" i="1"/>
  <c r="G53" i="1"/>
  <c r="F53" i="1"/>
  <c r="E53" i="1"/>
  <c r="Q53" i="1" s="1"/>
  <c r="D53" i="1"/>
  <c r="C53" i="1"/>
  <c r="H53" i="1" s="1"/>
  <c r="B53" i="1"/>
  <c r="Q52" i="1"/>
  <c r="M52" i="1"/>
  <c r="K52" i="1"/>
  <c r="J52" i="1"/>
  <c r="L52" i="1" s="1"/>
  <c r="I52" i="1"/>
  <c r="O52" i="1" s="1"/>
  <c r="G52" i="1"/>
  <c r="H52" i="1" s="1"/>
  <c r="E52" i="1"/>
  <c r="D52" i="1"/>
  <c r="C52" i="1"/>
  <c r="B52" i="1"/>
  <c r="S51" i="1"/>
  <c r="T51" i="1" s="1"/>
  <c r="Q51" i="1"/>
  <c r="O51" i="1"/>
  <c r="M51" i="1"/>
  <c r="N51" i="1" s="1"/>
  <c r="K51" i="1"/>
  <c r="J51" i="1"/>
  <c r="I51" i="1"/>
  <c r="H51" i="1"/>
  <c r="G51" i="1"/>
  <c r="F51" i="1"/>
  <c r="E51" i="1"/>
  <c r="D51" i="1"/>
  <c r="C51" i="1"/>
  <c r="B51" i="1"/>
  <c r="M50" i="1"/>
  <c r="K50" i="1"/>
  <c r="L50" i="1" s="1"/>
  <c r="J50" i="1"/>
  <c r="I50" i="1"/>
  <c r="G50" i="1"/>
  <c r="E50" i="1"/>
  <c r="Q50" i="1" s="1"/>
  <c r="D50" i="1"/>
  <c r="C50" i="1"/>
  <c r="B50" i="1"/>
  <c r="S49" i="1"/>
  <c r="T49" i="1" s="1"/>
  <c r="O49" i="1"/>
  <c r="M49" i="1"/>
  <c r="N49" i="1" s="1"/>
  <c r="K49" i="1"/>
  <c r="J49" i="1"/>
  <c r="I49" i="1"/>
  <c r="G49" i="1"/>
  <c r="F49" i="1"/>
  <c r="E49" i="1"/>
  <c r="Q49" i="1" s="1"/>
  <c r="D49" i="1"/>
  <c r="C49" i="1"/>
  <c r="H49" i="1" s="1"/>
  <c r="B49" i="1"/>
  <c r="Q48" i="1"/>
  <c r="M48" i="1"/>
  <c r="N48" i="1" s="1"/>
  <c r="K48" i="1"/>
  <c r="J48" i="1"/>
  <c r="L48" i="1" s="1"/>
  <c r="I48" i="1"/>
  <c r="O48" i="1" s="1"/>
  <c r="G48" i="1"/>
  <c r="H48" i="1" s="1"/>
  <c r="E48" i="1"/>
  <c r="D48" i="1"/>
  <c r="C48" i="1"/>
  <c r="B48" i="1"/>
  <c r="S47" i="1"/>
  <c r="T47" i="1" s="1"/>
  <c r="Q47" i="1"/>
  <c r="O47" i="1"/>
  <c r="M47" i="1"/>
  <c r="N47" i="1" s="1"/>
  <c r="K47" i="1"/>
  <c r="J47" i="1"/>
  <c r="I47" i="1"/>
  <c r="H47" i="1"/>
  <c r="G47" i="1"/>
  <c r="F47" i="1"/>
  <c r="E47" i="1"/>
  <c r="D47" i="1"/>
  <c r="C47" i="1"/>
  <c r="B47" i="1"/>
  <c r="M46" i="1"/>
  <c r="K46" i="1"/>
  <c r="L46" i="1" s="1"/>
  <c r="J46" i="1"/>
  <c r="I46" i="1"/>
  <c r="G46" i="1"/>
  <c r="E46" i="1"/>
  <c r="Q46" i="1" s="1"/>
  <c r="D46" i="1"/>
  <c r="C46" i="1"/>
  <c r="O46" i="1" s="1"/>
  <c r="B46" i="1"/>
  <c r="S45" i="1"/>
  <c r="T45" i="1" s="1"/>
  <c r="O45" i="1"/>
  <c r="M45" i="1"/>
  <c r="N45" i="1" s="1"/>
  <c r="K45" i="1"/>
  <c r="J45" i="1"/>
  <c r="I45" i="1"/>
  <c r="G45" i="1"/>
  <c r="F45" i="1"/>
  <c r="E45" i="1"/>
  <c r="Q45" i="1" s="1"/>
  <c r="D45" i="1"/>
  <c r="C45" i="1"/>
  <c r="H45" i="1" s="1"/>
  <c r="B45" i="1"/>
  <c r="Q44" i="1"/>
  <c r="M44" i="1"/>
  <c r="N44" i="1" s="1"/>
  <c r="K44" i="1"/>
  <c r="J44" i="1"/>
  <c r="L44" i="1" s="1"/>
  <c r="I44" i="1"/>
  <c r="O44" i="1" s="1"/>
  <c r="G44" i="1"/>
  <c r="H44" i="1" s="1"/>
  <c r="E44" i="1"/>
  <c r="D44" i="1"/>
  <c r="C44" i="1"/>
  <c r="B44" i="1"/>
  <c r="S43" i="1"/>
  <c r="T43" i="1" s="1"/>
  <c r="Q43" i="1"/>
  <c r="O43" i="1"/>
  <c r="M43" i="1"/>
  <c r="N43" i="1" s="1"/>
  <c r="K43" i="1"/>
  <c r="J43" i="1"/>
  <c r="I43" i="1"/>
  <c r="H43" i="1"/>
  <c r="G43" i="1"/>
  <c r="F43" i="1"/>
  <c r="E43" i="1"/>
  <c r="D43" i="1"/>
  <c r="C43" i="1"/>
  <c r="B43" i="1"/>
  <c r="M42" i="1"/>
  <c r="K42" i="1"/>
  <c r="L42" i="1" s="1"/>
  <c r="J42" i="1"/>
  <c r="I42" i="1"/>
  <c r="G42" i="1"/>
  <c r="E42" i="1"/>
  <c r="Q42" i="1" s="1"/>
  <c r="D42" i="1"/>
  <c r="C42" i="1"/>
  <c r="O42" i="1" s="1"/>
  <c r="B42" i="1"/>
  <c r="O41" i="1"/>
  <c r="M41" i="1"/>
  <c r="N41" i="1" s="1"/>
  <c r="K41" i="1"/>
  <c r="J41" i="1"/>
  <c r="L41" i="1" s="1"/>
  <c r="I41" i="1"/>
  <c r="G41" i="1"/>
  <c r="F41" i="1"/>
  <c r="R41" i="1" s="1"/>
  <c r="E41" i="1"/>
  <c r="Q41" i="1" s="1"/>
  <c r="D41" i="1"/>
  <c r="C41" i="1"/>
  <c r="H41" i="1" s="1"/>
  <c r="B41" i="1"/>
  <c r="Q40" i="1"/>
  <c r="P40" i="1"/>
  <c r="N40" i="1"/>
  <c r="M40" i="1"/>
  <c r="K40" i="1"/>
  <c r="J40" i="1"/>
  <c r="L40" i="1" s="1"/>
  <c r="I40" i="1"/>
  <c r="O40" i="1" s="1"/>
  <c r="H40" i="1"/>
  <c r="G40" i="1"/>
  <c r="S40" i="1" s="1"/>
  <c r="T40" i="1" s="1"/>
  <c r="F40" i="1"/>
  <c r="R40" i="1" s="1"/>
  <c r="E40" i="1"/>
  <c r="D40" i="1"/>
  <c r="C40" i="1"/>
  <c r="B40" i="1"/>
  <c r="N39" i="1"/>
  <c r="M39" i="1"/>
  <c r="S39" i="1" s="1"/>
  <c r="L39" i="1"/>
  <c r="K39" i="1"/>
  <c r="J39" i="1"/>
  <c r="I39" i="1"/>
  <c r="G39" i="1"/>
  <c r="E39" i="1"/>
  <c r="Q39" i="1" s="1"/>
  <c r="D39" i="1"/>
  <c r="P39" i="1" s="1"/>
  <c r="C39" i="1"/>
  <c r="H39" i="1" s="1"/>
  <c r="B39" i="1"/>
  <c r="Q38" i="1"/>
  <c r="N38" i="1"/>
  <c r="M38" i="1"/>
  <c r="K38" i="1"/>
  <c r="J38" i="1"/>
  <c r="L38" i="1" s="1"/>
  <c r="I38" i="1"/>
  <c r="O38" i="1" s="1"/>
  <c r="H38" i="1"/>
  <c r="G38" i="1"/>
  <c r="S38" i="1" s="1"/>
  <c r="T38" i="1" s="1"/>
  <c r="V38" i="1" s="1"/>
  <c r="F38" i="1"/>
  <c r="R38" i="1" s="1"/>
  <c r="E38" i="1"/>
  <c r="D38" i="1"/>
  <c r="C38" i="1"/>
  <c r="B38" i="1"/>
  <c r="T37" i="1"/>
  <c r="N37" i="1"/>
  <c r="M37" i="1"/>
  <c r="S37" i="1" s="1"/>
  <c r="K37" i="1"/>
  <c r="J37" i="1"/>
  <c r="L37" i="1" s="1"/>
  <c r="I37" i="1"/>
  <c r="G37" i="1"/>
  <c r="H37" i="1" s="1"/>
  <c r="E37" i="1"/>
  <c r="Q37" i="1" s="1"/>
  <c r="D37" i="1"/>
  <c r="C37" i="1"/>
  <c r="O37" i="1" s="1"/>
  <c r="B37" i="1"/>
  <c r="R36" i="1"/>
  <c r="Q36" i="1"/>
  <c r="M36" i="1"/>
  <c r="K36" i="1"/>
  <c r="J36" i="1"/>
  <c r="L36" i="1" s="1"/>
  <c r="I36" i="1"/>
  <c r="O36" i="1" s="1"/>
  <c r="H36" i="1"/>
  <c r="G36" i="1"/>
  <c r="S36" i="1" s="1"/>
  <c r="T36" i="1" s="1"/>
  <c r="V36" i="1" s="1"/>
  <c r="F36" i="1"/>
  <c r="E36" i="1"/>
  <c r="D36" i="1"/>
  <c r="C36" i="1"/>
  <c r="B36" i="1"/>
  <c r="T35" i="1"/>
  <c r="N35" i="1"/>
  <c r="M35" i="1"/>
  <c r="S35" i="1" s="1"/>
  <c r="K35" i="1"/>
  <c r="J35" i="1"/>
  <c r="L35" i="1" s="1"/>
  <c r="I35" i="1"/>
  <c r="G35" i="1"/>
  <c r="H35" i="1" s="1"/>
  <c r="F35" i="1"/>
  <c r="R35" i="1" s="1"/>
  <c r="E35" i="1"/>
  <c r="Q35" i="1" s="1"/>
  <c r="D35" i="1"/>
  <c r="C35" i="1"/>
  <c r="O35" i="1" s="1"/>
  <c r="B35" i="1"/>
  <c r="Q34" i="1"/>
  <c r="P34" i="1"/>
  <c r="O34" i="1"/>
  <c r="M34" i="1"/>
  <c r="K34" i="1"/>
  <c r="J34" i="1"/>
  <c r="L34" i="1" s="1"/>
  <c r="I34" i="1"/>
  <c r="N34" i="1" s="1"/>
  <c r="H34" i="1"/>
  <c r="G34" i="1"/>
  <c r="S34" i="1" s="1"/>
  <c r="F34" i="1"/>
  <c r="R34" i="1" s="1"/>
  <c r="E34" i="1"/>
  <c r="D34" i="1"/>
  <c r="C34" i="1"/>
  <c r="B34" i="1"/>
  <c r="T33" i="1"/>
  <c r="S33" i="1"/>
  <c r="N33" i="1"/>
  <c r="M33" i="1"/>
  <c r="K33" i="1"/>
  <c r="J33" i="1"/>
  <c r="L33" i="1" s="1"/>
  <c r="I33" i="1"/>
  <c r="G33" i="1"/>
  <c r="H33" i="1" s="1"/>
  <c r="F33" i="1"/>
  <c r="E33" i="1"/>
  <c r="D33" i="1"/>
  <c r="C33" i="1"/>
  <c r="O33" i="1" s="1"/>
  <c r="B33" i="1"/>
  <c r="Q32" i="1"/>
  <c r="O32" i="1"/>
  <c r="M32" i="1"/>
  <c r="K32" i="1"/>
  <c r="J32" i="1"/>
  <c r="L32" i="1" s="1"/>
  <c r="I32" i="1"/>
  <c r="N32" i="1" s="1"/>
  <c r="H32" i="1"/>
  <c r="G32" i="1"/>
  <c r="S32" i="1" s="1"/>
  <c r="F32" i="1"/>
  <c r="R32" i="1" s="1"/>
  <c r="E32" i="1"/>
  <c r="D32" i="1"/>
  <c r="C32" i="1"/>
  <c r="B32" i="1"/>
  <c r="M31" i="1"/>
  <c r="N31" i="1" s="1"/>
  <c r="L31" i="1"/>
  <c r="K31" i="1"/>
  <c r="J31" i="1"/>
  <c r="I31" i="1"/>
  <c r="G31" i="1"/>
  <c r="E31" i="1"/>
  <c r="D31" i="1"/>
  <c r="C31" i="1"/>
  <c r="O31" i="1" s="1"/>
  <c r="B31" i="1"/>
  <c r="S30" i="1"/>
  <c r="M30" i="1"/>
  <c r="K30" i="1"/>
  <c r="Q30" i="1" s="1"/>
  <c r="J30" i="1"/>
  <c r="P30" i="1" s="1"/>
  <c r="I30" i="1"/>
  <c r="N30" i="1" s="1"/>
  <c r="G30" i="1"/>
  <c r="F30" i="1"/>
  <c r="E30" i="1"/>
  <c r="D30" i="1"/>
  <c r="C30" i="1"/>
  <c r="H30" i="1" s="1"/>
  <c r="B30" i="1"/>
  <c r="O29" i="1"/>
  <c r="M29" i="1"/>
  <c r="N29" i="1" s="1"/>
  <c r="K29" i="1"/>
  <c r="L29" i="1" s="1"/>
  <c r="J29" i="1"/>
  <c r="I29" i="1"/>
  <c r="G29" i="1"/>
  <c r="F29" i="1"/>
  <c r="R29" i="1" s="1"/>
  <c r="E29" i="1"/>
  <c r="Q29" i="1" s="1"/>
  <c r="D29" i="1"/>
  <c r="P29" i="1" s="1"/>
  <c r="C29" i="1"/>
  <c r="B29" i="1"/>
  <c r="Q28" i="1"/>
  <c r="P28" i="1"/>
  <c r="O28" i="1"/>
  <c r="M28" i="1"/>
  <c r="N28" i="1" s="1"/>
  <c r="K28" i="1"/>
  <c r="J28" i="1"/>
  <c r="I28" i="1"/>
  <c r="H28" i="1"/>
  <c r="G28" i="1"/>
  <c r="S28" i="1" s="1"/>
  <c r="T28" i="1" s="1"/>
  <c r="V28" i="1" s="1"/>
  <c r="F28" i="1"/>
  <c r="E28" i="1"/>
  <c r="D28" i="1"/>
  <c r="C28" i="1"/>
  <c r="B28" i="1"/>
  <c r="S27" i="1"/>
  <c r="M27" i="1"/>
  <c r="N27" i="1" s="1"/>
  <c r="K27" i="1"/>
  <c r="Q27" i="1" s="1"/>
  <c r="J27" i="1"/>
  <c r="L27" i="1" s="1"/>
  <c r="I27" i="1"/>
  <c r="O27" i="1" s="1"/>
  <c r="T27" i="1" s="1"/>
  <c r="G27" i="1"/>
  <c r="H27" i="1" s="1"/>
  <c r="F27" i="1"/>
  <c r="R27" i="1" s="1"/>
  <c r="E27" i="1"/>
  <c r="D27" i="1"/>
  <c r="C27" i="1"/>
  <c r="B27" i="1"/>
  <c r="M26" i="1"/>
  <c r="S26" i="1" s="1"/>
  <c r="K26" i="1"/>
  <c r="Q26" i="1" s="1"/>
  <c r="J26" i="1"/>
  <c r="L26" i="1" s="1"/>
  <c r="I26" i="1"/>
  <c r="G26" i="1"/>
  <c r="E26" i="1"/>
  <c r="F26" i="1" s="1"/>
  <c r="R26" i="1" s="1"/>
  <c r="D26" i="1"/>
  <c r="C26" i="1"/>
  <c r="H26" i="1" s="1"/>
  <c r="B26" i="1"/>
  <c r="O25" i="1"/>
  <c r="M25" i="1"/>
  <c r="N25" i="1" s="1"/>
  <c r="K25" i="1"/>
  <c r="L25" i="1" s="1"/>
  <c r="J25" i="1"/>
  <c r="I25" i="1"/>
  <c r="G25" i="1"/>
  <c r="F25" i="1"/>
  <c r="E25" i="1"/>
  <c r="Q25" i="1" s="1"/>
  <c r="D25" i="1"/>
  <c r="P25" i="1" s="1"/>
  <c r="C25" i="1"/>
  <c r="B25" i="1"/>
  <c r="Q24" i="1"/>
  <c r="P24" i="1"/>
  <c r="O24" i="1"/>
  <c r="M24" i="1"/>
  <c r="N24" i="1" s="1"/>
  <c r="K24" i="1"/>
  <c r="J24" i="1"/>
  <c r="L24" i="1" s="1"/>
  <c r="I24" i="1"/>
  <c r="H24" i="1"/>
  <c r="G24" i="1"/>
  <c r="S24" i="1" s="1"/>
  <c r="T24" i="1" s="1"/>
  <c r="F24" i="1"/>
  <c r="R24" i="1" s="1"/>
  <c r="E24" i="1"/>
  <c r="D24" i="1"/>
  <c r="C24" i="1"/>
  <c r="B24" i="1"/>
  <c r="S23" i="1"/>
  <c r="M23" i="1"/>
  <c r="N23" i="1" s="1"/>
  <c r="K23" i="1"/>
  <c r="Q23" i="1" s="1"/>
  <c r="J23" i="1"/>
  <c r="L23" i="1" s="1"/>
  <c r="R23" i="1" s="1"/>
  <c r="I23" i="1"/>
  <c r="O23" i="1" s="1"/>
  <c r="T23" i="1" s="1"/>
  <c r="G23" i="1"/>
  <c r="H23" i="1" s="1"/>
  <c r="F23" i="1"/>
  <c r="E23" i="1"/>
  <c r="D23" i="1"/>
  <c r="C23" i="1"/>
  <c r="B23" i="1"/>
  <c r="Q22" i="1"/>
  <c r="M22" i="1"/>
  <c r="S22" i="1" s="1"/>
  <c r="K22" i="1"/>
  <c r="J22" i="1"/>
  <c r="L22" i="1" s="1"/>
  <c r="I22" i="1"/>
  <c r="G22" i="1"/>
  <c r="F22" i="1"/>
  <c r="R22" i="1" s="1"/>
  <c r="E22" i="1"/>
  <c r="D22" i="1"/>
  <c r="C22" i="1"/>
  <c r="H22" i="1" s="1"/>
  <c r="B22" i="1"/>
  <c r="O21" i="1"/>
  <c r="M21" i="1"/>
  <c r="N21" i="1" s="1"/>
  <c r="K21" i="1"/>
  <c r="L21" i="1" s="1"/>
  <c r="J21" i="1"/>
  <c r="I21" i="1"/>
  <c r="G21" i="1"/>
  <c r="E21" i="1"/>
  <c r="Q21" i="1" s="1"/>
  <c r="D21" i="1"/>
  <c r="P21" i="1" s="1"/>
  <c r="C21" i="1"/>
  <c r="B21" i="1"/>
  <c r="Q20" i="1"/>
  <c r="P20" i="1"/>
  <c r="N20" i="1"/>
  <c r="M20" i="1"/>
  <c r="K20" i="1"/>
  <c r="J20" i="1"/>
  <c r="L20" i="1" s="1"/>
  <c r="R20" i="1" s="1"/>
  <c r="I20" i="1"/>
  <c r="O20" i="1" s="1"/>
  <c r="H20" i="1"/>
  <c r="G20" i="1"/>
  <c r="S20" i="1" s="1"/>
  <c r="T20" i="1" s="1"/>
  <c r="F20" i="1"/>
  <c r="E20" i="1"/>
  <c r="D20" i="1"/>
  <c r="C20" i="1"/>
  <c r="B20" i="1"/>
  <c r="N19" i="1"/>
  <c r="M19" i="1"/>
  <c r="S19" i="1" s="1"/>
  <c r="L19" i="1"/>
  <c r="K19" i="1"/>
  <c r="J19" i="1"/>
  <c r="I19" i="1"/>
  <c r="G19" i="1"/>
  <c r="E19" i="1"/>
  <c r="Q19" i="1" s="1"/>
  <c r="D19" i="1"/>
  <c r="F19" i="1" s="1"/>
  <c r="R19" i="1" s="1"/>
  <c r="C19" i="1"/>
  <c r="H19" i="1" s="1"/>
  <c r="B19" i="1"/>
  <c r="Q18" i="1"/>
  <c r="P18" i="1"/>
  <c r="N18" i="1"/>
  <c r="M18" i="1"/>
  <c r="K18" i="1"/>
  <c r="J18" i="1"/>
  <c r="L18" i="1" s="1"/>
  <c r="I18" i="1"/>
  <c r="O18" i="1" s="1"/>
  <c r="H18" i="1"/>
  <c r="G18" i="1"/>
  <c r="S18" i="1" s="1"/>
  <c r="T18" i="1" s="1"/>
  <c r="F18" i="1"/>
  <c r="E18" i="1"/>
  <c r="D18" i="1"/>
  <c r="C18" i="1"/>
  <c r="B18" i="1"/>
  <c r="N17" i="1"/>
  <c r="M17" i="1"/>
  <c r="S17" i="1" s="1"/>
  <c r="K17" i="1"/>
  <c r="J17" i="1"/>
  <c r="L17" i="1" s="1"/>
  <c r="R17" i="1" s="1"/>
  <c r="I17" i="1"/>
  <c r="G17" i="1"/>
  <c r="H17" i="1" s="1"/>
  <c r="F17" i="1"/>
  <c r="E17" i="1"/>
  <c r="Q17" i="1" s="1"/>
  <c r="D17" i="1"/>
  <c r="P17" i="1" s="1"/>
  <c r="C17" i="1"/>
  <c r="O17" i="1" s="1"/>
  <c r="B17" i="1"/>
  <c r="Q16" i="1"/>
  <c r="N16" i="1"/>
  <c r="M16" i="1"/>
  <c r="K16" i="1"/>
  <c r="J16" i="1"/>
  <c r="P16" i="1" s="1"/>
  <c r="I16" i="1"/>
  <c r="O16" i="1" s="1"/>
  <c r="H16" i="1"/>
  <c r="G16" i="1"/>
  <c r="S16" i="1" s="1"/>
  <c r="T16" i="1" s="1"/>
  <c r="F16" i="1"/>
  <c r="E16" i="1"/>
  <c r="D16" i="1"/>
  <c r="C16" i="1"/>
  <c r="B16" i="1"/>
  <c r="N15" i="1"/>
  <c r="M15" i="1"/>
  <c r="S15" i="1" s="1"/>
  <c r="K15" i="1"/>
  <c r="J15" i="1"/>
  <c r="L15" i="1" s="1"/>
  <c r="I15" i="1"/>
  <c r="G15" i="1"/>
  <c r="H15" i="1" s="1"/>
  <c r="F15" i="1"/>
  <c r="R15" i="1" s="1"/>
  <c r="E15" i="1"/>
  <c r="Q15" i="1" s="1"/>
  <c r="D15" i="1"/>
  <c r="P15" i="1" s="1"/>
  <c r="C15" i="1"/>
  <c r="O15" i="1" s="1"/>
  <c r="B15" i="1"/>
  <c r="Q14" i="1"/>
  <c r="N14" i="1"/>
  <c r="M14" i="1"/>
  <c r="K14" i="1"/>
  <c r="J14" i="1"/>
  <c r="P14" i="1" s="1"/>
  <c r="I14" i="1"/>
  <c r="O14" i="1" s="1"/>
  <c r="H14" i="1"/>
  <c r="G14" i="1"/>
  <c r="S14" i="1" s="1"/>
  <c r="T14" i="1" s="1"/>
  <c r="F14" i="1"/>
  <c r="E14" i="1"/>
  <c r="D14" i="1"/>
  <c r="C14" i="1"/>
  <c r="B14" i="1"/>
  <c r="N13" i="1"/>
  <c r="M13" i="1"/>
  <c r="S13" i="1" s="1"/>
  <c r="K13" i="1"/>
  <c r="J13" i="1"/>
  <c r="L13" i="1" s="1"/>
  <c r="R13" i="1" s="1"/>
  <c r="I13" i="1"/>
  <c r="G13" i="1"/>
  <c r="H13" i="1" s="1"/>
  <c r="F13" i="1"/>
  <c r="E13" i="1"/>
  <c r="Q13" i="1" s="1"/>
  <c r="D13" i="1"/>
  <c r="P13" i="1" s="1"/>
  <c r="C13" i="1"/>
  <c r="O13" i="1" s="1"/>
  <c r="B13" i="1"/>
  <c r="Q12" i="1"/>
  <c r="N12" i="1"/>
  <c r="M12" i="1"/>
  <c r="K12" i="1"/>
  <c r="J12" i="1"/>
  <c r="P12" i="1" s="1"/>
  <c r="I12" i="1"/>
  <c r="O12" i="1" s="1"/>
  <c r="H12" i="1"/>
  <c r="G12" i="1"/>
  <c r="S12" i="1" s="1"/>
  <c r="T12" i="1" s="1"/>
  <c r="F12" i="1"/>
  <c r="E12" i="1"/>
  <c r="D12" i="1"/>
  <c r="C12" i="1"/>
  <c r="B12" i="1"/>
  <c r="N11" i="1"/>
  <c r="M11" i="1"/>
  <c r="S11" i="1" s="1"/>
  <c r="K11" i="1"/>
  <c r="J11" i="1"/>
  <c r="L11" i="1" s="1"/>
  <c r="R11" i="1" s="1"/>
  <c r="I11" i="1"/>
  <c r="G11" i="1"/>
  <c r="H11" i="1" s="1"/>
  <c r="F11" i="1"/>
  <c r="E11" i="1"/>
  <c r="Q11" i="1" s="1"/>
  <c r="D11" i="1"/>
  <c r="P11" i="1" s="1"/>
  <c r="C11" i="1"/>
  <c r="O11" i="1" s="1"/>
  <c r="B11" i="1"/>
  <c r="Q10" i="1"/>
  <c r="N10" i="1"/>
  <c r="M10" i="1"/>
  <c r="K10" i="1"/>
  <c r="J10" i="1"/>
  <c r="P10" i="1" s="1"/>
  <c r="I10" i="1"/>
  <c r="O10" i="1" s="1"/>
  <c r="H10" i="1"/>
  <c r="G10" i="1"/>
  <c r="S10" i="1" s="1"/>
  <c r="T10" i="1" s="1"/>
  <c r="F10" i="1"/>
  <c r="E10" i="1"/>
  <c r="D10" i="1"/>
  <c r="C10" i="1"/>
  <c r="B10" i="1"/>
  <c r="N9" i="1"/>
  <c r="M9" i="1"/>
  <c r="S9" i="1" s="1"/>
  <c r="K9" i="1"/>
  <c r="J9" i="1"/>
  <c r="L9" i="1" s="1"/>
  <c r="I9" i="1"/>
  <c r="G9" i="1"/>
  <c r="H9" i="1" s="1"/>
  <c r="E9" i="1"/>
  <c r="Q9" i="1" s="1"/>
  <c r="D9" i="1"/>
  <c r="P9" i="1" s="1"/>
  <c r="C9" i="1"/>
  <c r="O9" i="1" s="1"/>
  <c r="B9" i="1"/>
  <c r="Q8" i="1"/>
  <c r="N8" i="1"/>
  <c r="M8" i="1"/>
  <c r="K8" i="1"/>
  <c r="J8" i="1"/>
  <c r="P8" i="1" s="1"/>
  <c r="I8" i="1"/>
  <c r="O8" i="1" s="1"/>
  <c r="H8" i="1"/>
  <c r="G8" i="1"/>
  <c r="S8" i="1" s="1"/>
  <c r="T8" i="1" s="1"/>
  <c r="F8" i="1"/>
  <c r="E8" i="1"/>
  <c r="D8" i="1"/>
  <c r="C8" i="1"/>
  <c r="B8" i="1"/>
  <c r="M7" i="1"/>
  <c r="S7" i="1" s="1"/>
  <c r="K7" i="1"/>
  <c r="J7" i="1"/>
  <c r="L7" i="1" s="1"/>
  <c r="I7" i="1"/>
  <c r="G7" i="1"/>
  <c r="H7" i="1" s="1"/>
  <c r="E7" i="1"/>
  <c r="Q7" i="1" s="1"/>
  <c r="D7" i="1"/>
  <c r="P7" i="1" s="1"/>
  <c r="C7" i="1"/>
  <c r="O7" i="1" s="1"/>
  <c r="B7" i="1"/>
  <c r="P6" i="1"/>
  <c r="M6" i="1"/>
  <c r="M82" i="1" s="1"/>
  <c r="N82" i="1" s="1"/>
  <c r="L6" i="1"/>
  <c r="K6" i="1"/>
  <c r="J6" i="1"/>
  <c r="I6" i="1"/>
  <c r="I82" i="1" s="1"/>
  <c r="H6" i="1"/>
  <c r="G6" i="1"/>
  <c r="G82" i="1" s="1"/>
  <c r="E6" i="1"/>
  <c r="E82" i="1" s="1"/>
  <c r="D6" i="1"/>
  <c r="C6" i="1"/>
  <c r="B6" i="1"/>
  <c r="A2" i="1"/>
  <c r="A1" i="1"/>
  <c r="V14" i="1" l="1"/>
  <c r="V18" i="1"/>
  <c r="T9" i="1"/>
  <c r="V9" i="1" s="1"/>
  <c r="T11" i="1"/>
  <c r="V11" i="1" s="1"/>
  <c r="T13" i="1"/>
  <c r="V13" i="1" s="1"/>
  <c r="T15" i="1"/>
  <c r="V15" i="1" s="1"/>
  <c r="T17" i="1"/>
  <c r="V17" i="1" s="1"/>
  <c r="T7" i="1"/>
  <c r="T26" i="1"/>
  <c r="V26" i="1" s="1"/>
  <c r="V16" i="1"/>
  <c r="R25" i="1"/>
  <c r="R33" i="1"/>
  <c r="R10" i="1"/>
  <c r="R18" i="1"/>
  <c r="V24" i="1"/>
  <c r="P37" i="1"/>
  <c r="P38" i="1"/>
  <c r="F9" i="1"/>
  <c r="R9" i="1" s="1"/>
  <c r="O19" i="1"/>
  <c r="T19" i="1" s="1"/>
  <c r="H21" i="1"/>
  <c r="N22" i="1"/>
  <c r="H25" i="1"/>
  <c r="N26" i="1"/>
  <c r="H29" i="1"/>
  <c r="P31" i="1"/>
  <c r="V49" i="1"/>
  <c r="R53" i="1"/>
  <c r="S54" i="1"/>
  <c r="T54" i="1" s="1"/>
  <c r="V54" i="1" s="1"/>
  <c r="N54" i="1"/>
  <c r="Q6" i="1"/>
  <c r="F7" i="1"/>
  <c r="R7" i="1" s="1"/>
  <c r="N7" i="1"/>
  <c r="J82" i="1"/>
  <c r="C82" i="1"/>
  <c r="H82" i="1" s="1"/>
  <c r="K82" i="1"/>
  <c r="S6" i="1"/>
  <c r="L8" i="1"/>
  <c r="R8" i="1" s="1"/>
  <c r="L10" i="1"/>
  <c r="L12" i="1"/>
  <c r="R12" i="1" s="1"/>
  <c r="L14" i="1"/>
  <c r="R14" i="1" s="1"/>
  <c r="L16" i="1"/>
  <c r="R16" i="1" s="1"/>
  <c r="P19" i="1"/>
  <c r="P82" i="1" s="1"/>
  <c r="O22" i="1"/>
  <c r="T22" i="1" s="1"/>
  <c r="P23" i="1"/>
  <c r="O26" i="1"/>
  <c r="P27" i="1"/>
  <c r="L28" i="1"/>
  <c r="R28" i="1" s="1"/>
  <c r="O30" i="1"/>
  <c r="Q31" i="1"/>
  <c r="P33" i="1"/>
  <c r="P35" i="1"/>
  <c r="N36" i="1"/>
  <c r="F37" i="1"/>
  <c r="R37" i="1" s="1"/>
  <c r="P41" i="1"/>
  <c r="R43" i="1"/>
  <c r="V47" i="1"/>
  <c r="S50" i="1"/>
  <c r="T50" i="1" s="1"/>
  <c r="V50" i="1" s="1"/>
  <c r="N50" i="1"/>
  <c r="N52" i="1"/>
  <c r="F21" i="1"/>
  <c r="R21" i="1" s="1"/>
  <c r="D82" i="1"/>
  <c r="S21" i="1"/>
  <c r="T21" i="1" s="1"/>
  <c r="V21" i="1" s="1"/>
  <c r="P22" i="1"/>
  <c r="S25" i="1"/>
  <c r="T25" i="1" s="1"/>
  <c r="V25" i="1" s="1"/>
  <c r="P26" i="1"/>
  <c r="S29" i="1"/>
  <c r="T29" i="1" s="1"/>
  <c r="V29" i="1" s="1"/>
  <c r="F31" i="1"/>
  <c r="R31" i="1" s="1"/>
  <c r="Q33" i="1"/>
  <c r="P36" i="1"/>
  <c r="V37" i="1"/>
  <c r="S41" i="1"/>
  <c r="T41" i="1" s="1"/>
  <c r="V41" i="1" s="1"/>
  <c r="V43" i="1"/>
  <c r="S46" i="1"/>
  <c r="T46" i="1" s="1"/>
  <c r="V46" i="1" s="1"/>
  <c r="N46" i="1"/>
  <c r="O50" i="1"/>
  <c r="P54" i="1"/>
  <c r="F54" i="1"/>
  <c r="R54" i="1" s="1"/>
  <c r="V61" i="1"/>
  <c r="H31" i="1"/>
  <c r="S42" i="1"/>
  <c r="T42" i="1" s="1"/>
  <c r="N42" i="1"/>
  <c r="P50" i="1"/>
  <c r="F50" i="1"/>
  <c r="R50" i="1" s="1"/>
  <c r="L51" i="1"/>
  <c r="R51" i="1" s="1"/>
  <c r="P51" i="1"/>
  <c r="P52" i="1"/>
  <c r="F52" i="1"/>
  <c r="R52" i="1" s="1"/>
  <c r="L53" i="1"/>
  <c r="P53" i="1"/>
  <c r="F6" i="1"/>
  <c r="N6" i="1"/>
  <c r="S31" i="1"/>
  <c r="T31" i="1" s="1"/>
  <c r="T32" i="1"/>
  <c r="V32" i="1" s="1"/>
  <c r="P32" i="1"/>
  <c r="T34" i="1"/>
  <c r="P46" i="1"/>
  <c r="F46" i="1"/>
  <c r="R46" i="1" s="1"/>
  <c r="L47" i="1"/>
  <c r="R47" i="1" s="1"/>
  <c r="P47" i="1"/>
  <c r="P48" i="1"/>
  <c r="F48" i="1"/>
  <c r="R48" i="1" s="1"/>
  <c r="L49" i="1"/>
  <c r="R49" i="1" s="1"/>
  <c r="P49" i="1"/>
  <c r="T62" i="1"/>
  <c r="V62" i="1" s="1"/>
  <c r="O6" i="1"/>
  <c r="L30" i="1"/>
  <c r="R30" i="1" s="1"/>
  <c r="T30" i="1"/>
  <c r="V30" i="1" s="1"/>
  <c r="P42" i="1"/>
  <c r="F42" i="1"/>
  <c r="R42" i="1" s="1"/>
  <c r="L43" i="1"/>
  <c r="P43" i="1"/>
  <c r="P44" i="1"/>
  <c r="F44" i="1"/>
  <c r="R44" i="1" s="1"/>
  <c r="L45" i="1"/>
  <c r="R45" i="1" s="1"/>
  <c r="P45" i="1"/>
  <c r="T58" i="1"/>
  <c r="V58" i="1" s="1"/>
  <c r="F39" i="1"/>
  <c r="R39" i="1" s="1"/>
  <c r="T55" i="1"/>
  <c r="T59" i="1"/>
  <c r="T63" i="1"/>
  <c r="V63" i="1" s="1"/>
  <c r="T67" i="1"/>
  <c r="V78" i="1"/>
  <c r="H80" i="1"/>
  <c r="O39" i="1"/>
  <c r="T39" i="1" s="1"/>
  <c r="S44" i="1"/>
  <c r="T44" i="1" s="1"/>
  <c r="V44" i="1" s="1"/>
  <c r="S48" i="1"/>
  <c r="T48" i="1" s="1"/>
  <c r="V48" i="1" s="1"/>
  <c r="S52" i="1"/>
  <c r="T52" i="1" s="1"/>
  <c r="V52" i="1" s="1"/>
  <c r="S56" i="1"/>
  <c r="T56" i="1" s="1"/>
  <c r="V56" i="1" s="1"/>
  <c r="P57" i="1"/>
  <c r="N58" i="1"/>
  <c r="S60" i="1"/>
  <c r="T60" i="1" s="1"/>
  <c r="V60" i="1" s="1"/>
  <c r="P61" i="1"/>
  <c r="N62" i="1"/>
  <c r="S64" i="1"/>
  <c r="T64" i="1" s="1"/>
  <c r="V65" i="1" s="1"/>
  <c r="P65" i="1"/>
  <c r="S68" i="1"/>
  <c r="T68" i="1" s="1"/>
  <c r="V68" i="1" s="1"/>
  <c r="P69" i="1"/>
  <c r="T72" i="1"/>
  <c r="V72" i="1" s="1"/>
  <c r="T74" i="1"/>
  <c r="T76" i="1"/>
  <c r="V76" i="1" s="1"/>
  <c r="Q78" i="1"/>
  <c r="F58" i="1"/>
  <c r="R58" i="1" s="1"/>
  <c r="F62" i="1"/>
  <c r="R62" i="1" s="1"/>
  <c r="F66" i="1"/>
  <c r="R66" i="1" s="1"/>
  <c r="F70" i="1"/>
  <c r="R70" i="1" s="1"/>
  <c r="R74" i="1"/>
  <c r="R76" i="1"/>
  <c r="H78" i="1"/>
  <c r="L80" i="1"/>
  <c r="H42" i="1"/>
  <c r="H46" i="1"/>
  <c r="H50" i="1"/>
  <c r="H54" i="1"/>
  <c r="H58" i="1"/>
  <c r="H62" i="1"/>
  <c r="H66" i="1"/>
  <c r="H70" i="1"/>
  <c r="H72" i="1"/>
  <c r="H74" i="1"/>
  <c r="S81" i="1"/>
  <c r="T81" i="1" s="1"/>
  <c r="H81" i="1"/>
  <c r="T57" i="1"/>
  <c r="V57" i="1" s="1"/>
  <c r="V71" i="1"/>
  <c r="P55" i="1"/>
  <c r="P59" i="1"/>
  <c r="P63" i="1"/>
  <c r="S66" i="1"/>
  <c r="T66" i="1" s="1"/>
  <c r="V66" i="1" s="1"/>
  <c r="P67" i="1"/>
  <c r="S70" i="1"/>
  <c r="T70" i="1" s="1"/>
  <c r="V70" i="1" s="1"/>
  <c r="H71" i="1"/>
  <c r="L72" i="1"/>
  <c r="R72" i="1" s="1"/>
  <c r="L74" i="1"/>
  <c r="R77" i="1"/>
  <c r="S79" i="1"/>
  <c r="T79" i="1" s="1"/>
  <c r="V79" i="1" s="1"/>
  <c r="H79" i="1"/>
  <c r="F56" i="1"/>
  <c r="R56" i="1" s="1"/>
  <c r="F60" i="1"/>
  <c r="R60" i="1" s="1"/>
  <c r="F64" i="1"/>
  <c r="R64" i="1" s="1"/>
  <c r="F68" i="1"/>
  <c r="R68" i="1" s="1"/>
  <c r="Q76" i="1"/>
  <c r="L76" i="1"/>
  <c r="S77" i="1"/>
  <c r="T77" i="1" s="1"/>
  <c r="H77" i="1"/>
  <c r="Q80" i="1"/>
  <c r="T80" i="1"/>
  <c r="V80" i="1" s="1"/>
  <c r="S73" i="1"/>
  <c r="T73" i="1" s="1"/>
  <c r="V73" i="1" s="1"/>
  <c r="H73" i="1"/>
  <c r="S75" i="1"/>
  <c r="T75" i="1" s="1"/>
  <c r="H75" i="1"/>
  <c r="R80" i="1"/>
  <c r="P73" i="1"/>
  <c r="P75" i="1"/>
  <c r="P81" i="1"/>
  <c r="Q77" i="1"/>
  <c r="Q79" i="1"/>
  <c r="F78" i="1"/>
  <c r="R78" i="1" s="1"/>
  <c r="V39" i="1" l="1"/>
  <c r="V40" i="1"/>
  <c r="V22" i="1"/>
  <c r="V23" i="1"/>
  <c r="V19" i="1"/>
  <c r="V20" i="1"/>
  <c r="V74" i="1"/>
  <c r="V33" i="1"/>
  <c r="V31" i="1"/>
  <c r="L82" i="1"/>
  <c r="V27" i="1"/>
  <c r="V8" i="1"/>
  <c r="V81" i="1"/>
  <c r="V67" i="1"/>
  <c r="V45" i="1"/>
  <c r="V51" i="1"/>
  <c r="O82" i="1"/>
  <c r="O88" i="1" s="1"/>
  <c r="F82" i="1"/>
  <c r="R6" i="1"/>
  <c r="R82" i="1" s="1"/>
  <c r="V77" i="1"/>
  <c r="V59" i="1"/>
  <c r="Q82" i="1"/>
  <c r="Q88" i="1" s="1"/>
  <c r="V12" i="1"/>
  <c r="V64" i="1"/>
  <c r="V55" i="1"/>
  <c r="V42" i="1"/>
  <c r="V53" i="1"/>
  <c r="V10" i="1"/>
  <c r="V75" i="1"/>
  <c r="V34" i="1"/>
  <c r="V35" i="1"/>
  <c r="S82" i="1"/>
  <c r="T6" i="1"/>
  <c r="V7" i="1" s="1"/>
  <c r="V69" i="1"/>
  <c r="S88" i="1" l="1"/>
  <c r="T82" i="1"/>
</calcChain>
</file>

<file path=xl/sharedStrings.xml><?xml version="1.0" encoding="utf-8"?>
<sst xmlns="http://schemas.openxmlformats.org/spreadsheetml/2006/main" count="104" uniqueCount="90">
  <si>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</si>
  <si>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</si>
  <si>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</si>
  <si>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</si>
  <si>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</si>
  <si>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</si>
  <si>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</si>
  <si>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สำรองเงินมีหนี้</t>
  </si>
  <si>
    <t>PO</t>
  </si>
  <si>
    <t>PO+สำรองเงินมีหนี้</t>
  </si>
  <si>
    <t>เบิกจ่าย</t>
  </si>
  <si>
    <t>ร้อยละเบิกจ่ายต่องบจัดสรรถือจ่ายจังหวัด</t>
  </si>
  <si>
    <t>8100</t>
  </si>
  <si>
    <t>9500</t>
  </si>
  <si>
    <t>8400</t>
  </si>
  <si>
    <t>1300</t>
  </si>
  <si>
    <t>3800</t>
  </si>
  <si>
    <t>2300</t>
  </si>
  <si>
    <t>9100</t>
  </si>
  <si>
    <t>1500</t>
  </si>
  <si>
    <t>1100</t>
  </si>
  <si>
    <t>2500</t>
  </si>
  <si>
    <t>1400</t>
  </si>
  <si>
    <t>8300</t>
  </si>
  <si>
    <t>6100</t>
  </si>
  <si>
    <t>9300</t>
  </si>
  <si>
    <t>8200</t>
  </si>
  <si>
    <t>2100</t>
  </si>
  <si>
    <t>2600</t>
  </si>
  <si>
    <t>8500</t>
  </si>
  <si>
    <t>9200</t>
  </si>
  <si>
    <t>4500</t>
  </si>
  <si>
    <t>3500</t>
  </si>
  <si>
    <t>7700</t>
  </si>
  <si>
    <t>7000</t>
  </si>
  <si>
    <t>2200</t>
  </si>
  <si>
    <t>8600</t>
  </si>
  <si>
    <t>7300</t>
  </si>
  <si>
    <t>7100</t>
  </si>
  <si>
    <t>2400</t>
  </si>
  <si>
    <t>6200</t>
  </si>
  <si>
    <t>5300</t>
  </si>
  <si>
    <t>6000</t>
  </si>
  <si>
    <t>9600</t>
  </si>
  <si>
    <t>2000</t>
  </si>
  <si>
    <t>4600</t>
  </si>
  <si>
    <t>1200</t>
  </si>
  <si>
    <t>9400</t>
  </si>
  <si>
    <t>2700</t>
  </si>
  <si>
    <t>5800</t>
  </si>
  <si>
    <t>7200</t>
  </si>
  <si>
    <t>3900</t>
  </si>
  <si>
    <t>1800</t>
  </si>
  <si>
    <t>6500</t>
  </si>
  <si>
    <t>1700</t>
  </si>
  <si>
    <t>7600</t>
  </si>
  <si>
    <t>1600</t>
  </si>
  <si>
    <t>4300</t>
  </si>
  <si>
    <t>4800</t>
  </si>
  <si>
    <t>3000</t>
  </si>
  <si>
    <t>8000</t>
  </si>
  <si>
    <t>3200</t>
  </si>
  <si>
    <t>5600</t>
  </si>
  <si>
    <t>5500</t>
  </si>
  <si>
    <t>5100</t>
  </si>
  <si>
    <t>7400</t>
  </si>
  <si>
    <t>4900</t>
  </si>
  <si>
    <t>7500</t>
  </si>
  <si>
    <t>1900</t>
  </si>
  <si>
    <t>3100</t>
  </si>
  <si>
    <t>6600</t>
  </si>
  <si>
    <t>4700</t>
  </si>
  <si>
    <t>3600</t>
  </si>
  <si>
    <t>9000</t>
  </si>
  <si>
    <t>5200</t>
  </si>
  <si>
    <t>4400</t>
  </si>
  <si>
    <t>4100</t>
  </si>
  <si>
    <t>3300</t>
  </si>
  <si>
    <t>4200</t>
  </si>
  <si>
    <t>5700</t>
  </si>
  <si>
    <t>6700</t>
  </si>
  <si>
    <t>3400</t>
  </si>
  <si>
    <t>6300</t>
  </si>
  <si>
    <t>3700</t>
  </si>
  <si>
    <t>6400</t>
  </si>
  <si>
    <t>4000</t>
  </si>
  <si>
    <t>5400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</si>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</sst>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8" applyNumberFormat="0" applyProtection="0">
      <alignment horizontal="left" vertical="center" indent="1"/>
    </xf>
    <xf numFmtId="0" fontId="10" fillId="0" borderId="0"/>
  </cellStyleXfs>
  <cellXfs count="68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4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3" borderId="14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5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4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6" fillId="3" borderId="15" xfId="3" applyFont="1" applyFill="1" applyBorder="1" applyAlignment="1">
      <alignment vertical="center"/>
    </xf>
    <xf numFmtId="43" fontId="7" fillId="6" borderId="20" xfId="3" applyFont="1" applyFill="1" applyBorder="1" applyAlignment="1">
      <alignment horizontal="center" vertical="center"/>
    </xf>
    <xf numFmtId="43" fontId="7" fillId="6" borderId="21" xfId="3" applyFont="1" applyFill="1" applyBorder="1" applyAlignment="1">
      <alignment horizontal="center" vertical="center"/>
    </xf>
    <xf numFmtId="43" fontId="7" fillId="6" borderId="20" xfId="3" applyFont="1" applyFill="1" applyBorder="1" applyAlignment="1">
      <alignment vertical="center"/>
    </xf>
    <xf numFmtId="43" fontId="7" fillId="3" borderId="21" xfId="3" applyFont="1" applyFill="1" applyBorder="1" applyAlignment="1">
      <alignment vertical="center"/>
    </xf>
    <xf numFmtId="43" fontId="7" fillId="6" borderId="21" xfId="3" applyFont="1" applyFill="1" applyBorder="1" applyAlignment="1">
      <alignment vertical="center"/>
    </xf>
    <xf numFmtId="43" fontId="7" fillId="6" borderId="22" xfId="3" applyFont="1" applyFill="1" applyBorder="1" applyAlignment="1">
      <alignment vertical="center"/>
    </xf>
    <xf numFmtId="43" fontId="7" fillId="6" borderId="23" xfId="3" applyFont="1" applyFill="1" applyBorder="1" applyAlignment="1">
      <alignment horizontal="right" vertical="center"/>
    </xf>
    <xf numFmtId="43" fontId="7" fillId="3" borderId="20" xfId="3" applyFont="1" applyFill="1" applyBorder="1" applyAlignment="1">
      <alignment vertical="center"/>
    </xf>
    <xf numFmtId="4" fontId="9" fillId="5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 2" xfId="3" xr:uid="{57897F74-0018-4038-8EC5-47FD601BE48F}"/>
    <cellStyle name="Normal 2" xfId="2" xr:uid="{FFA73CC8-78E2-4AEC-ABF9-4082BC6663DB}"/>
    <cellStyle name="Normal_กระทรวง" xfId="5" xr:uid="{571E27EC-BAF6-4BBA-99E3-CE4F44606027}"/>
    <cellStyle name="SAPBEXstdItem" xfId="4" xr:uid="{0AD14D20-BC16-4B44-9708-870515FE9D2A}"/>
    <cellStyle name="จุลภาค" xfId="1" builtinId="3"/>
    <cellStyle name="ปกติ" xfId="0" builtinId="0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150\2564.09.17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  <row r="1180">
          <cell r="A1180" t="str">
            <v>01042</v>
          </cell>
          <cell r="B1180" t="str">
            <v>สำนักงานคณะกรรมการนโยบายที่ดินแห่งชาติ</v>
          </cell>
        </row>
        <row r="1181">
          <cell r="A1181" t="str">
            <v>7511W</v>
          </cell>
          <cell r="B1181" t="str">
            <v>เทศบาลเมืองปากแพรก</v>
          </cell>
        </row>
        <row r="1182">
          <cell r="A1182" t="str">
            <v>753C3</v>
          </cell>
          <cell r="B1182" t="str">
            <v>เทศบาลเมืองบางกร่าง</v>
          </cell>
        </row>
        <row r="1183">
          <cell r="A1183" t="str">
            <v>753C4</v>
          </cell>
          <cell r="B1183" t="str">
            <v>เทศบาลเมืองไทรม้า</v>
          </cell>
        </row>
        <row r="1184">
          <cell r="A1184" t="str">
            <v>753CF</v>
          </cell>
          <cell r="B1184" t="str">
            <v>เทศบาลเมืองบางแม่นาง</v>
          </cell>
        </row>
        <row r="1185">
          <cell r="A1185" t="str">
            <v>753CN</v>
          </cell>
          <cell r="B1185" t="str">
            <v>เทศบาลเมืองใหม่บางบัวทอง</v>
          </cell>
        </row>
        <row r="1186">
          <cell r="A1186" t="str">
            <v>753JX</v>
          </cell>
          <cell r="B1186" t="str">
            <v>เทศบาลเมืองบึงกาฬ</v>
          </cell>
        </row>
        <row r="1187">
          <cell r="A1187" t="str">
            <v>753T6</v>
          </cell>
          <cell r="B1187" t="str">
            <v>เทศบาลเมืองบางกะดี</v>
          </cell>
        </row>
        <row r="1188">
          <cell r="A1188" t="str">
            <v>753XB</v>
          </cell>
          <cell r="B1188" t="str">
            <v>เทศบาลเมืองหนองกี่</v>
          </cell>
        </row>
        <row r="1189">
          <cell r="A1189" t="str">
            <v>7543L</v>
          </cell>
          <cell r="B1189" t="str">
            <v>เทศบาลเมืองบ้านกรด</v>
          </cell>
        </row>
        <row r="1190">
          <cell r="A1190" t="str">
            <v>755F2</v>
          </cell>
          <cell r="B1190" t="str">
            <v>เทศบาลเมืองจอมพล</v>
          </cell>
        </row>
        <row r="1191">
          <cell r="A1191" t="str">
            <v>756B7</v>
          </cell>
          <cell r="B1191" t="str">
            <v>เทศบาลเมืองแพรกษา</v>
          </cell>
        </row>
      </sheetData>
      <sheetData sheetId="3">
        <row r="5">
          <cell r="B5" t="str">
            <v>17 กันยายน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17 กันยายน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2564</v>
          </cell>
        </row>
        <row r="43">
          <cell r="A43" t="str">
            <v>ปีFund</v>
          </cell>
          <cell r="B43" t="str">
            <v>64</v>
          </cell>
        </row>
        <row r="44">
          <cell r="A44" t="str">
            <v>กระทรวง</v>
          </cell>
          <cell r="B44" t="str">
            <v>สำนักนายกรัฐมนตรี..96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30/9/2021</v>
          </cell>
        </row>
        <row r="52">
          <cell r="A52" t="str">
            <v>Changed At</v>
          </cell>
          <cell r="B52" t="str">
            <v>6/11/2020 18:13:48</v>
          </cell>
        </row>
        <row r="53">
          <cell r="A53" t="str">
            <v>Status of Data</v>
          </cell>
          <cell r="B53" t="str">
            <v>17/9/2021 21:51:33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18/9/2021 06:53:09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0">
          <cell r="A60">
            <v>1</v>
          </cell>
          <cell r="B60">
            <v>2</v>
          </cell>
          <cell r="C60">
            <v>3</v>
          </cell>
          <cell r="D60">
            <v>4</v>
          </cell>
          <cell r="E60">
            <v>5</v>
          </cell>
          <cell r="F60">
            <v>6</v>
          </cell>
          <cell r="G60">
            <v>7</v>
          </cell>
          <cell r="H60">
            <v>8</v>
          </cell>
          <cell r="I60">
            <v>9</v>
          </cell>
          <cell r="J60">
            <v>10</v>
          </cell>
          <cell r="K60">
            <v>11</v>
          </cell>
          <cell r="L60">
            <v>12</v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>* 1,000,000 THB</v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>* 1,000,000 THB</v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>* 1,000,000 THB</v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348210.26293334999</v>
          </cell>
          <cell r="D64">
            <v>810.58218482999996</v>
          </cell>
          <cell r="E64">
            <v>4161.7135317900002</v>
          </cell>
          <cell r="F64">
            <v>321176.61660678999</v>
          </cell>
          <cell r="G64">
            <v>92.236401622000002</v>
          </cell>
          <cell r="H64">
            <v>312035.67060662003</v>
          </cell>
          <cell r="I64">
            <v>2130.4482331600002</v>
          </cell>
          <cell r="J64">
            <v>60067.816228479998</v>
          </cell>
          <cell r="K64">
            <v>219689.94942607</v>
          </cell>
          <cell r="L64">
            <v>70.405395960000007</v>
          </cell>
          <cell r="M64">
            <v>660245.93353996996</v>
          </cell>
          <cell r="N64">
            <v>2941.0304179899999</v>
          </cell>
          <cell r="O64">
            <v>64229.529760270001</v>
          </cell>
          <cell r="P64">
            <v>540866.56603285996</v>
          </cell>
          <cell r="Q64">
            <v>81.918954522000007</v>
          </cell>
          <cell r="R64">
            <v>608037.12621111993</v>
          </cell>
        </row>
        <row r="65">
          <cell r="A65" t="str">
            <v>8100</v>
          </cell>
          <cell r="B65" t="str">
            <v>กระบี่</v>
          </cell>
          <cell r="C65">
            <v>1843.08415679</v>
          </cell>
          <cell r="D65">
            <v>4.8604874499999999</v>
          </cell>
          <cell r="E65">
            <v>23.420995730000001</v>
          </cell>
          <cell r="F65">
            <v>1580.1928284999999</v>
          </cell>
          <cell r="G65">
            <v>85.736336167000005</v>
          </cell>
          <cell r="H65">
            <v>2672.72246017</v>
          </cell>
          <cell r="J65">
            <v>593.82872716999998</v>
          </cell>
          <cell r="K65">
            <v>1738.6072966300001</v>
          </cell>
          <cell r="L65">
            <v>65.050049997000002</v>
          </cell>
          <cell r="M65">
            <v>4515.8066169599997</v>
          </cell>
          <cell r="N65">
            <v>4.8604874499999999</v>
          </cell>
          <cell r="O65">
            <v>617.24972290000005</v>
          </cell>
          <cell r="P65">
            <v>3318.8001251300002</v>
          </cell>
          <cell r="Q65">
            <v>73.492963863</v>
          </cell>
        </row>
        <row r="66">
          <cell r="A66" t="str">
            <v>9500</v>
          </cell>
          <cell r="B66" t="str">
            <v>ยะลา</v>
          </cell>
          <cell r="C66">
            <v>7248.7990958299997</v>
          </cell>
          <cell r="D66">
            <v>8.1408070000000006</v>
          </cell>
          <cell r="E66">
            <v>125.69181693</v>
          </cell>
          <cell r="F66">
            <v>6432.3589764600001</v>
          </cell>
          <cell r="G66">
            <v>88.736891330999995</v>
          </cell>
          <cell r="H66">
            <v>5551.3027358199997</v>
          </cell>
          <cell r="I66">
            <v>21.5151</v>
          </cell>
          <cell r="J66">
            <v>1764.0652604500001</v>
          </cell>
          <cell r="K66">
            <v>3089.5468711100002</v>
          </cell>
          <cell r="L66">
            <v>55.654447580000003</v>
          </cell>
          <cell r="M66">
            <v>12800.101831649999</v>
          </cell>
          <cell r="N66">
            <v>29.655906999999999</v>
          </cell>
          <cell r="O66">
            <v>1889.7570773800001</v>
          </cell>
          <cell r="P66">
            <v>9521.9058475700003</v>
          </cell>
          <cell r="Q66">
            <v>74.389297623000004</v>
          </cell>
        </row>
        <row r="67">
          <cell r="A67" t="str">
            <v>8400</v>
          </cell>
          <cell r="B67" t="str">
            <v>สุราษฎร์ธานี</v>
          </cell>
          <cell r="C67">
            <v>6270.07166495</v>
          </cell>
          <cell r="D67">
            <v>10.578947360000001</v>
          </cell>
          <cell r="E67">
            <v>90.098982480000004</v>
          </cell>
          <cell r="F67">
            <v>5782.6305020299997</v>
          </cell>
          <cell r="G67">
            <v>92.225907629999995</v>
          </cell>
          <cell r="H67">
            <v>8127.30239618</v>
          </cell>
          <cell r="I67">
            <v>5.56467285</v>
          </cell>
          <cell r="J67">
            <v>2551.7911626199998</v>
          </cell>
          <cell r="K67">
            <v>4939.9570433600002</v>
          </cell>
          <cell r="L67">
            <v>60.782247325999997</v>
          </cell>
          <cell r="M67">
            <v>14397.37406113</v>
          </cell>
          <cell r="N67">
            <v>16.143620210000002</v>
          </cell>
          <cell r="O67">
            <v>2641.8901451000002</v>
          </cell>
          <cell r="P67">
            <v>10722.587545390001</v>
          </cell>
          <cell r="Q67">
            <v>74.475994718999999</v>
          </cell>
        </row>
        <row r="68">
          <cell r="A68" t="str">
            <v>1300</v>
          </cell>
          <cell r="B68" t="str">
            <v>ปทุมธานี</v>
          </cell>
          <cell r="C68">
            <v>5409.5464188100004</v>
          </cell>
          <cell r="D68">
            <v>8.6699888999999999</v>
          </cell>
          <cell r="E68">
            <v>146.17121581000001</v>
          </cell>
          <cell r="F68">
            <v>4796.2048865999996</v>
          </cell>
          <cell r="G68">
            <v>88.661867654999995</v>
          </cell>
          <cell r="H68">
            <v>3737.7042811699998</v>
          </cell>
          <cell r="I68">
            <v>0.53600000000000003</v>
          </cell>
          <cell r="J68">
            <v>1414.61888587</v>
          </cell>
          <cell r="K68">
            <v>2063.6995186300001</v>
          </cell>
          <cell r="L68">
            <v>55.213022844999998</v>
          </cell>
          <cell r="M68">
            <v>9147.2506999800007</v>
          </cell>
          <cell r="N68">
            <v>9.2059888999999995</v>
          </cell>
          <cell r="O68">
            <v>1560.7901016799999</v>
          </cell>
          <cell r="P68">
            <v>6859.9044052299996</v>
          </cell>
          <cell r="Q68">
            <v>74.994166336999996</v>
          </cell>
        </row>
        <row r="69">
          <cell r="A69" t="str">
            <v>3800</v>
          </cell>
          <cell r="B69" t="str">
            <v>บึงกาฬ</v>
          </cell>
          <cell r="C69">
            <v>1507.99429005</v>
          </cell>
          <cell r="D69">
            <v>149.21720633999999</v>
          </cell>
          <cell r="E69">
            <v>14.112602750000001</v>
          </cell>
          <cell r="F69">
            <v>1222.6661310100001</v>
          </cell>
          <cell r="G69">
            <v>81.078962903000004</v>
          </cell>
          <cell r="H69">
            <v>1980.64696312</v>
          </cell>
          <cell r="I69">
            <v>191.38231067999999</v>
          </cell>
          <cell r="J69">
            <v>276.79086489999997</v>
          </cell>
          <cell r="K69">
            <v>1404.1042998200001</v>
          </cell>
          <cell r="L69">
            <v>70.891194945999999</v>
          </cell>
          <cell r="M69">
            <v>3488.6412531699998</v>
          </cell>
          <cell r="N69">
            <v>340.59951702000001</v>
          </cell>
          <cell r="O69">
            <v>290.90346764999998</v>
          </cell>
          <cell r="P69">
            <v>2626.7704308299999</v>
          </cell>
          <cell r="Q69">
            <v>75.294942649999996</v>
          </cell>
        </row>
        <row r="70">
          <cell r="A70" t="str">
            <v>2300</v>
          </cell>
          <cell r="B70" t="str">
            <v>ตราด</v>
          </cell>
          <cell r="C70">
            <v>1114.3643076799999</v>
          </cell>
          <cell r="D70">
            <v>6.3318455</v>
          </cell>
          <cell r="E70">
            <v>10.973973150000001</v>
          </cell>
          <cell r="F70">
            <v>959.63571769999999</v>
          </cell>
          <cell r="G70">
            <v>86.115080238000004</v>
          </cell>
          <cell r="H70">
            <v>1517.4616233300001</v>
          </cell>
          <cell r="J70">
            <v>331.05505427000003</v>
          </cell>
          <cell r="K70">
            <v>1026.66791253</v>
          </cell>
          <cell r="L70">
            <v>67.656927644999996</v>
          </cell>
          <cell r="M70">
            <v>2631.8259310100002</v>
          </cell>
          <cell r="N70">
            <v>6.3318455</v>
          </cell>
          <cell r="O70">
            <v>342.02902741999998</v>
          </cell>
          <cell r="P70">
            <v>1986.30363023</v>
          </cell>
          <cell r="Q70">
            <v>75.472454572999993</v>
          </cell>
        </row>
        <row r="71">
          <cell r="A71" t="str">
            <v>9100</v>
          </cell>
          <cell r="B71" t="str">
            <v>สตูล</v>
          </cell>
          <cell r="C71">
            <v>1632.4730533699999</v>
          </cell>
          <cell r="D71">
            <v>4.4634692600000001</v>
          </cell>
          <cell r="E71">
            <v>9.7976675400000008</v>
          </cell>
          <cell r="F71">
            <v>1458.00075492</v>
          </cell>
          <cell r="G71">
            <v>89.312393360000002</v>
          </cell>
          <cell r="H71">
            <v>2180.05233275</v>
          </cell>
          <cell r="J71">
            <v>478.97180111</v>
          </cell>
          <cell r="K71">
            <v>1435.7868201700001</v>
          </cell>
          <cell r="L71">
            <v>65.860199711999996</v>
          </cell>
          <cell r="M71">
            <v>3812.5253861199999</v>
          </cell>
          <cell r="N71">
            <v>4.4634692600000001</v>
          </cell>
          <cell r="O71">
            <v>488.76946865000002</v>
          </cell>
          <cell r="P71">
            <v>2893.7875750899998</v>
          </cell>
          <cell r="Q71">
            <v>75.902119514000006</v>
          </cell>
        </row>
        <row r="72">
          <cell r="A72" t="str">
            <v>1500</v>
          </cell>
          <cell r="B72" t="str">
            <v>อ่างทอง</v>
          </cell>
          <cell r="C72">
            <v>1295.75447334</v>
          </cell>
          <cell r="D72">
            <v>6.3008326800000001</v>
          </cell>
          <cell r="E72">
            <v>11.870458129999999</v>
          </cell>
          <cell r="F72">
            <v>1153.6130093700001</v>
          </cell>
          <cell r="G72">
            <v>89.030216225999993</v>
          </cell>
          <cell r="H72">
            <v>1854.7301910599999</v>
          </cell>
          <cell r="J72">
            <v>489.43328638000003</v>
          </cell>
          <cell r="K72">
            <v>1257.33502875</v>
          </cell>
          <cell r="L72">
            <v>67.790724214999997</v>
          </cell>
          <cell r="M72">
            <v>3150.4846643999999</v>
          </cell>
          <cell r="N72">
            <v>6.3008326800000001</v>
          </cell>
          <cell r="O72">
            <v>501.30374451</v>
          </cell>
          <cell r="P72">
            <v>2410.9480381200001</v>
          </cell>
          <cell r="Q72">
            <v>76.526258494999993</v>
          </cell>
        </row>
        <row r="73">
          <cell r="A73" t="str">
            <v>1100</v>
          </cell>
          <cell r="B73" t="str">
            <v>สมุทรปราการ</v>
          </cell>
          <cell r="C73">
            <v>3436.5469723000001</v>
          </cell>
          <cell r="D73">
            <v>6.37124354</v>
          </cell>
          <cell r="E73">
            <v>39.182947769999998</v>
          </cell>
          <cell r="F73">
            <v>3091.4968739199999</v>
          </cell>
          <cell r="G73">
            <v>89.959395255000004</v>
          </cell>
          <cell r="H73">
            <v>1731.63569351</v>
          </cell>
          <cell r="J73">
            <v>826.54261529999997</v>
          </cell>
          <cell r="K73">
            <v>869.66068948999998</v>
          </cell>
          <cell r="L73">
            <v>50.221919815</v>
          </cell>
          <cell r="M73">
            <v>5168.1826658099999</v>
          </cell>
          <cell r="N73">
            <v>6.37124354</v>
          </cell>
          <cell r="O73">
            <v>865.72556307000002</v>
          </cell>
          <cell r="P73">
            <v>3961.15756341</v>
          </cell>
          <cell r="Q73">
            <v>76.645076606999993</v>
          </cell>
        </row>
        <row r="74">
          <cell r="A74" t="str">
            <v>2500</v>
          </cell>
          <cell r="B74" t="str">
            <v>ปราจีนบุรี</v>
          </cell>
          <cell r="C74">
            <v>2959.0099483399999</v>
          </cell>
          <cell r="D74">
            <v>2.9409390499999999</v>
          </cell>
          <cell r="E74">
            <v>92.276672570000002</v>
          </cell>
          <cell r="F74">
            <v>2653.55551436</v>
          </cell>
          <cell r="G74">
            <v>89.677140688999998</v>
          </cell>
          <cell r="H74">
            <v>2881.8571635399999</v>
          </cell>
          <cell r="I74">
            <v>0</v>
          </cell>
          <cell r="J74">
            <v>877.59963056000004</v>
          </cell>
          <cell r="K74">
            <v>1860.4735963600001</v>
          </cell>
          <cell r="L74">
            <v>64.558147430000005</v>
          </cell>
          <cell r="M74">
            <v>5840.8671118800003</v>
          </cell>
          <cell r="N74">
            <v>2.9409390499999999</v>
          </cell>
          <cell r="O74">
            <v>969.87630313</v>
          </cell>
          <cell r="P74">
            <v>4514.0291107200001</v>
          </cell>
          <cell r="Q74">
            <v>77.283544108000001</v>
          </cell>
        </row>
        <row r="75">
          <cell r="A75" t="str">
            <v>1400</v>
          </cell>
          <cell r="B75" t="str">
            <v>พระนครศรีอยุธยา</v>
          </cell>
          <cell r="C75">
            <v>4528.9151935700002</v>
          </cell>
          <cell r="D75">
            <v>7.1486859999999997</v>
          </cell>
          <cell r="E75">
            <v>59.400526910000004</v>
          </cell>
          <cell r="F75">
            <v>4137.84740762</v>
          </cell>
          <cell r="G75">
            <v>91.365089226999999</v>
          </cell>
          <cell r="H75">
            <v>5369.2390802299997</v>
          </cell>
          <cell r="I75">
            <v>5.04</v>
          </cell>
          <cell r="J75">
            <v>1412.4246708200001</v>
          </cell>
          <cell r="K75">
            <v>3541.31228401</v>
          </cell>
          <cell r="L75">
            <v>65.955570819000002</v>
          </cell>
          <cell r="M75">
            <v>9898.1542738000007</v>
          </cell>
          <cell r="N75">
            <v>12.188686000000001</v>
          </cell>
          <cell r="O75">
            <v>1471.8251977299999</v>
          </cell>
          <cell r="P75">
            <v>7679.1596916300005</v>
          </cell>
          <cell r="Q75">
            <v>77.581733717000006</v>
          </cell>
        </row>
        <row r="76">
          <cell r="A76" t="str">
            <v>8300</v>
          </cell>
          <cell r="B76" t="str">
            <v>ภูเก็ต</v>
          </cell>
          <cell r="C76">
            <v>2640.0253533800001</v>
          </cell>
          <cell r="D76">
            <v>4.1425898999999999</v>
          </cell>
          <cell r="E76">
            <v>29.50981488</v>
          </cell>
          <cell r="F76">
            <v>2413.0689688399998</v>
          </cell>
          <cell r="G76">
            <v>91.403249811999999</v>
          </cell>
          <cell r="H76">
            <v>1959.4796473199999</v>
          </cell>
          <cell r="I76">
            <v>6.8250999999999999</v>
          </cell>
          <cell r="J76">
            <v>735.53110778999996</v>
          </cell>
          <cell r="K76">
            <v>1163.9737286699999</v>
          </cell>
          <cell r="L76">
            <v>59.402185179999996</v>
          </cell>
          <cell r="M76">
            <v>4599.5050007</v>
          </cell>
          <cell r="N76">
            <v>10.9676899</v>
          </cell>
          <cell r="O76">
            <v>765.04092266999999</v>
          </cell>
          <cell r="P76">
            <v>3577.0426975099999</v>
          </cell>
          <cell r="Q76">
            <v>77.770166505999995</v>
          </cell>
        </row>
        <row r="77">
          <cell r="A77" t="str">
            <v>6100</v>
          </cell>
          <cell r="B77" t="str">
            <v>อุทัยธานี</v>
          </cell>
          <cell r="C77">
            <v>1423.3474547599999</v>
          </cell>
          <cell r="D77">
            <v>8.4086423499999992</v>
          </cell>
          <cell r="E77">
            <v>12.280160970000001</v>
          </cell>
          <cell r="F77">
            <v>1239.2956336899999</v>
          </cell>
          <cell r="G77">
            <v>87.069086999000007</v>
          </cell>
          <cell r="H77">
            <v>2477.0929710400001</v>
          </cell>
          <cell r="I77">
            <v>2.4500000000000002</v>
          </cell>
          <cell r="J77">
            <v>391.02227708999999</v>
          </cell>
          <cell r="K77">
            <v>1803.8991323499999</v>
          </cell>
          <cell r="L77">
            <v>72.823230836999997</v>
          </cell>
          <cell r="M77">
            <v>3900.4404258</v>
          </cell>
          <cell r="N77">
            <v>10.85864235</v>
          </cell>
          <cell r="O77">
            <v>403.30243805999999</v>
          </cell>
          <cell r="P77">
            <v>3043.1947660400001</v>
          </cell>
          <cell r="Q77">
            <v>78.021824046000006</v>
          </cell>
        </row>
        <row r="78">
          <cell r="A78" t="str">
            <v>9300</v>
          </cell>
          <cell r="B78" t="str">
            <v>พัทลุง</v>
          </cell>
          <cell r="C78">
            <v>2250.9897682699998</v>
          </cell>
          <cell r="D78">
            <v>10.472232</v>
          </cell>
          <cell r="E78">
            <v>25.195479949999999</v>
          </cell>
          <cell r="F78">
            <v>1989.5458941300001</v>
          </cell>
          <cell r="G78">
            <v>88.385381495999994</v>
          </cell>
          <cell r="H78">
            <v>3852.7887041099998</v>
          </cell>
          <cell r="I78">
            <v>10.696</v>
          </cell>
          <cell r="J78">
            <v>769.98126576000004</v>
          </cell>
          <cell r="K78">
            <v>2774.1793294099998</v>
          </cell>
          <cell r="L78">
            <v>72.004450347000002</v>
          </cell>
          <cell r="M78">
            <v>6103.7784723799996</v>
          </cell>
          <cell r="N78">
            <v>21.168232</v>
          </cell>
          <cell r="O78">
            <v>795.17674570999998</v>
          </cell>
          <cell r="P78">
            <v>4763.7252235400001</v>
          </cell>
          <cell r="Q78">
            <v>78.045513038999999</v>
          </cell>
        </row>
        <row r="79">
          <cell r="A79" t="str">
            <v>8200</v>
          </cell>
          <cell r="B79" t="str">
            <v>พังงา</v>
          </cell>
          <cell r="C79">
            <v>1817.2814281999999</v>
          </cell>
          <cell r="D79">
            <v>41.048960540000003</v>
          </cell>
          <cell r="E79">
            <v>21.576383100000001</v>
          </cell>
          <cell r="F79">
            <v>1633.40414115</v>
          </cell>
          <cell r="G79">
            <v>89.881738502999994</v>
          </cell>
          <cell r="H79">
            <v>1578.33458296</v>
          </cell>
          <cell r="J79">
            <v>368.26435344999999</v>
          </cell>
          <cell r="K79">
            <v>1026.0130339899999</v>
          </cell>
          <cell r="L79">
            <v>65.006054169999999</v>
          </cell>
          <cell r="M79">
            <v>3395.6160111600002</v>
          </cell>
          <cell r="N79">
            <v>41.048960540000003</v>
          </cell>
          <cell r="O79">
            <v>389.84073654999997</v>
          </cell>
          <cell r="P79">
            <v>2659.4171751399999</v>
          </cell>
          <cell r="Q79">
            <v>78.319137569999995</v>
          </cell>
        </row>
        <row r="80">
          <cell r="A80" t="str">
            <v>2100</v>
          </cell>
          <cell r="B80" t="str">
            <v>ระยอง</v>
          </cell>
          <cell r="C80">
            <v>9195.9888252500004</v>
          </cell>
          <cell r="D80">
            <v>8.4013851400000004</v>
          </cell>
          <cell r="E80">
            <v>730.76880713000003</v>
          </cell>
          <cell r="F80">
            <v>8197.1591456599999</v>
          </cell>
          <cell r="G80">
            <v>89.138420038000007</v>
          </cell>
          <cell r="H80">
            <v>4331.6689898699997</v>
          </cell>
          <cell r="I80">
            <v>130.92129642</v>
          </cell>
          <cell r="J80">
            <v>1588.4639015</v>
          </cell>
          <cell r="K80">
            <v>2397.77768307</v>
          </cell>
          <cell r="L80">
            <v>55.354591698</v>
          </cell>
          <cell r="M80">
            <v>13527.657815119999</v>
          </cell>
          <cell r="N80">
            <v>139.32268156000001</v>
          </cell>
          <cell r="O80">
            <v>2319.2327086300002</v>
          </cell>
          <cell r="P80">
            <v>10594.93682873</v>
          </cell>
          <cell r="Q80">
            <v>78.320556104999994</v>
          </cell>
        </row>
        <row r="81">
          <cell r="A81" t="str">
            <v>2600</v>
          </cell>
          <cell r="B81" t="str">
            <v>นครนายก</v>
          </cell>
          <cell r="C81">
            <v>1635.0685704800001</v>
          </cell>
          <cell r="D81">
            <v>7.73940202</v>
          </cell>
          <cell r="E81">
            <v>97.81418042</v>
          </cell>
          <cell r="F81">
            <v>1415.6574142100001</v>
          </cell>
          <cell r="G81">
            <v>86.580920199000005</v>
          </cell>
          <cell r="H81">
            <v>1598.7712611500001</v>
          </cell>
          <cell r="I81">
            <v>0.628</v>
          </cell>
          <cell r="J81">
            <v>371.30894367000002</v>
          </cell>
          <cell r="K81">
            <v>1117.4373493999999</v>
          </cell>
          <cell r="L81">
            <v>69.893509882000004</v>
          </cell>
          <cell r="M81">
            <v>3233.8398316299999</v>
          </cell>
          <cell r="N81">
            <v>8.3674020200000001</v>
          </cell>
          <cell r="O81">
            <v>469.12312408999998</v>
          </cell>
          <cell r="P81">
            <v>2533.09476361</v>
          </cell>
          <cell r="Q81">
            <v>78.330866569999998</v>
          </cell>
        </row>
        <row r="82">
          <cell r="A82" t="str">
            <v>8500</v>
          </cell>
          <cell r="B82" t="str">
            <v>ระนอง</v>
          </cell>
          <cell r="C82">
            <v>1201.0132206000001</v>
          </cell>
          <cell r="D82">
            <v>3.7421730000000002</v>
          </cell>
          <cell r="E82">
            <v>9.3279073100000005</v>
          </cell>
          <cell r="F82">
            <v>1011.2442396500001</v>
          </cell>
          <cell r="G82">
            <v>84.199259616999996</v>
          </cell>
          <cell r="H82">
            <v>1321.4177554600001</v>
          </cell>
          <cell r="J82">
            <v>286.47275755999999</v>
          </cell>
          <cell r="K82">
            <v>969.50259896</v>
          </cell>
          <cell r="L82">
            <v>73.368364769999999</v>
          </cell>
          <cell r="M82">
            <v>2522.4309760599999</v>
          </cell>
          <cell r="N82">
            <v>3.7421730000000002</v>
          </cell>
          <cell r="O82">
            <v>295.80066486999999</v>
          </cell>
          <cell r="P82">
            <v>1980.7468386099999</v>
          </cell>
          <cell r="Q82">
            <v>78.525313771</v>
          </cell>
        </row>
        <row r="83">
          <cell r="A83" t="str">
            <v>9200</v>
          </cell>
          <cell r="B83" t="str">
            <v>ตรัง</v>
          </cell>
          <cell r="C83">
            <v>2943.5415632899999</v>
          </cell>
          <cell r="D83">
            <v>6.2019302500000002</v>
          </cell>
          <cell r="E83">
            <v>25.50303452</v>
          </cell>
          <cell r="F83">
            <v>2683.1997013599998</v>
          </cell>
          <cell r="G83">
            <v>91.155488844999994</v>
          </cell>
          <cell r="H83">
            <v>2756.9275058899998</v>
          </cell>
          <cell r="I83">
            <v>29.961500000000001</v>
          </cell>
          <cell r="J83">
            <v>503.66303797</v>
          </cell>
          <cell r="K83">
            <v>1798.5297434300001</v>
          </cell>
          <cell r="L83">
            <v>65.236744150000007</v>
          </cell>
          <cell r="M83">
            <v>5700.4690691799997</v>
          </cell>
          <cell r="N83">
            <v>36.163430249999998</v>
          </cell>
          <cell r="O83">
            <v>529.16607249000003</v>
          </cell>
          <cell r="P83">
            <v>4481.7294447900003</v>
          </cell>
          <cell r="Q83">
            <v>78.620362471999997</v>
          </cell>
        </row>
        <row r="84">
          <cell r="A84" t="str">
            <v>4500</v>
          </cell>
          <cell r="B84" t="str">
            <v>ร้อยเอ็ด</v>
          </cell>
          <cell r="C84">
            <v>5110.7378221500003</v>
          </cell>
          <cell r="D84">
            <v>7.6941184500000004</v>
          </cell>
          <cell r="E84">
            <v>40.258572729999997</v>
          </cell>
          <cell r="F84">
            <v>4629.54905676</v>
          </cell>
          <cell r="G84">
            <v>90.584749557999999</v>
          </cell>
          <cell r="H84">
            <v>5585.5430008800004</v>
          </cell>
          <cell r="I84">
            <v>15.095043</v>
          </cell>
          <cell r="J84">
            <v>559.09598414000004</v>
          </cell>
          <cell r="K84">
            <v>3853.7372632900001</v>
          </cell>
          <cell r="L84">
            <v>68.994854442999994</v>
          </cell>
          <cell r="M84">
            <v>10696.28082303</v>
          </cell>
          <cell r="N84">
            <v>22.789161450000002</v>
          </cell>
          <cell r="O84">
            <v>599.35455687000001</v>
          </cell>
          <cell r="P84">
            <v>8483.2863200499996</v>
          </cell>
          <cell r="Q84">
            <v>79.310617030000003</v>
          </cell>
        </row>
        <row r="85">
          <cell r="A85" t="str">
            <v>3500</v>
          </cell>
          <cell r="B85" t="str">
            <v>ยโสธร</v>
          </cell>
          <cell r="C85">
            <v>2166.8729239600002</v>
          </cell>
          <cell r="D85">
            <v>7.4357832100000003</v>
          </cell>
          <cell r="E85">
            <v>13.943567870000001</v>
          </cell>
          <cell r="F85">
            <v>1832.98337827</v>
          </cell>
          <cell r="G85">
            <v>84.591180128999994</v>
          </cell>
          <cell r="H85">
            <v>2447.58554804</v>
          </cell>
          <cell r="J85">
            <v>210.11245091000001</v>
          </cell>
          <cell r="K85">
            <v>1826.99258405</v>
          </cell>
          <cell r="L85">
            <v>74.644687516999994</v>
          </cell>
          <cell r="M85">
            <v>4614.4584720000003</v>
          </cell>
          <cell r="N85">
            <v>7.4357832100000003</v>
          </cell>
          <cell r="O85">
            <v>224.05601877999999</v>
          </cell>
          <cell r="P85">
            <v>3659.9759623199998</v>
          </cell>
          <cell r="Q85">
            <v>79.315394960000006</v>
          </cell>
        </row>
        <row r="86">
          <cell r="A86" t="str">
            <v>7700</v>
          </cell>
          <cell r="B86" t="str">
            <v>ประจวบคีรีขันธ์</v>
          </cell>
          <cell r="C86">
            <v>2161.0884413700001</v>
          </cell>
          <cell r="D86">
            <v>9.1712056099999995</v>
          </cell>
          <cell r="E86">
            <v>15.6827877</v>
          </cell>
          <cell r="F86">
            <v>1903.3494716800001</v>
          </cell>
          <cell r="G86">
            <v>88.073650076000007</v>
          </cell>
          <cell r="H86">
            <v>2931.1665060999999</v>
          </cell>
          <cell r="I86">
            <v>36.246600000000001</v>
          </cell>
          <cell r="J86">
            <v>544.58932528000003</v>
          </cell>
          <cell r="K86">
            <v>2137.4106009299999</v>
          </cell>
          <cell r="L86">
            <v>72.920135942000002</v>
          </cell>
          <cell r="M86">
            <v>5092.2549474699999</v>
          </cell>
          <cell r="N86">
            <v>45.417805610000002</v>
          </cell>
          <cell r="O86">
            <v>560.27211297999997</v>
          </cell>
          <cell r="P86">
            <v>4040.76007261</v>
          </cell>
          <cell r="Q86">
            <v>79.351095228000005</v>
          </cell>
        </row>
        <row r="87">
          <cell r="A87" t="str">
            <v>7000</v>
          </cell>
          <cell r="B87" t="str">
            <v>ราชบุรี</v>
          </cell>
          <cell r="C87">
            <v>4944.9503475000001</v>
          </cell>
          <cell r="D87">
            <v>6.4482854500000002</v>
          </cell>
          <cell r="E87">
            <v>129.70183921</v>
          </cell>
          <cell r="F87">
            <v>4495.9440739800002</v>
          </cell>
          <cell r="G87">
            <v>90.919903296000001</v>
          </cell>
          <cell r="H87">
            <v>4135.0115717600002</v>
          </cell>
          <cell r="I87">
            <v>4.8220000000000001</v>
          </cell>
          <cell r="J87">
            <v>986.97724315000005</v>
          </cell>
          <cell r="K87">
            <v>2709.4572859700002</v>
          </cell>
          <cell r="L87">
            <v>65.524781223999994</v>
          </cell>
          <cell r="M87">
            <v>9079.9619192600003</v>
          </cell>
          <cell r="N87">
            <v>11.270285449999999</v>
          </cell>
          <cell r="O87">
            <v>1116.6790823599999</v>
          </cell>
          <cell r="P87">
            <v>7205.4013599500004</v>
          </cell>
          <cell r="Q87">
            <v>79.354973336</v>
          </cell>
        </row>
        <row r="88">
          <cell r="A88" t="str">
            <v>2200</v>
          </cell>
          <cell r="B88" t="str">
            <v>จันทบุรี</v>
          </cell>
          <cell r="C88">
            <v>3402.2554767800002</v>
          </cell>
          <cell r="D88">
            <v>6.7039773800000004</v>
          </cell>
          <cell r="E88">
            <v>23.649227159999999</v>
          </cell>
          <cell r="F88">
            <v>3140.7802910700002</v>
          </cell>
          <cell r="G88">
            <v>92.314651632999997</v>
          </cell>
          <cell r="H88">
            <v>3006.0214673199998</v>
          </cell>
          <cell r="I88">
            <v>0</v>
          </cell>
          <cell r="J88">
            <v>578.15211734000002</v>
          </cell>
          <cell r="K88">
            <v>1947.10307266</v>
          </cell>
          <cell r="L88">
            <v>64.773425400999997</v>
          </cell>
          <cell r="M88">
            <v>6408.2769441</v>
          </cell>
          <cell r="N88">
            <v>6.7039773800000004</v>
          </cell>
          <cell r="O88">
            <v>601.80134450000003</v>
          </cell>
          <cell r="P88">
            <v>5087.8833637300004</v>
          </cell>
          <cell r="Q88">
            <v>79.395497543000005</v>
          </cell>
        </row>
        <row r="89">
          <cell r="A89" t="str">
            <v>8600</v>
          </cell>
          <cell r="B89" t="str">
            <v>ชุมพร</v>
          </cell>
          <cell r="C89">
            <v>2651.6800052399999</v>
          </cell>
          <cell r="D89">
            <v>13.749060399999999</v>
          </cell>
          <cell r="E89">
            <v>23.742912740000001</v>
          </cell>
          <cell r="F89">
            <v>2382.16869481</v>
          </cell>
          <cell r="G89">
            <v>89.836205352999997</v>
          </cell>
          <cell r="H89">
            <v>3765.9939845399999</v>
          </cell>
          <cell r="I89">
            <v>117.5680775</v>
          </cell>
          <cell r="J89">
            <v>676.23593158000006</v>
          </cell>
          <cell r="K89">
            <v>2714.9928959600002</v>
          </cell>
          <cell r="L89">
            <v>72.092332252999995</v>
          </cell>
          <cell r="M89">
            <v>6417.6739897799998</v>
          </cell>
          <cell r="N89">
            <v>131.31713790000001</v>
          </cell>
          <cell r="O89">
            <v>699.97884432000001</v>
          </cell>
          <cell r="P89">
            <v>5097.1615907699997</v>
          </cell>
          <cell r="Q89">
            <v>79.423816149999993</v>
          </cell>
        </row>
        <row r="90">
          <cell r="A90" t="str">
            <v>7300</v>
          </cell>
          <cell r="B90" t="str">
            <v>นครปฐม</v>
          </cell>
          <cell r="C90">
            <v>4627.4649273499999</v>
          </cell>
          <cell r="D90">
            <v>9.1192458999999992</v>
          </cell>
          <cell r="E90">
            <v>71.718220639999998</v>
          </cell>
          <cell r="F90">
            <v>4150.94551004</v>
          </cell>
          <cell r="G90">
            <v>89.702365662999995</v>
          </cell>
          <cell r="H90">
            <v>2358.6933361400002</v>
          </cell>
          <cell r="I90">
            <v>3.4079999999999999</v>
          </cell>
          <cell r="J90">
            <v>685.42597321999995</v>
          </cell>
          <cell r="K90">
            <v>1415.2589305900001</v>
          </cell>
          <cell r="L90">
            <v>60.001820029000001</v>
          </cell>
          <cell r="M90">
            <v>6986.1582634899996</v>
          </cell>
          <cell r="N90">
            <v>12.5272459</v>
          </cell>
          <cell r="O90">
            <v>757.14419385999997</v>
          </cell>
          <cell r="P90">
            <v>5566.2044406300001</v>
          </cell>
          <cell r="Q90">
            <v>79.674754430999997</v>
          </cell>
        </row>
        <row r="91">
          <cell r="A91" t="str">
            <v>7100</v>
          </cell>
          <cell r="B91" t="str">
            <v>กาญจนบุรี</v>
          </cell>
          <cell r="C91">
            <v>4143.7458187599996</v>
          </cell>
          <cell r="D91">
            <v>7.9869894099999996</v>
          </cell>
          <cell r="E91">
            <v>53.40004519</v>
          </cell>
          <cell r="F91">
            <v>3796.8223504699999</v>
          </cell>
          <cell r="G91">
            <v>91.627781155999998</v>
          </cell>
          <cell r="H91">
            <v>4963.5897910499998</v>
          </cell>
          <cell r="J91">
            <v>872.23097576999999</v>
          </cell>
          <cell r="K91">
            <v>3477.2219821600002</v>
          </cell>
          <cell r="L91">
            <v>70.054580023</v>
          </cell>
          <cell r="M91">
            <v>9107.3356098099994</v>
          </cell>
          <cell r="N91">
            <v>7.9869894099999996</v>
          </cell>
          <cell r="O91">
            <v>925.63102096</v>
          </cell>
          <cell r="P91">
            <v>7274.0443326300001</v>
          </cell>
          <cell r="Q91">
            <v>79.870168887000005</v>
          </cell>
        </row>
        <row r="92">
          <cell r="A92" t="str">
            <v>2400</v>
          </cell>
          <cell r="B92" t="str">
            <v>ฉะเชิงเทรา</v>
          </cell>
          <cell r="C92">
            <v>3535.4644849000001</v>
          </cell>
          <cell r="D92">
            <v>8.3930634000000008</v>
          </cell>
          <cell r="E92">
            <v>68.355619590000003</v>
          </cell>
          <cell r="F92">
            <v>3152.7064000300002</v>
          </cell>
          <cell r="G92">
            <v>89.173753930000004</v>
          </cell>
          <cell r="H92">
            <v>3475.2198840599999</v>
          </cell>
          <cell r="I92">
            <v>0</v>
          </cell>
          <cell r="J92">
            <v>745.90681848999998</v>
          </cell>
          <cell r="K92">
            <v>2447.1694948300001</v>
          </cell>
          <cell r="L92">
            <v>70.417687986999994</v>
          </cell>
          <cell r="M92">
            <v>7010.68436896</v>
          </cell>
          <cell r="N92">
            <v>8.3930634000000008</v>
          </cell>
          <cell r="O92">
            <v>814.26243808000004</v>
          </cell>
          <cell r="P92">
            <v>5599.8758948599998</v>
          </cell>
          <cell r="Q92">
            <v>79.876308789999996</v>
          </cell>
        </row>
        <row r="93">
          <cell r="A93" t="str">
            <v>6200</v>
          </cell>
          <cell r="B93" t="str">
            <v>กำแพงเพชร</v>
          </cell>
          <cell r="C93">
            <v>2816.7856863900001</v>
          </cell>
          <cell r="D93">
            <v>6.4594376999999996</v>
          </cell>
          <cell r="E93">
            <v>23.859095180000001</v>
          </cell>
          <cell r="F93">
            <v>2563.65922761</v>
          </cell>
          <cell r="G93">
            <v>91.013641542000002</v>
          </cell>
          <cell r="H93">
            <v>3442.8268121699998</v>
          </cell>
          <cell r="I93">
            <v>16.203600000000002</v>
          </cell>
          <cell r="J93">
            <v>480.62296248000001</v>
          </cell>
          <cell r="K93">
            <v>2445.79142073</v>
          </cell>
          <cell r="L93">
            <v>71.040210680000001</v>
          </cell>
          <cell r="M93">
            <v>6259.6124985599999</v>
          </cell>
          <cell r="N93">
            <v>22.6630377</v>
          </cell>
          <cell r="O93">
            <v>504.48205766000001</v>
          </cell>
          <cell r="P93">
            <v>5009.45064834</v>
          </cell>
          <cell r="Q93">
            <v>80.028127131999995</v>
          </cell>
        </row>
        <row r="94">
          <cell r="A94" t="str">
            <v>5300</v>
          </cell>
          <cell r="B94" t="str">
            <v>อุตรดิตถ์</v>
          </cell>
          <cell r="C94">
            <v>2399.5243378199998</v>
          </cell>
          <cell r="D94">
            <v>4.9001340000000004</v>
          </cell>
          <cell r="E94">
            <v>20.079153609999999</v>
          </cell>
          <cell r="F94">
            <v>2191.5949774400001</v>
          </cell>
          <cell r="G94">
            <v>91.334559225000007</v>
          </cell>
          <cell r="H94">
            <v>4322.5338563400001</v>
          </cell>
          <cell r="J94">
            <v>683.54486835</v>
          </cell>
          <cell r="K94">
            <v>3205.6266955900001</v>
          </cell>
          <cell r="L94">
            <v>74.160823307000001</v>
          </cell>
          <cell r="M94">
            <v>6722.0581941600003</v>
          </cell>
          <cell r="N94">
            <v>4.9001340000000004</v>
          </cell>
          <cell r="O94">
            <v>703.62402196000005</v>
          </cell>
          <cell r="P94">
            <v>5397.2216730299997</v>
          </cell>
          <cell r="Q94">
            <v>80.291207204000003</v>
          </cell>
        </row>
        <row r="95">
          <cell r="A95" t="str">
            <v>6000</v>
          </cell>
          <cell r="B95" t="str">
            <v>นครสวรรค์</v>
          </cell>
          <cell r="C95">
            <v>5031.0545129599996</v>
          </cell>
          <cell r="D95">
            <v>7.2577389600000002</v>
          </cell>
          <cell r="E95">
            <v>33.881294169999997</v>
          </cell>
          <cell r="F95">
            <v>4601.5154734899997</v>
          </cell>
          <cell r="G95">
            <v>91.462246367000006</v>
          </cell>
          <cell r="H95">
            <v>5717.7044380200005</v>
          </cell>
          <cell r="I95">
            <v>115.2</v>
          </cell>
          <cell r="J95">
            <v>1067.92233861</v>
          </cell>
          <cell r="K95">
            <v>4037.5397182400002</v>
          </cell>
          <cell r="L95">
            <v>70.614697944</v>
          </cell>
          <cell r="M95">
            <v>10748.75895098</v>
          </cell>
          <cell r="N95">
            <v>122.45773896</v>
          </cell>
          <cell r="O95">
            <v>1101.80363278</v>
          </cell>
          <cell r="P95">
            <v>8639.0551917299999</v>
          </cell>
          <cell r="Q95">
            <v>80.372582836000007</v>
          </cell>
        </row>
        <row r="96">
          <cell r="A96" t="str">
            <v>9600</v>
          </cell>
          <cell r="B96" t="str">
            <v>นราธิวาส</v>
          </cell>
          <cell r="C96">
            <v>6686.3150100399998</v>
          </cell>
          <cell r="D96">
            <v>7.2836978500000003</v>
          </cell>
          <cell r="E96">
            <v>36.680019899999998</v>
          </cell>
          <cell r="F96">
            <v>6265.4760566300001</v>
          </cell>
          <cell r="G96">
            <v>93.705965801000005</v>
          </cell>
          <cell r="H96">
            <v>5267.3216418399998</v>
          </cell>
          <cell r="I96">
            <v>25.276</v>
          </cell>
          <cell r="J96">
            <v>1441.4263228100001</v>
          </cell>
          <cell r="K96">
            <v>3356.8219830100002</v>
          </cell>
          <cell r="L96">
            <v>63.729200745</v>
          </cell>
          <cell r="M96">
            <v>11953.63665188</v>
          </cell>
          <cell r="N96">
            <v>32.559697849999999</v>
          </cell>
          <cell r="O96">
            <v>1478.10634271</v>
          </cell>
          <cell r="P96">
            <v>9622.2980396399998</v>
          </cell>
          <cell r="Q96">
            <v>80.496825525999995</v>
          </cell>
        </row>
        <row r="97">
          <cell r="A97" t="str">
            <v>2000</v>
          </cell>
          <cell r="B97" t="str">
            <v>ชลบุรี</v>
          </cell>
          <cell r="C97">
            <v>10337.29869765</v>
          </cell>
          <cell r="D97">
            <v>9.1043035999999997</v>
          </cell>
          <cell r="E97">
            <v>53.077418119999997</v>
          </cell>
          <cell r="F97">
            <v>9619.0877590100008</v>
          </cell>
          <cell r="G97">
            <v>93.052237730000002</v>
          </cell>
          <cell r="H97">
            <v>9358.4391734199999</v>
          </cell>
          <cell r="I97">
            <v>126.72515</v>
          </cell>
          <cell r="J97">
            <v>1805.97256352</v>
          </cell>
          <cell r="K97">
            <v>6261.3452922099996</v>
          </cell>
          <cell r="L97">
            <v>66.905871547000004</v>
          </cell>
          <cell r="M97">
            <v>19695.73787107</v>
          </cell>
          <cell r="N97">
            <v>135.82945359999999</v>
          </cell>
          <cell r="O97">
            <v>1859.0499816399999</v>
          </cell>
          <cell r="P97">
            <v>15880.433051219999</v>
          </cell>
          <cell r="Q97">
            <v>80.628779460999993</v>
          </cell>
        </row>
        <row r="98">
          <cell r="A98" t="str">
            <v>4600</v>
          </cell>
          <cell r="B98" t="str">
            <v>กาฬสินธุ์</v>
          </cell>
          <cell r="C98">
            <v>4097.0979415600004</v>
          </cell>
          <cell r="D98">
            <v>83.272258800000003</v>
          </cell>
          <cell r="E98">
            <v>22.81987719</v>
          </cell>
          <cell r="F98">
            <v>3759.7794028200001</v>
          </cell>
          <cell r="G98">
            <v>91.766891014999999</v>
          </cell>
          <cell r="H98">
            <v>4189.0505000499998</v>
          </cell>
          <cell r="J98">
            <v>539.37802036000005</v>
          </cell>
          <cell r="K98">
            <v>2966.84278769</v>
          </cell>
          <cell r="L98">
            <v>70.823753202999995</v>
          </cell>
          <cell r="M98">
            <v>8286.1484416099993</v>
          </cell>
          <cell r="N98">
            <v>83.272258800000003</v>
          </cell>
          <cell r="O98">
            <v>562.19789754999999</v>
          </cell>
          <cell r="P98">
            <v>6726.6221905100001</v>
          </cell>
          <cell r="Q98">
            <v>81.179117630999997</v>
          </cell>
        </row>
        <row r="99">
          <cell r="A99" t="str">
            <v>1200</v>
          </cell>
          <cell r="B99" t="str">
            <v>นนทบุรี</v>
          </cell>
          <cell r="C99">
            <v>5276.3376277199995</v>
          </cell>
          <cell r="D99">
            <v>4.5368379799999996</v>
          </cell>
          <cell r="E99">
            <v>40.22960406</v>
          </cell>
          <cell r="F99">
            <v>4900.5382672599999</v>
          </cell>
          <cell r="G99">
            <v>92.877647585000005</v>
          </cell>
          <cell r="H99">
            <v>4611.1654517699999</v>
          </cell>
          <cell r="I99">
            <v>0</v>
          </cell>
          <cell r="J99">
            <v>1224.3645979999999</v>
          </cell>
          <cell r="K99">
            <v>3127.9151420399999</v>
          </cell>
          <cell r="L99">
            <v>67.833504886</v>
          </cell>
          <cell r="M99">
            <v>9887.5030794899994</v>
          </cell>
          <cell r="N99">
            <v>4.5368379799999996</v>
          </cell>
          <cell r="O99">
            <v>1264.59420206</v>
          </cell>
          <cell r="P99">
            <v>8028.4534093000002</v>
          </cell>
          <cell r="Q99">
            <v>81.197986435999994</v>
          </cell>
        </row>
        <row r="100">
          <cell r="A100" t="str">
            <v>9400</v>
          </cell>
          <cell r="B100" t="str">
            <v>ปัตตานี</v>
          </cell>
          <cell r="C100">
            <v>6570.0373228500002</v>
          </cell>
          <cell r="D100">
            <v>4.6728070099999997</v>
          </cell>
          <cell r="E100">
            <v>37.712447400000002</v>
          </cell>
          <cell r="F100">
            <v>6132.9667412700001</v>
          </cell>
          <cell r="G100">
            <v>93.347517523999997</v>
          </cell>
          <cell r="H100">
            <v>3851.68969191</v>
          </cell>
          <cell r="J100">
            <v>1181.5552159700001</v>
          </cell>
          <cell r="K100">
            <v>2337.0659114</v>
          </cell>
          <cell r="L100">
            <v>60.676380973999997</v>
          </cell>
          <cell r="M100">
            <v>10421.727014759999</v>
          </cell>
          <cell r="N100">
            <v>4.6728070099999997</v>
          </cell>
          <cell r="O100">
            <v>1219.26766337</v>
          </cell>
          <cell r="P100">
            <v>8470.0326526699992</v>
          </cell>
          <cell r="Q100">
            <v>81.272831659000005</v>
          </cell>
        </row>
        <row r="101">
          <cell r="A101" t="str">
            <v>2700</v>
          </cell>
          <cell r="B101" t="str">
            <v>สระแก้ว</v>
          </cell>
          <cell r="C101">
            <v>2849.4794286400002</v>
          </cell>
          <cell r="D101">
            <v>4.6898614399999996</v>
          </cell>
          <cell r="E101">
            <v>25.680547839999999</v>
          </cell>
          <cell r="F101">
            <v>2614.3210783700001</v>
          </cell>
          <cell r="G101">
            <v>91.747322409000006</v>
          </cell>
          <cell r="H101">
            <v>3052.3636888199999</v>
          </cell>
          <cell r="I101">
            <v>0</v>
          </cell>
          <cell r="J101">
            <v>495.43030606999997</v>
          </cell>
          <cell r="K101">
            <v>2186.5167023399999</v>
          </cell>
          <cell r="L101">
            <v>71.633557637999999</v>
          </cell>
          <cell r="M101">
            <v>5901.84311746</v>
          </cell>
          <cell r="N101">
            <v>4.6898614399999996</v>
          </cell>
          <cell r="O101">
            <v>521.11085390999995</v>
          </cell>
          <cell r="P101">
            <v>4800.8377807099996</v>
          </cell>
          <cell r="Q101">
            <v>81.344720371999998</v>
          </cell>
        </row>
        <row r="102">
          <cell r="A102" t="str">
            <v>5800</v>
          </cell>
          <cell r="B102" t="str">
            <v>แม่ฮ่องสอน</v>
          </cell>
          <cell r="C102">
            <v>1886.71194487</v>
          </cell>
          <cell r="D102">
            <v>5.7261478500000003</v>
          </cell>
          <cell r="E102">
            <v>21.107809400000001</v>
          </cell>
          <cell r="F102">
            <v>1772.2617357500001</v>
          </cell>
          <cell r="G102">
            <v>93.933880079999994</v>
          </cell>
          <cell r="H102">
            <v>1463.64856977</v>
          </cell>
          <cell r="I102">
            <v>11.9321</v>
          </cell>
          <cell r="J102">
            <v>290.91426465000001</v>
          </cell>
          <cell r="K102">
            <v>956.06701873999998</v>
          </cell>
          <cell r="L102">
            <v>65.320804357</v>
          </cell>
          <cell r="M102">
            <v>3350.36051464</v>
          </cell>
          <cell r="N102">
            <v>17.658247849999999</v>
          </cell>
          <cell r="O102">
            <v>312.02207405000001</v>
          </cell>
          <cell r="P102">
            <v>2728.3287544899999</v>
          </cell>
          <cell r="Q102">
            <v>81.433885773</v>
          </cell>
        </row>
        <row r="103">
          <cell r="A103" t="str">
            <v>7200</v>
          </cell>
          <cell r="B103" t="str">
            <v>สุพรรณบุรี</v>
          </cell>
          <cell r="C103">
            <v>3225.0358859500002</v>
          </cell>
          <cell r="D103">
            <v>8.0169622500000006</v>
          </cell>
          <cell r="E103">
            <v>28.788417450000001</v>
          </cell>
          <cell r="F103">
            <v>2939.8703279800002</v>
          </cell>
          <cell r="G103">
            <v>91.157755508999998</v>
          </cell>
          <cell r="H103">
            <v>5715.9154342299998</v>
          </cell>
          <cell r="I103">
            <v>6</v>
          </cell>
          <cell r="J103">
            <v>920.76811622000002</v>
          </cell>
          <cell r="K103">
            <v>4345.2867737300003</v>
          </cell>
          <cell r="L103">
            <v>76.020837322000006</v>
          </cell>
          <cell r="M103">
            <v>8940.95132018</v>
          </cell>
          <cell r="N103">
            <v>14.016962250000001</v>
          </cell>
          <cell r="O103">
            <v>949.55653367000002</v>
          </cell>
          <cell r="P103">
            <v>7285.1571017099996</v>
          </cell>
          <cell r="Q103">
            <v>81.480782533999999</v>
          </cell>
        </row>
        <row r="104">
          <cell r="A104" t="str">
            <v>3900</v>
          </cell>
          <cell r="B104" t="str">
            <v>หนองบัวลำภู</v>
          </cell>
          <cell r="C104">
            <v>1551.3309532599999</v>
          </cell>
          <cell r="D104">
            <v>11.15730598</v>
          </cell>
          <cell r="E104">
            <v>21.649490440000001</v>
          </cell>
          <cell r="F104">
            <v>1381.86816073</v>
          </cell>
          <cell r="G104">
            <v>89.076296571</v>
          </cell>
          <cell r="H104">
            <v>2662.22964985</v>
          </cell>
          <cell r="J104">
            <v>212.94003036999999</v>
          </cell>
          <cell r="K104">
            <v>2052.3819697099998</v>
          </cell>
          <cell r="L104">
            <v>77.092596795000006</v>
          </cell>
          <cell r="M104">
            <v>4213.5606031099996</v>
          </cell>
          <cell r="N104">
            <v>11.15730598</v>
          </cell>
          <cell r="O104">
            <v>234.58952081000001</v>
          </cell>
          <cell r="P104">
            <v>3434.2501304399998</v>
          </cell>
          <cell r="Q104">
            <v>81.504704783999998</v>
          </cell>
        </row>
        <row r="105">
          <cell r="A105" t="str">
            <v>1800</v>
          </cell>
          <cell r="B105" t="str">
            <v>ชัยนาท</v>
          </cell>
          <cell r="C105">
            <v>1668.6498826100001</v>
          </cell>
          <cell r="D105">
            <v>6.1802488499999999</v>
          </cell>
          <cell r="E105">
            <v>22.75044153</v>
          </cell>
          <cell r="F105">
            <v>1513.88492862</v>
          </cell>
          <cell r="G105">
            <v>90.725139192</v>
          </cell>
          <cell r="H105">
            <v>3023.23204356</v>
          </cell>
          <cell r="I105">
            <v>97.253623500000003</v>
          </cell>
          <cell r="J105">
            <v>502.59727029999999</v>
          </cell>
          <cell r="K105">
            <v>2311.6988320300002</v>
          </cell>
          <cell r="L105">
            <v>76.464485647000004</v>
          </cell>
          <cell r="M105">
            <v>4691.88192617</v>
          </cell>
          <cell r="N105">
            <v>103.43387235</v>
          </cell>
          <cell r="O105">
            <v>525.34771182999998</v>
          </cell>
          <cell r="P105">
            <v>3825.5837606499999</v>
          </cell>
          <cell r="Q105">
            <v>81.536232600000005</v>
          </cell>
        </row>
        <row r="106">
          <cell r="A106" t="str">
            <v>6500</v>
          </cell>
          <cell r="B106" t="str">
            <v>พิษณุโลก</v>
          </cell>
          <cell r="C106">
            <v>7793.20626696</v>
          </cell>
          <cell r="D106">
            <v>7.0990779000000002</v>
          </cell>
          <cell r="E106">
            <v>163.39620349</v>
          </cell>
          <cell r="F106">
            <v>7279.9727407399996</v>
          </cell>
          <cell r="G106">
            <v>93.414346949999995</v>
          </cell>
          <cell r="H106">
            <v>5759.7368815700002</v>
          </cell>
          <cell r="I106">
            <v>52.76</v>
          </cell>
          <cell r="J106">
            <v>1511.29796749</v>
          </cell>
          <cell r="K106">
            <v>3776.7390589699999</v>
          </cell>
          <cell r="L106">
            <v>65.571381759999994</v>
          </cell>
          <cell r="M106">
            <v>13552.943148529999</v>
          </cell>
          <cell r="N106">
            <v>59.859077900000003</v>
          </cell>
          <cell r="O106">
            <v>1674.6941709800001</v>
          </cell>
          <cell r="P106">
            <v>11056.711799709999</v>
          </cell>
          <cell r="Q106">
            <v>81.581629012999997</v>
          </cell>
        </row>
        <row r="107">
          <cell r="A107" t="str">
            <v>1700</v>
          </cell>
          <cell r="B107" t="str">
            <v>สิงห์บุรี</v>
          </cell>
          <cell r="C107">
            <v>1468.68439861</v>
          </cell>
          <cell r="D107">
            <v>5.0743200000000002</v>
          </cell>
          <cell r="E107">
            <v>7.7823270100000004</v>
          </cell>
          <cell r="F107">
            <v>1297.71776393</v>
          </cell>
          <cell r="G107">
            <v>88.359198555999996</v>
          </cell>
          <cell r="H107">
            <v>1458.4749055699999</v>
          </cell>
          <cell r="J107">
            <v>288.81557615000003</v>
          </cell>
          <cell r="K107">
            <v>1090.63001734</v>
          </cell>
          <cell r="L107">
            <v>74.778798948000002</v>
          </cell>
          <cell r="M107">
            <v>2927.1593041800002</v>
          </cell>
          <cell r="N107">
            <v>5.0743200000000002</v>
          </cell>
          <cell r="O107">
            <v>296.59790315999999</v>
          </cell>
          <cell r="P107">
            <v>2388.3477812699998</v>
          </cell>
          <cell r="Q107">
            <v>81.592681951000003</v>
          </cell>
        </row>
        <row r="108">
          <cell r="A108" t="str">
            <v>7600</v>
          </cell>
          <cell r="B108" t="str">
            <v>เพชรบุรี</v>
          </cell>
          <cell r="C108">
            <v>4290.4704362800003</v>
          </cell>
          <cell r="D108">
            <v>5.84004865</v>
          </cell>
          <cell r="E108">
            <v>28.69098138</v>
          </cell>
          <cell r="F108">
            <v>3963.15900672</v>
          </cell>
          <cell r="G108">
            <v>92.371199512000004</v>
          </cell>
          <cell r="H108">
            <v>4557.0091060200002</v>
          </cell>
          <cell r="I108">
            <v>4.2</v>
          </cell>
          <cell r="J108">
            <v>833.46493670999996</v>
          </cell>
          <cell r="K108">
            <v>3278.7647651299999</v>
          </cell>
          <cell r="L108">
            <v>71.949927876999993</v>
          </cell>
          <cell r="M108">
            <v>8847.4795422999996</v>
          </cell>
          <cell r="N108">
            <v>10.040048649999999</v>
          </cell>
          <cell r="O108">
            <v>862.15591809</v>
          </cell>
          <cell r="P108">
            <v>7241.9237718499999</v>
          </cell>
          <cell r="Q108">
            <v>81.852958655999998</v>
          </cell>
        </row>
        <row r="109">
          <cell r="A109" t="str">
            <v>1600</v>
          </cell>
          <cell r="B109" t="str">
            <v>ลพบุรี</v>
          </cell>
          <cell r="C109">
            <v>4774.9154322900004</v>
          </cell>
          <cell r="D109">
            <v>4.8668251199999997</v>
          </cell>
          <cell r="E109">
            <v>65.980648919999993</v>
          </cell>
          <cell r="F109">
            <v>4401.29558593</v>
          </cell>
          <cell r="G109">
            <v>92.175362020999998</v>
          </cell>
          <cell r="H109">
            <v>5156.17564313</v>
          </cell>
          <cell r="I109">
            <v>479.58931272000001</v>
          </cell>
          <cell r="J109">
            <v>827.61058829000001</v>
          </cell>
          <cell r="K109">
            <v>3730.4657285500002</v>
          </cell>
          <cell r="L109">
            <v>72.349469583000001</v>
          </cell>
          <cell r="M109">
            <v>9931.0910754199995</v>
          </cell>
          <cell r="N109">
            <v>484.45613784</v>
          </cell>
          <cell r="O109">
            <v>893.59123721000003</v>
          </cell>
          <cell r="P109">
            <v>8131.7613144799998</v>
          </cell>
          <cell r="Q109">
            <v>81.881852182000003</v>
          </cell>
        </row>
        <row r="110">
          <cell r="A110" t="str">
            <v>4300</v>
          </cell>
          <cell r="B110" t="str">
            <v>หนองคาย</v>
          </cell>
          <cell r="C110">
            <v>2459.1594284100001</v>
          </cell>
          <cell r="D110">
            <v>6.4407865500000003</v>
          </cell>
          <cell r="E110">
            <v>20.135974610000002</v>
          </cell>
          <cell r="F110">
            <v>2200.0710982300002</v>
          </cell>
          <cell r="G110">
            <v>89.464354072000006</v>
          </cell>
          <cell r="H110">
            <v>1969.64337116</v>
          </cell>
          <cell r="J110">
            <v>397.80510724999999</v>
          </cell>
          <cell r="K110">
            <v>1429.26814031</v>
          </cell>
          <cell r="L110">
            <v>72.564818649000003</v>
          </cell>
          <cell r="M110">
            <v>4428.8027995700004</v>
          </cell>
          <cell r="N110">
            <v>6.4407865500000003</v>
          </cell>
          <cell r="O110">
            <v>417.94108186</v>
          </cell>
          <cell r="P110">
            <v>3629.3392385400002</v>
          </cell>
          <cell r="Q110">
            <v>81.948540109000007</v>
          </cell>
        </row>
        <row r="111">
          <cell r="A111" t="str">
            <v>4800</v>
          </cell>
          <cell r="B111" t="str">
            <v>นครพนม</v>
          </cell>
          <cell r="C111">
            <v>3491.7115908800001</v>
          </cell>
          <cell r="D111">
            <v>8.4941959100000002</v>
          </cell>
          <cell r="E111">
            <v>26.124720610000001</v>
          </cell>
          <cell r="F111">
            <v>3231.1603320700001</v>
          </cell>
          <cell r="G111">
            <v>92.538007449000006</v>
          </cell>
          <cell r="H111">
            <v>4222.99198058</v>
          </cell>
          <cell r="I111">
            <v>0</v>
          </cell>
          <cell r="J111">
            <v>767.73455323999997</v>
          </cell>
          <cell r="K111">
            <v>3091.3729303800001</v>
          </cell>
          <cell r="L111">
            <v>73.203381503000003</v>
          </cell>
          <cell r="M111">
            <v>7714.7035714599997</v>
          </cell>
          <cell r="N111">
            <v>8.4941959100000002</v>
          </cell>
          <cell r="O111">
            <v>793.85927385000002</v>
          </cell>
          <cell r="P111">
            <v>6322.5332624499997</v>
          </cell>
          <cell r="Q111">
            <v>81.954325319999995</v>
          </cell>
        </row>
        <row r="112">
          <cell r="A112" t="str">
            <v>3000</v>
          </cell>
          <cell r="B112" t="str">
            <v>นครราชสีมา</v>
          </cell>
          <cell r="C112">
            <v>15344.33977373</v>
          </cell>
          <cell r="D112">
            <v>7.0422758999999999</v>
          </cell>
          <cell r="E112">
            <v>230.95964370999999</v>
          </cell>
          <cell r="F112">
            <v>13911.239555259999</v>
          </cell>
          <cell r="G112">
            <v>90.660398298999993</v>
          </cell>
          <cell r="H112">
            <v>13776.098238140001</v>
          </cell>
          <cell r="J112">
            <v>2387.1769040499998</v>
          </cell>
          <cell r="K112">
            <v>10057.2828488</v>
          </cell>
          <cell r="L112">
            <v>73.005307271999996</v>
          </cell>
          <cell r="M112">
            <v>29120.438011869999</v>
          </cell>
          <cell r="N112">
            <v>7.0422758999999999</v>
          </cell>
          <cell r="O112">
            <v>2618.1365477600002</v>
          </cell>
          <cell r="P112">
            <v>23968.522404060001</v>
          </cell>
          <cell r="Q112">
            <v>82.308248229</v>
          </cell>
        </row>
        <row r="113">
          <cell r="A113" t="str">
            <v>8000</v>
          </cell>
          <cell r="B113" t="str">
            <v>นครศรีธรรมราช</v>
          </cell>
          <cell r="C113">
            <v>14195.742311460001</v>
          </cell>
          <cell r="D113">
            <v>16.193893800000001</v>
          </cell>
          <cell r="E113">
            <v>90.213090120000004</v>
          </cell>
          <cell r="F113">
            <v>13365.28220831</v>
          </cell>
          <cell r="G113">
            <v>94.149935346999996</v>
          </cell>
          <cell r="H113">
            <v>7610.0510428799998</v>
          </cell>
          <cell r="I113">
            <v>0</v>
          </cell>
          <cell r="J113">
            <v>1641.1979714500001</v>
          </cell>
          <cell r="K113">
            <v>4617.4559762299996</v>
          </cell>
          <cell r="L113">
            <v>60.675755658</v>
          </cell>
          <cell r="M113">
            <v>21805.793354339999</v>
          </cell>
          <cell r="N113">
            <v>16.193893800000001</v>
          </cell>
          <cell r="O113">
            <v>1731.4110615699999</v>
          </cell>
          <cell r="P113">
            <v>17982.738184540001</v>
          </cell>
          <cell r="Q113">
            <v>82.467708889999997</v>
          </cell>
        </row>
        <row r="114">
          <cell r="A114" t="str">
            <v>3200</v>
          </cell>
          <cell r="B114" t="str">
            <v>สุรินทร์</v>
          </cell>
          <cell r="C114">
            <v>5656.1045272299998</v>
          </cell>
          <cell r="D114">
            <v>5.6723996999999997</v>
          </cell>
          <cell r="E114">
            <v>48.185069079999998</v>
          </cell>
          <cell r="F114">
            <v>5255.3028003400004</v>
          </cell>
          <cell r="G114">
            <v>92.913820369000007</v>
          </cell>
          <cell r="H114">
            <v>5509.4714256699999</v>
          </cell>
          <cell r="J114">
            <v>885.34376282000005</v>
          </cell>
          <cell r="K114">
            <v>3961.2726321800001</v>
          </cell>
          <cell r="L114">
            <v>71.899322569000006</v>
          </cell>
          <cell r="M114">
            <v>11165.575952900001</v>
          </cell>
          <cell r="N114">
            <v>5.6723996999999997</v>
          </cell>
          <cell r="O114">
            <v>933.5288319</v>
          </cell>
          <cell r="P114">
            <v>9216.5754325199996</v>
          </cell>
          <cell r="Q114">
            <v>82.544559020999998</v>
          </cell>
        </row>
        <row r="115">
          <cell r="A115" t="str">
            <v>5600</v>
          </cell>
          <cell r="B115" t="str">
            <v>พะเยา</v>
          </cell>
          <cell r="C115">
            <v>3060.8906015500002</v>
          </cell>
          <cell r="D115">
            <v>5.4279457500000001</v>
          </cell>
          <cell r="E115">
            <v>17.035018669999999</v>
          </cell>
          <cell r="F115">
            <v>2875.3671770000001</v>
          </cell>
          <cell r="G115">
            <v>93.938907047000001</v>
          </cell>
          <cell r="H115">
            <v>2305.8822157499999</v>
          </cell>
          <cell r="I115">
            <v>0.44026999999999999</v>
          </cell>
          <cell r="J115">
            <v>229.66572115</v>
          </cell>
          <cell r="K115">
            <v>1556.8694179399999</v>
          </cell>
          <cell r="L115">
            <v>67.517300203000005</v>
          </cell>
          <cell r="M115">
            <v>5366.7728172999996</v>
          </cell>
          <cell r="N115">
            <v>5.8682157500000001</v>
          </cell>
          <cell r="O115">
            <v>246.70073982</v>
          </cell>
          <cell r="P115">
            <v>4432.23659494</v>
          </cell>
          <cell r="Q115">
            <v>82.586626000999999</v>
          </cell>
        </row>
        <row r="116">
          <cell r="A116" t="str">
            <v>5500</v>
          </cell>
          <cell r="B116" t="str">
            <v>น่าน</v>
          </cell>
          <cell r="C116">
            <v>2674.7149321799998</v>
          </cell>
          <cell r="D116">
            <v>7.2880205</v>
          </cell>
          <cell r="E116">
            <v>31.483944770000001</v>
          </cell>
          <cell r="F116">
            <v>2464.7027303700002</v>
          </cell>
          <cell r="G116">
            <v>92.148239825999994</v>
          </cell>
          <cell r="H116">
            <v>3123.9048034500001</v>
          </cell>
          <cell r="I116">
            <v>132.49871644000001</v>
          </cell>
          <cell r="J116">
            <v>403.61438779000002</v>
          </cell>
          <cell r="K116">
            <v>2329.17646281</v>
          </cell>
          <cell r="L116">
            <v>74.559777245000006</v>
          </cell>
          <cell r="M116">
            <v>5798.6197356299999</v>
          </cell>
          <cell r="N116">
            <v>139.78673694</v>
          </cell>
          <cell r="O116">
            <v>435.09833256000002</v>
          </cell>
          <cell r="P116">
            <v>4793.8791931799997</v>
          </cell>
          <cell r="Q116">
            <v>82.672763721999999</v>
          </cell>
        </row>
        <row r="117">
          <cell r="A117" t="str">
            <v>5100</v>
          </cell>
          <cell r="B117" t="str">
            <v>ลำพูน</v>
          </cell>
          <cell r="C117">
            <v>1632.29901109</v>
          </cell>
          <cell r="D117">
            <v>5.2845454500000004</v>
          </cell>
          <cell r="E117">
            <v>20.682407170000001</v>
          </cell>
          <cell r="F117">
            <v>1492.97691788</v>
          </cell>
          <cell r="G117">
            <v>91.464670855999998</v>
          </cell>
          <cell r="H117">
            <v>1491.3695621100001</v>
          </cell>
          <cell r="I117">
            <v>0</v>
          </cell>
          <cell r="J117">
            <v>295.76961267000001</v>
          </cell>
          <cell r="K117">
            <v>1095.8750261499999</v>
          </cell>
          <cell r="L117">
            <v>73.481117893000004</v>
          </cell>
          <cell r="M117">
            <v>3123.6685732000001</v>
          </cell>
          <cell r="N117">
            <v>5.2845454500000004</v>
          </cell>
          <cell r="O117">
            <v>316.45201983999999</v>
          </cell>
          <cell r="P117">
            <v>2588.8519440300001</v>
          </cell>
          <cell r="Q117">
            <v>82.878573169999996</v>
          </cell>
        </row>
        <row r="118">
          <cell r="A118" t="str">
            <v>7400</v>
          </cell>
          <cell r="B118" t="str">
            <v>สมุทรสาคร</v>
          </cell>
          <cell r="C118">
            <v>2091.2304841800001</v>
          </cell>
          <cell r="D118">
            <v>6.1996401900000002</v>
          </cell>
          <cell r="E118">
            <v>20.700622150000001</v>
          </cell>
          <cell r="F118">
            <v>1911.82495956</v>
          </cell>
          <cell r="G118">
            <v>91.421054447000003</v>
          </cell>
          <cell r="H118">
            <v>1274.31822668</v>
          </cell>
          <cell r="I118">
            <v>0.66</v>
          </cell>
          <cell r="J118">
            <v>344.49531265000002</v>
          </cell>
          <cell r="K118">
            <v>884.08101355999997</v>
          </cell>
          <cell r="L118">
            <v>69.376784782000001</v>
          </cell>
          <cell r="M118">
            <v>3365.54871086</v>
          </cell>
          <cell r="N118">
            <v>6.8596401900000004</v>
          </cell>
          <cell r="O118">
            <v>365.19593479999997</v>
          </cell>
          <cell r="P118">
            <v>2795.90597312</v>
          </cell>
          <cell r="Q118">
            <v>83.074298229999997</v>
          </cell>
        </row>
        <row r="119">
          <cell r="A119" t="str">
            <v>4900</v>
          </cell>
          <cell r="B119" t="str">
            <v>มุกดาหาร</v>
          </cell>
          <cell r="C119">
            <v>1555.91017225</v>
          </cell>
          <cell r="D119">
            <v>9.0984431499999996</v>
          </cell>
          <cell r="E119">
            <v>12.861568889999999</v>
          </cell>
          <cell r="F119">
            <v>1418.87018526</v>
          </cell>
          <cell r="G119">
            <v>91.192294425</v>
          </cell>
          <cell r="H119">
            <v>1643.8493776299999</v>
          </cell>
          <cell r="I119">
            <v>16.993753999999999</v>
          </cell>
          <cell r="J119">
            <v>179.09144597</v>
          </cell>
          <cell r="K119">
            <v>1245.49702447</v>
          </cell>
          <cell r="L119">
            <v>75.767101378999996</v>
          </cell>
          <cell r="M119">
            <v>3199.7595498800001</v>
          </cell>
          <cell r="N119">
            <v>26.092197150000001</v>
          </cell>
          <cell r="O119">
            <v>191.95301486</v>
          </cell>
          <cell r="P119">
            <v>2664.36720973</v>
          </cell>
          <cell r="Q119">
            <v>83.267732097000007</v>
          </cell>
        </row>
        <row r="120">
          <cell r="A120" t="str">
            <v>7500</v>
          </cell>
          <cell r="B120" t="str">
            <v>สมุทรสงคราม</v>
          </cell>
          <cell r="C120">
            <v>981.30530548000002</v>
          </cell>
          <cell r="D120">
            <v>7.45979641</v>
          </cell>
          <cell r="E120">
            <v>8.0070747699999991</v>
          </cell>
          <cell r="F120">
            <v>886.25198683999997</v>
          </cell>
          <cell r="G120">
            <v>90.313583539000007</v>
          </cell>
          <cell r="H120">
            <v>997.96923403000005</v>
          </cell>
          <cell r="J120">
            <v>191.59929248</v>
          </cell>
          <cell r="K120">
            <v>763.35137423000003</v>
          </cell>
          <cell r="L120">
            <v>76.490471670000005</v>
          </cell>
          <cell r="M120">
            <v>1979.2745395100001</v>
          </cell>
          <cell r="N120">
            <v>7.45979641</v>
          </cell>
          <cell r="O120">
            <v>199.60636725000001</v>
          </cell>
          <cell r="P120">
            <v>1649.6033610699999</v>
          </cell>
          <cell r="Q120">
            <v>83.343837762000007</v>
          </cell>
        </row>
        <row r="121">
          <cell r="A121" t="str">
            <v>1900</v>
          </cell>
          <cell r="B121" t="str">
            <v>สระบุรี</v>
          </cell>
          <cell r="C121">
            <v>3361.5273833699998</v>
          </cell>
          <cell r="D121">
            <v>5.7164625500000001</v>
          </cell>
          <cell r="E121">
            <v>36.187060279999997</v>
          </cell>
          <cell r="F121">
            <v>3088.7879626200001</v>
          </cell>
          <cell r="G121">
            <v>91.886443581999998</v>
          </cell>
          <cell r="H121">
            <v>3187.0974802699998</v>
          </cell>
          <cell r="J121">
            <v>726.61473061000004</v>
          </cell>
          <cell r="K121">
            <v>2393.0034772499998</v>
          </cell>
          <cell r="L121">
            <v>75.084100566999993</v>
          </cell>
          <cell r="M121">
            <v>6548.6248636399996</v>
          </cell>
          <cell r="N121">
            <v>5.7164625500000001</v>
          </cell>
          <cell r="O121">
            <v>762.80179089000001</v>
          </cell>
          <cell r="P121">
            <v>5481.7914398700004</v>
          </cell>
          <cell r="Q121">
            <v>83.709046616999998</v>
          </cell>
        </row>
        <row r="122">
          <cell r="A122" t="str">
            <v>3100</v>
          </cell>
          <cell r="B122" t="str">
            <v>บุรีรัมย์</v>
          </cell>
          <cell r="C122">
            <v>5849.5044833499996</v>
          </cell>
          <cell r="D122">
            <v>6.9783181499999998</v>
          </cell>
          <cell r="E122">
            <v>37.328361409999999</v>
          </cell>
          <cell r="F122">
            <v>5434.93364793</v>
          </cell>
          <cell r="G122">
            <v>92.912718733999995</v>
          </cell>
          <cell r="H122">
            <v>6002.1694397399997</v>
          </cell>
          <cell r="I122">
            <v>0</v>
          </cell>
          <cell r="J122">
            <v>700.50930010000002</v>
          </cell>
          <cell r="K122">
            <v>4518.8427547299998</v>
          </cell>
          <cell r="L122">
            <v>75.286824206999995</v>
          </cell>
          <cell r="M122">
            <v>11851.67392309</v>
          </cell>
          <cell r="N122">
            <v>6.9783181499999998</v>
          </cell>
          <cell r="O122">
            <v>737.83766150999998</v>
          </cell>
          <cell r="P122">
            <v>9953.7764026599998</v>
          </cell>
          <cell r="Q122">
            <v>83.986249260999998</v>
          </cell>
        </row>
        <row r="123">
          <cell r="A123" t="str">
            <v>6600</v>
          </cell>
          <cell r="B123" t="str">
            <v>พิจิตร</v>
          </cell>
          <cell r="C123">
            <v>2146.9685039999999</v>
          </cell>
          <cell r="D123">
            <v>7.7059495</v>
          </cell>
          <cell r="E123">
            <v>19.85374277</v>
          </cell>
          <cell r="F123">
            <v>1944.0829896299999</v>
          </cell>
          <cell r="G123">
            <v>90.550140162999995</v>
          </cell>
          <cell r="H123">
            <v>2417.2728423799999</v>
          </cell>
          <cell r="J123">
            <v>328.95319893999999</v>
          </cell>
          <cell r="K123">
            <v>1898.2668150899999</v>
          </cell>
          <cell r="L123">
            <v>78.529274056999995</v>
          </cell>
          <cell r="M123">
            <v>4564.2413463800003</v>
          </cell>
          <cell r="N123">
            <v>7.7059495</v>
          </cell>
          <cell r="O123">
            <v>348.80694170999999</v>
          </cell>
          <cell r="P123">
            <v>3842.3498047200001</v>
          </cell>
          <cell r="Q123">
            <v>84.183756141000003</v>
          </cell>
        </row>
        <row r="124">
          <cell r="A124" t="str">
            <v>4700</v>
          </cell>
          <cell r="B124" t="str">
            <v>สกลนคร</v>
          </cell>
          <cell r="C124">
            <v>4768.1225746</v>
          </cell>
          <cell r="D124">
            <v>8.6502122499999992</v>
          </cell>
          <cell r="E124">
            <v>40.956417700000003</v>
          </cell>
          <cell r="F124">
            <v>4370.8203309700002</v>
          </cell>
          <cell r="G124">
            <v>91.667532925000003</v>
          </cell>
          <cell r="H124">
            <v>4389.7571778000001</v>
          </cell>
          <cell r="J124">
            <v>477.63624592999997</v>
          </cell>
          <cell r="K124">
            <v>3353.7055099200002</v>
          </cell>
          <cell r="L124">
            <v>76.398428753000005</v>
          </cell>
          <cell r="M124">
            <v>9157.8797524000001</v>
          </cell>
          <cell r="N124">
            <v>8.6502122499999992</v>
          </cell>
          <cell r="O124">
            <v>518.59266362999995</v>
          </cell>
          <cell r="P124">
            <v>7724.5258408899999</v>
          </cell>
          <cell r="Q124">
            <v>84.348408689999999</v>
          </cell>
        </row>
        <row r="125">
          <cell r="A125" t="str">
            <v>3600</v>
          </cell>
          <cell r="B125" t="str">
            <v>ชัยภูมิ</v>
          </cell>
          <cell r="C125">
            <v>4185.42479998</v>
          </cell>
          <cell r="D125">
            <v>23.119165209999998</v>
          </cell>
          <cell r="E125">
            <v>34.734608289999997</v>
          </cell>
          <cell r="F125">
            <v>3860.94724374</v>
          </cell>
          <cell r="G125">
            <v>92.247440302000001</v>
          </cell>
          <cell r="H125">
            <v>3812.7883409000001</v>
          </cell>
          <cell r="J125">
            <v>544.33025400999998</v>
          </cell>
          <cell r="K125">
            <v>2896.4031750700001</v>
          </cell>
          <cell r="L125">
            <v>75.965485521000005</v>
          </cell>
          <cell r="M125">
            <v>7998.2131408799996</v>
          </cell>
          <cell r="N125">
            <v>23.119165209999998</v>
          </cell>
          <cell r="O125">
            <v>579.06486229999996</v>
          </cell>
          <cell r="P125">
            <v>6757.3504188099996</v>
          </cell>
          <cell r="Q125">
            <v>84.485750752000001</v>
          </cell>
        </row>
        <row r="126">
          <cell r="A126" t="str">
            <v>9000</v>
          </cell>
          <cell r="B126" t="str">
            <v>สงขลา</v>
          </cell>
          <cell r="C126">
            <v>17373.380741609999</v>
          </cell>
          <cell r="D126">
            <v>5.9399241500000004</v>
          </cell>
          <cell r="E126">
            <v>96.169749469999999</v>
          </cell>
          <cell r="F126">
            <v>16695.179089879999</v>
          </cell>
          <cell r="G126">
            <v>96.096317338000006</v>
          </cell>
          <cell r="H126">
            <v>13417.88749632</v>
          </cell>
          <cell r="I126">
            <v>44.385148610000002</v>
          </cell>
          <cell r="J126">
            <v>3212.8985778199999</v>
          </cell>
          <cell r="K126">
            <v>9328.6787564799997</v>
          </cell>
          <cell r="L126">
            <v>69.524198642000002</v>
          </cell>
          <cell r="M126">
            <v>30791.268237929999</v>
          </cell>
          <cell r="N126">
            <v>50.325072759999998</v>
          </cell>
          <cell r="O126">
            <v>3309.0683272900001</v>
          </cell>
          <cell r="P126">
            <v>26023.857846359999</v>
          </cell>
          <cell r="Q126">
            <v>84.517005423000001</v>
          </cell>
        </row>
        <row r="127">
          <cell r="A127" t="str">
            <v>5200</v>
          </cell>
          <cell r="B127" t="str">
            <v>ลำปาง</v>
          </cell>
          <cell r="C127">
            <v>4307.6710926200003</v>
          </cell>
          <cell r="D127">
            <v>8.06451195</v>
          </cell>
          <cell r="E127">
            <v>54.958643090000002</v>
          </cell>
          <cell r="F127">
            <v>3958.1035777400002</v>
          </cell>
          <cell r="G127">
            <v>91.884999867000005</v>
          </cell>
          <cell r="H127">
            <v>5017.7732381699998</v>
          </cell>
          <cell r="I127">
            <v>0</v>
          </cell>
          <cell r="J127">
            <v>616.02145872999995</v>
          </cell>
          <cell r="K127">
            <v>3948.6767379500002</v>
          </cell>
          <cell r="L127">
            <v>78.693806007999996</v>
          </cell>
          <cell r="M127">
            <v>9325.4443307900001</v>
          </cell>
          <cell r="N127">
            <v>8.06451195</v>
          </cell>
          <cell r="O127">
            <v>670.98010181999996</v>
          </cell>
          <cell r="P127">
            <v>7906.78031569</v>
          </cell>
          <cell r="Q127">
            <v>84.787169761000001</v>
          </cell>
        </row>
        <row r="128">
          <cell r="A128" t="str">
            <v>4400</v>
          </cell>
          <cell r="B128" t="str">
            <v>มหาสารคาม</v>
          </cell>
          <cell r="C128">
            <v>5190.6348215799999</v>
          </cell>
          <cell r="D128">
            <v>8.7813905999999999</v>
          </cell>
          <cell r="E128">
            <v>22.463447169999998</v>
          </cell>
          <cell r="F128">
            <v>4910.5466765900001</v>
          </cell>
          <cell r="G128">
            <v>94.603971294000004</v>
          </cell>
          <cell r="H128">
            <v>3953.6905210300001</v>
          </cell>
          <cell r="I128">
            <v>2.4</v>
          </cell>
          <cell r="J128">
            <v>459.20097010000001</v>
          </cell>
          <cell r="K128">
            <v>2848.2019064400001</v>
          </cell>
          <cell r="L128">
            <v>72.039070616999993</v>
          </cell>
          <cell r="M128">
            <v>9144.32534261</v>
          </cell>
          <cell r="N128">
            <v>11.1813906</v>
          </cell>
          <cell r="O128">
            <v>481.66441727</v>
          </cell>
          <cell r="P128">
            <v>7758.7485830300002</v>
          </cell>
          <cell r="Q128">
            <v>84.847687415999999</v>
          </cell>
        </row>
        <row r="129">
          <cell r="A129" t="str">
            <v>4100</v>
          </cell>
          <cell r="B129" t="str">
            <v>อุดรธานี</v>
          </cell>
          <cell r="C129">
            <v>7250.1232061600003</v>
          </cell>
          <cell r="D129">
            <v>9.0007636400000006</v>
          </cell>
          <cell r="E129">
            <v>69.29626279</v>
          </cell>
          <cell r="F129">
            <v>6615.7603163699996</v>
          </cell>
          <cell r="G129">
            <v>91.250315728999993</v>
          </cell>
          <cell r="H129">
            <v>6224.3236567200001</v>
          </cell>
          <cell r="I129">
            <v>256.56026634</v>
          </cell>
          <cell r="J129">
            <v>684.89712806</v>
          </cell>
          <cell r="K129">
            <v>4821.5564904000003</v>
          </cell>
          <cell r="L129">
            <v>77.463139069999997</v>
          </cell>
          <cell r="M129">
            <v>13474.44686288</v>
          </cell>
          <cell r="N129">
            <v>265.56102998</v>
          </cell>
          <cell r="O129">
            <v>754.19339085000001</v>
          </cell>
          <cell r="P129">
            <v>11437.316806770001</v>
          </cell>
          <cell r="Q129">
            <v>84.881531116999994</v>
          </cell>
        </row>
        <row r="130">
          <cell r="A130" t="str">
            <v>3300</v>
          </cell>
          <cell r="B130" t="str">
            <v>ศรีสะเกษ</v>
          </cell>
          <cell r="C130">
            <v>5924.8799558299997</v>
          </cell>
          <cell r="D130">
            <v>8.7874951499999998</v>
          </cell>
          <cell r="E130">
            <v>24.06834242</v>
          </cell>
          <cell r="F130">
            <v>5554.6938884299998</v>
          </cell>
          <cell r="G130">
            <v>93.752007294999999</v>
          </cell>
          <cell r="H130">
            <v>3942.4593586800002</v>
          </cell>
          <cell r="I130">
            <v>0</v>
          </cell>
          <cell r="J130">
            <v>579.74272668000003</v>
          </cell>
          <cell r="K130">
            <v>2839.3856015400002</v>
          </cell>
          <cell r="L130">
            <v>72.020668908000005</v>
          </cell>
          <cell r="M130">
            <v>9867.3393145099999</v>
          </cell>
          <cell r="N130">
            <v>8.7874951499999998</v>
          </cell>
          <cell r="O130">
            <v>603.81106910000005</v>
          </cell>
          <cell r="P130">
            <v>8394.0794899699995</v>
          </cell>
          <cell r="Q130">
            <v>85.069330468999993</v>
          </cell>
        </row>
        <row r="131">
          <cell r="A131" t="str">
            <v>4200</v>
          </cell>
          <cell r="B131" t="str">
            <v>เลย</v>
          </cell>
          <cell r="C131">
            <v>3449.2739718900002</v>
          </cell>
          <cell r="D131">
            <v>6.0516300000000003</v>
          </cell>
          <cell r="E131">
            <v>24.208281320000001</v>
          </cell>
          <cell r="F131">
            <v>3240.13891715</v>
          </cell>
          <cell r="G131">
            <v>93.936838406000007</v>
          </cell>
          <cell r="H131">
            <v>3098.0793061099998</v>
          </cell>
          <cell r="J131">
            <v>404.73066015000001</v>
          </cell>
          <cell r="K131">
            <v>2331.74628033</v>
          </cell>
          <cell r="L131">
            <v>75.264254073000004</v>
          </cell>
          <cell r="M131">
            <v>6547.3532779999996</v>
          </cell>
          <cell r="N131">
            <v>6.0516300000000003</v>
          </cell>
          <cell r="O131">
            <v>428.93894146999997</v>
          </cell>
          <cell r="P131">
            <v>5571.88519748</v>
          </cell>
          <cell r="Q131">
            <v>85.101337302000005</v>
          </cell>
        </row>
        <row r="132">
          <cell r="A132" t="str">
            <v>5700</v>
          </cell>
          <cell r="B132" t="str">
            <v>เชียงราย</v>
          </cell>
          <cell r="C132">
            <v>7167.8564212199999</v>
          </cell>
          <cell r="D132">
            <v>5.7316971499999996</v>
          </cell>
          <cell r="E132">
            <v>76.004013209999997</v>
          </cell>
          <cell r="F132">
            <v>6725.3985213400001</v>
          </cell>
          <cell r="G132">
            <v>93.827193600000001</v>
          </cell>
          <cell r="H132">
            <v>5792.1698802499996</v>
          </cell>
          <cell r="I132">
            <v>5.8</v>
          </cell>
          <cell r="J132">
            <v>817.63033703999997</v>
          </cell>
          <cell r="K132">
            <v>4304.04240347</v>
          </cell>
          <cell r="L132">
            <v>74.307944906000003</v>
          </cell>
          <cell r="M132">
            <v>12960.026301469999</v>
          </cell>
          <cell r="N132">
            <v>11.531697149999999</v>
          </cell>
          <cell r="O132">
            <v>893.63435025000001</v>
          </cell>
          <cell r="P132">
            <v>11029.44092481</v>
          </cell>
          <cell r="Q132">
            <v>85.103538127999997</v>
          </cell>
        </row>
        <row r="133">
          <cell r="A133" t="str">
            <v>6700</v>
          </cell>
          <cell r="B133" t="str">
            <v>เพชรบูรณ์</v>
          </cell>
          <cell r="C133">
            <v>3636.6766360199999</v>
          </cell>
          <cell r="D133">
            <v>6.7385353099999996</v>
          </cell>
          <cell r="E133">
            <v>18.166629159999999</v>
          </cell>
          <cell r="F133">
            <v>3395.1821052300002</v>
          </cell>
          <cell r="G133">
            <v>93.359471986000003</v>
          </cell>
          <cell r="H133">
            <v>4113.6662442799998</v>
          </cell>
          <cell r="J133">
            <v>623.02594426999997</v>
          </cell>
          <cell r="K133">
            <v>3202.6242071000001</v>
          </cell>
          <cell r="L133">
            <v>77.853282617000005</v>
          </cell>
          <cell r="M133">
            <v>7750.3428802999997</v>
          </cell>
          <cell r="N133">
            <v>6.7385353099999996</v>
          </cell>
          <cell r="O133">
            <v>641.19257343000004</v>
          </cell>
          <cell r="P133">
            <v>6597.8063123299999</v>
          </cell>
          <cell r="Q133">
            <v>85.129218335999994</v>
          </cell>
        </row>
        <row r="134">
          <cell r="A134" t="str">
            <v>3400</v>
          </cell>
          <cell r="B134" t="str">
            <v>อุบลราชธานี</v>
          </cell>
          <cell r="C134">
            <v>9794.4183257900004</v>
          </cell>
          <cell r="D134">
            <v>8.2614476999999997</v>
          </cell>
          <cell r="E134">
            <v>92.102287309999994</v>
          </cell>
          <cell r="F134">
            <v>9273.5706461400005</v>
          </cell>
          <cell r="G134">
            <v>94.682198959000004</v>
          </cell>
          <cell r="H134">
            <v>7857.3653687799997</v>
          </cell>
          <cell r="I134">
            <v>113.15130000000001</v>
          </cell>
          <cell r="J134">
            <v>1058.94985752</v>
          </cell>
          <cell r="K134">
            <v>5787.5027876200002</v>
          </cell>
          <cell r="L134">
            <v>73.657040445000007</v>
          </cell>
          <cell r="M134">
            <v>17651.78369457</v>
          </cell>
          <cell r="N134">
            <v>121.4127477</v>
          </cell>
          <cell r="O134">
            <v>1151.0521448300001</v>
          </cell>
          <cell r="P134">
            <v>15061.073433760001</v>
          </cell>
          <cell r="Q134">
            <v>85.323238118000006</v>
          </cell>
        </row>
        <row r="135">
          <cell r="A135" t="str">
            <v>6300</v>
          </cell>
          <cell r="B135" t="str">
            <v>ตาก</v>
          </cell>
          <cell r="C135">
            <v>3694.78797024</v>
          </cell>
          <cell r="D135">
            <v>8.0503625999999997</v>
          </cell>
          <cell r="E135">
            <v>26.974665359999999</v>
          </cell>
          <cell r="F135">
            <v>3444.9045305</v>
          </cell>
          <cell r="G135">
            <v>93.236866586999994</v>
          </cell>
          <cell r="H135">
            <v>2652.27268413</v>
          </cell>
          <cell r="I135">
            <v>1.2177560000000001</v>
          </cell>
          <cell r="J135">
            <v>417.77032208999998</v>
          </cell>
          <cell r="K135">
            <v>1975.41334024</v>
          </cell>
          <cell r="L135">
            <v>74.480024322999995</v>
          </cell>
          <cell r="M135">
            <v>6347.0606543699996</v>
          </cell>
          <cell r="N135">
            <v>9.2681185999999993</v>
          </cell>
          <cell r="O135">
            <v>444.74498745</v>
          </cell>
          <cell r="P135">
            <v>5420.3178707400002</v>
          </cell>
          <cell r="Q135">
            <v>85.398866749999996</v>
          </cell>
        </row>
        <row r="136">
          <cell r="A136" t="str">
            <v>3700</v>
          </cell>
          <cell r="B136" t="str">
            <v>อำนาจเจริญ</v>
          </cell>
          <cell r="C136">
            <v>1496.5769416799999</v>
          </cell>
          <cell r="D136">
            <v>6.0341823100000003</v>
          </cell>
          <cell r="E136">
            <v>10.444880210000001</v>
          </cell>
          <cell r="F136">
            <v>1317.1080761600001</v>
          </cell>
          <cell r="G136">
            <v>88.008042853000006</v>
          </cell>
          <cell r="H136">
            <v>1954.58999722</v>
          </cell>
          <cell r="J136">
            <v>145.81676349</v>
          </cell>
          <cell r="K136">
            <v>1633.38533949</v>
          </cell>
          <cell r="L136">
            <v>83.566647829999994</v>
          </cell>
          <cell r="M136">
            <v>3451.1669388999999</v>
          </cell>
          <cell r="N136">
            <v>6.0341823100000003</v>
          </cell>
          <cell r="O136">
            <v>156.26164370000001</v>
          </cell>
          <cell r="P136">
            <v>2950.4934156499999</v>
          </cell>
          <cell r="Q136">
            <v>85.492630981999994</v>
          </cell>
        </row>
        <row r="137">
          <cell r="A137" t="str">
            <v>6400</v>
          </cell>
          <cell r="B137" t="str">
            <v>สุโขทัย</v>
          </cell>
          <cell r="C137">
            <v>2591.0769197</v>
          </cell>
          <cell r="D137">
            <v>6.0535050000000004</v>
          </cell>
          <cell r="E137">
            <v>14.931495780000001</v>
          </cell>
          <cell r="F137">
            <v>2383.0950355499999</v>
          </cell>
          <cell r="G137">
            <v>91.973148980000005</v>
          </cell>
          <cell r="H137">
            <v>3627.4375452200002</v>
          </cell>
          <cell r="I137">
            <v>11.16</v>
          </cell>
          <cell r="J137">
            <v>436.31198395000001</v>
          </cell>
          <cell r="K137">
            <v>2946.7241975400002</v>
          </cell>
          <cell r="L137">
            <v>81.234319290000002</v>
          </cell>
          <cell r="M137">
            <v>6218.5144649200001</v>
          </cell>
          <cell r="N137">
            <v>17.213505000000001</v>
          </cell>
          <cell r="O137">
            <v>451.24347972999999</v>
          </cell>
          <cell r="P137">
            <v>5329.8192330900001</v>
          </cell>
          <cell r="Q137">
            <v>85.708882131999999</v>
          </cell>
        </row>
        <row r="138">
          <cell r="A138" t="str">
            <v>4000</v>
          </cell>
          <cell r="B138" t="str">
            <v>ขอนแก่น</v>
          </cell>
          <cell r="C138">
            <v>14642.03511397</v>
          </cell>
          <cell r="D138">
            <v>7.1849457000000001</v>
          </cell>
          <cell r="E138">
            <v>121.72731478999999</v>
          </cell>
          <cell r="F138">
            <v>13933.916129380001</v>
          </cell>
          <cell r="G138">
            <v>95.163793972999997</v>
          </cell>
          <cell r="H138">
            <v>10418.295378729999</v>
          </cell>
          <cell r="I138">
            <v>9.9247350999999995</v>
          </cell>
          <cell r="J138">
            <v>1680.55806667</v>
          </cell>
          <cell r="K138">
            <v>7729.9403781199999</v>
          </cell>
          <cell r="L138">
            <v>74.195826640999996</v>
          </cell>
          <cell r="M138">
            <v>25060.330492699999</v>
          </cell>
          <cell r="N138">
            <v>17.1096808</v>
          </cell>
          <cell r="O138">
            <v>1802.2853814600001</v>
          </cell>
          <cell r="P138">
            <v>21663.856507500001</v>
          </cell>
          <cell r="Q138">
            <v>86.446810881999994</v>
          </cell>
        </row>
        <row r="139">
          <cell r="A139" t="str">
            <v>5400</v>
          </cell>
          <cell r="B139" t="str">
            <v>แพร่</v>
          </cell>
          <cell r="C139">
            <v>2589.87256587</v>
          </cell>
          <cell r="D139">
            <v>5.8327822500000002</v>
          </cell>
          <cell r="E139">
            <v>18.82558204</v>
          </cell>
          <cell r="F139">
            <v>2407.6137282300001</v>
          </cell>
          <cell r="G139">
            <v>92.962632987000006</v>
          </cell>
          <cell r="H139">
            <v>2375.2023707200001</v>
          </cell>
          <cell r="J139">
            <v>406.51286382000001</v>
          </cell>
          <cell r="K139">
            <v>1890.41057458</v>
          </cell>
          <cell r="L139">
            <v>79.589453003000003</v>
          </cell>
          <cell r="M139">
            <v>4965.0749365900001</v>
          </cell>
          <cell r="N139">
            <v>5.8327822500000002</v>
          </cell>
          <cell r="O139">
            <v>425.33844585999998</v>
          </cell>
          <cell r="P139">
            <v>4298.0243028100003</v>
          </cell>
          <cell r="Q139">
            <v>86.565144689999997</v>
          </cell>
        </row>
        <row r="140">
          <cell r="A140" t="str">
            <v>5000</v>
          </cell>
          <cell r="B140" t="str">
            <v>เชียงใหม่</v>
          </cell>
          <cell r="C140">
            <v>19825.030591700001</v>
          </cell>
          <cell r="D140">
            <v>5.2754489199999997</v>
          </cell>
          <cell r="E140">
            <v>126.33041470000001</v>
          </cell>
          <cell r="F140">
            <v>19073.787039499999</v>
          </cell>
          <cell r="G140">
            <v>96.210631057000001</v>
          </cell>
          <cell r="H140">
            <v>10096.34388448</v>
          </cell>
          <cell r="I140">
            <v>17.456800000000001</v>
          </cell>
          <cell r="J140">
            <v>1823.02839651</v>
          </cell>
          <cell r="K140">
            <v>7734.6279576200004</v>
          </cell>
          <cell r="L140">
            <v>76.608206358000004</v>
          </cell>
          <cell r="M140">
            <v>29921.374476180001</v>
          </cell>
          <cell r="N140">
            <v>22.73224892</v>
          </cell>
          <cell r="O140">
            <v>1949.3588112100001</v>
          </cell>
          <cell r="P140">
            <v>26808.414997119999</v>
          </cell>
          <cell r="Q140">
            <v>89.596201600000001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1FED-C845-4CA2-8C9C-6D0A36D283F7}">
  <sheetPr>
    <tabColor rgb="FF66FF99"/>
  </sheetPr>
  <dimension ref="A1:W134"/>
  <sheetViews>
    <sheetView tabSelected="1" view="pageBreakPreview" zoomScale="75" zoomScaleSheetLayoutView="83" workbookViewId="0">
      <pane xSplit="2" ySplit="5" topLeftCell="C71" activePane="bottomRight" state="frozen"/>
      <selection activeCell="A2" sqref="A2:J2"/>
      <selection pane="topRight" activeCell="A2" sqref="A2:J2"/>
      <selection pane="bottomLeft" activeCell="A2" sqref="A2:J2"/>
      <selection pane="bottomRight" activeCell="B6" sqref="B6:U81"/>
    </sheetView>
  </sheetViews>
  <sheetFormatPr defaultRowHeight="12.75"/>
  <cols>
    <col min="1" max="1" width="6.7109375" style="62" customWidth="1"/>
    <col min="2" max="2" width="39.42578125" customWidth="1"/>
    <col min="3" max="3" width="14.140625" customWidth="1"/>
    <col min="4" max="5" width="14.140625" hidden="1" customWidth="1"/>
    <col min="6" max="9" width="14.140625" customWidth="1"/>
    <col min="10" max="11" width="14.140625" hidden="1" customWidth="1"/>
    <col min="12" max="15" width="14.140625" customWidth="1"/>
    <col min="16" max="17" width="14.140625" hidden="1" customWidth="1"/>
    <col min="18" max="20" width="14.140625" customWidth="1"/>
    <col min="21" max="21" width="13.140625" bestFit="1" customWidth="1"/>
  </cols>
  <sheetData>
    <row r="1" spans="1:23" ht="33.75">
      <c r="A1" s="1" t="str">
        <f>"ผลการเบิกจ่ายเงินงบประมาณประจำปี 2564 ในส่วนของงบประมาณที่ส่วนกลางจัดสรรให้จังหวัด"</f>
        <v>ผลการเบิกจ่ายเงินงบประมาณประจำปี 2564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17 กันยายน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4"/>
    </row>
    <row r="4" spans="1:23" ht="21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9"/>
      <c r="I4" s="10" t="s">
        <v>4</v>
      </c>
      <c r="J4" s="11"/>
      <c r="K4" s="11"/>
      <c r="L4" s="11"/>
      <c r="M4" s="11"/>
      <c r="N4" s="11"/>
      <c r="O4" s="10" t="s">
        <v>5</v>
      </c>
      <c r="P4" s="11"/>
      <c r="Q4" s="11"/>
      <c r="R4" s="11"/>
      <c r="S4" s="11"/>
      <c r="T4" s="12"/>
    </row>
    <row r="5" spans="1:23" ht="63">
      <c r="A5" s="13"/>
      <c r="B5" s="14"/>
      <c r="C5" s="15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9" t="s">
        <v>11</v>
      </c>
      <c r="I5" s="15" t="s">
        <v>6</v>
      </c>
      <c r="J5" s="16" t="s">
        <v>7</v>
      </c>
      <c r="K5" s="16" t="s">
        <v>8</v>
      </c>
      <c r="L5" s="17" t="s">
        <v>9</v>
      </c>
      <c r="M5" s="18" t="s">
        <v>10</v>
      </c>
      <c r="N5" s="20" t="s">
        <v>11</v>
      </c>
      <c r="O5" s="15" t="s">
        <v>6</v>
      </c>
      <c r="P5" s="16" t="s">
        <v>7</v>
      </c>
      <c r="Q5" s="16" t="s">
        <v>8</v>
      </c>
      <c r="R5" s="17" t="s">
        <v>9</v>
      </c>
      <c r="S5" s="18" t="s">
        <v>10</v>
      </c>
      <c r="T5" s="19" t="s">
        <v>11</v>
      </c>
    </row>
    <row r="6" spans="1:23" ht="21">
      <c r="A6" s="21">
        <v>1</v>
      </c>
      <c r="B6" s="22" t="str">
        <f>VLOOKUP($U6,[1]Name!$A:$B,2,0)</f>
        <v>กระบี่</v>
      </c>
      <c r="C6" s="23">
        <f>IF(ISERROR(VLOOKUP($U6,[1]BEx6_1!$A:$Z,3,0)),0,VLOOKUP($U6,[1]BEx6_1!$A:$Z,3,0))</f>
        <v>1843.08415679</v>
      </c>
      <c r="D6" s="24">
        <f>IF(ISERROR(VLOOKUP($U6,[1]BEx6_1!$A:$Z,4,0)),0,VLOOKUP($U6,[1]BEx6_1!$A:$Z,4,0))</f>
        <v>4.8604874499999999</v>
      </c>
      <c r="E6" s="24">
        <f>IF(ISERROR(VLOOKUP($U6,[1]BEx6_1!$A:$Z,5,0)),0,VLOOKUP($U6,[1]BEx6_1!$A:$Z,5,0))</f>
        <v>23.420995730000001</v>
      </c>
      <c r="F6" s="25">
        <f t="shared" ref="F6:F69" si="0">D6+E6</f>
        <v>28.281483180000002</v>
      </c>
      <c r="G6" s="26">
        <f>IF(ISERROR(VLOOKUP($U6,[1]BEx6_1!$A:$Z,6,0)),0,VLOOKUP($U6,[1]BEx6_1!$A:$Z,6,0))</f>
        <v>1580.1928284999999</v>
      </c>
      <c r="H6" s="27">
        <f t="shared" ref="H6:H69" si="1">IF(ISERROR(G6/C6*100),0,G6/C6*100)</f>
        <v>85.736336166664046</v>
      </c>
      <c r="I6" s="23">
        <f>IF(ISERROR(VLOOKUP($U6,[1]BEx6_1!$A:$Z,8,0)),0,VLOOKUP($U6,[1]BEx6_1!$A:$Z,8,0))</f>
        <v>2672.72246017</v>
      </c>
      <c r="J6" s="24">
        <f>IF(ISERROR(VLOOKUP($U6,[1]BEx6_1!$A:$Z,9,0)),0,VLOOKUP($U6,[1]BEx6_1!$A:$Z,9,0))</f>
        <v>0</v>
      </c>
      <c r="K6" s="24">
        <f>IF(ISERROR(VLOOKUP($U6,[1]BEx6_1!$A:$Z,10,0)),0,VLOOKUP($U6,[1]BEx6_1!$A:$Z,10,0))</f>
        <v>593.82872716999998</v>
      </c>
      <c r="L6" s="25">
        <f t="shared" ref="L6:L69" si="2">J6+K6</f>
        <v>593.82872716999998</v>
      </c>
      <c r="M6" s="26">
        <f>IF(ISERROR(VLOOKUP($U6,[1]BEx6_1!$A:$Z,11,0)),0,VLOOKUP($U6,[1]BEx6_1!$A:$Z,11,0))</f>
        <v>1738.6072966300001</v>
      </c>
      <c r="N6" s="28">
        <f t="shared" ref="N6:N69" si="3">IF(ISERROR(M6/I6*100),0,M6/I6*100)</f>
        <v>65.050049997313039</v>
      </c>
      <c r="O6" s="23">
        <f t="shared" ref="O6:S37" si="4">C6+I6</f>
        <v>4515.8066169599997</v>
      </c>
      <c r="P6" s="24">
        <f t="shared" si="4"/>
        <v>4.8604874499999999</v>
      </c>
      <c r="Q6" s="24">
        <f t="shared" si="4"/>
        <v>617.24972289999994</v>
      </c>
      <c r="R6" s="25">
        <f t="shared" si="4"/>
        <v>622.11021034999999</v>
      </c>
      <c r="S6" s="29">
        <f t="shared" si="4"/>
        <v>3318.8001251300002</v>
      </c>
      <c r="T6" s="30">
        <f t="shared" ref="T6:T69" si="5">IF(ISERROR(S6/O6*100),0,S6/O6*100)</f>
        <v>73.492963863102418</v>
      </c>
      <c r="U6" s="31" t="s">
        <v>12</v>
      </c>
      <c r="V6" s="32"/>
      <c r="W6" s="33"/>
    </row>
    <row r="7" spans="1:23" ht="21">
      <c r="A7" s="34">
        <v>2</v>
      </c>
      <c r="B7" s="35" t="str">
        <f>VLOOKUP($U7,[1]Name!$A:$B,2,0)</f>
        <v>ยะลา</v>
      </c>
      <c r="C7" s="23">
        <f>IF(ISERROR(VLOOKUP($U7,[1]BEx6_1!$A:$Z,3,0)),0,VLOOKUP($U7,[1]BEx6_1!$A:$Z,3,0))</f>
        <v>7248.7990958299997</v>
      </c>
      <c r="D7" s="24">
        <f>IF(ISERROR(VLOOKUP($U7,[1]BEx6_1!$A:$Z,4,0)),0,VLOOKUP($U7,[1]BEx6_1!$A:$Z,4,0))</f>
        <v>8.1408070000000006</v>
      </c>
      <c r="E7" s="24">
        <f>IF(ISERROR(VLOOKUP($U7,[1]BEx6_1!$A:$Z,5,0)),0,VLOOKUP($U7,[1]BEx6_1!$A:$Z,5,0))</f>
        <v>125.69181693</v>
      </c>
      <c r="F7" s="25">
        <f t="shared" si="0"/>
        <v>133.83262393000001</v>
      </c>
      <c r="G7" s="26">
        <f>IF(ISERROR(VLOOKUP($U7,[1]BEx6_1!$A:$Z,6,0)),0,VLOOKUP($U7,[1]BEx6_1!$A:$Z,6,0))</f>
        <v>6432.3589764600001</v>
      </c>
      <c r="H7" s="36">
        <f t="shared" si="1"/>
        <v>88.736891330873391</v>
      </c>
      <c r="I7" s="23">
        <f>IF(ISERROR(VLOOKUP($U7,[1]BEx6_1!$A:$Z,8,0)),0,VLOOKUP($U7,[1]BEx6_1!$A:$Z,8,0))</f>
        <v>5551.3027358199997</v>
      </c>
      <c r="J7" s="24">
        <f>IF(ISERROR(VLOOKUP($U7,[1]BEx6_1!$A:$Z,9,0)),0,VLOOKUP($U7,[1]BEx6_1!$A:$Z,9,0))</f>
        <v>21.5151</v>
      </c>
      <c r="K7" s="24">
        <f>IF(ISERROR(VLOOKUP($U7,[1]BEx6_1!$A:$Z,10,0)),0,VLOOKUP($U7,[1]BEx6_1!$A:$Z,10,0))</f>
        <v>1764.0652604500001</v>
      </c>
      <c r="L7" s="25">
        <f t="shared" si="2"/>
        <v>1785.5803604500002</v>
      </c>
      <c r="M7" s="26">
        <f>IF(ISERROR(VLOOKUP($U7,[1]BEx6_1!$A:$Z,11,0)),0,VLOOKUP($U7,[1]BEx6_1!$A:$Z,11,0))</f>
        <v>3089.5468711100002</v>
      </c>
      <c r="N7" s="28">
        <f t="shared" si="3"/>
        <v>55.654447579927094</v>
      </c>
      <c r="O7" s="23">
        <f t="shared" si="4"/>
        <v>12800.101831649999</v>
      </c>
      <c r="P7" s="24">
        <f t="shared" si="4"/>
        <v>29.655906999999999</v>
      </c>
      <c r="Q7" s="24">
        <f t="shared" si="4"/>
        <v>1889.7570773800001</v>
      </c>
      <c r="R7" s="25">
        <f t="shared" si="4"/>
        <v>1919.4129843800001</v>
      </c>
      <c r="S7" s="29">
        <f t="shared" si="4"/>
        <v>9521.9058475700003</v>
      </c>
      <c r="T7" s="30">
        <f t="shared" si="5"/>
        <v>74.389297622818816</v>
      </c>
      <c r="U7" s="31" t="s">
        <v>13</v>
      </c>
      <c r="V7" s="32" t="str">
        <f>IF(T7&lt;T6,"check","")</f>
        <v/>
      </c>
      <c r="W7" s="33"/>
    </row>
    <row r="8" spans="1:23" ht="21">
      <c r="A8" s="34">
        <v>3</v>
      </c>
      <c r="B8" s="35" t="str">
        <f>VLOOKUP($U8,[1]Name!$A:$B,2,0)</f>
        <v>สุราษฏร์ธานี</v>
      </c>
      <c r="C8" s="23">
        <f>IF(ISERROR(VLOOKUP($U8,[1]BEx6_1!$A:$Z,3,0)),0,VLOOKUP($U8,[1]BEx6_1!$A:$Z,3,0))</f>
        <v>6270.07166495</v>
      </c>
      <c r="D8" s="24">
        <f>IF(ISERROR(VLOOKUP($U8,[1]BEx6_1!$A:$Z,4,0)),0,VLOOKUP($U8,[1]BEx6_1!$A:$Z,4,0))</f>
        <v>10.578947360000001</v>
      </c>
      <c r="E8" s="24">
        <f>IF(ISERROR(VLOOKUP($U8,[1]BEx6_1!$A:$Z,5,0)),0,VLOOKUP($U8,[1]BEx6_1!$A:$Z,5,0))</f>
        <v>90.098982480000004</v>
      </c>
      <c r="F8" s="25">
        <f t="shared" si="0"/>
        <v>100.67792984</v>
      </c>
      <c r="G8" s="26">
        <f>IF(ISERROR(VLOOKUP($U8,[1]BEx6_1!$A:$Z,6,0)),0,VLOOKUP($U8,[1]BEx6_1!$A:$Z,6,0))</f>
        <v>5782.6305020299997</v>
      </c>
      <c r="H8" s="36">
        <f t="shared" si="1"/>
        <v>92.225907629655651</v>
      </c>
      <c r="I8" s="23">
        <f>IF(ISERROR(VLOOKUP($U8,[1]BEx6_1!$A:$Z,8,0)),0,VLOOKUP($U8,[1]BEx6_1!$A:$Z,8,0))</f>
        <v>8127.30239618</v>
      </c>
      <c r="J8" s="24">
        <f>IF(ISERROR(VLOOKUP($U8,[1]BEx6_1!$A:$Z,9,0)),0,VLOOKUP($U8,[1]BEx6_1!$A:$Z,9,0))</f>
        <v>5.56467285</v>
      </c>
      <c r="K8" s="24">
        <f>IF(ISERROR(VLOOKUP($U8,[1]BEx6_1!$A:$Z,10,0)),0,VLOOKUP($U8,[1]BEx6_1!$A:$Z,10,0))</f>
        <v>2551.7911626199998</v>
      </c>
      <c r="L8" s="25">
        <f t="shared" si="2"/>
        <v>2557.3558354699999</v>
      </c>
      <c r="M8" s="26">
        <f>IF(ISERROR(VLOOKUP($U8,[1]BEx6_1!$A:$Z,11,0)),0,VLOOKUP($U8,[1]BEx6_1!$A:$Z,11,0))</f>
        <v>4939.9570433600002</v>
      </c>
      <c r="N8" s="28">
        <f t="shared" si="3"/>
        <v>60.782247325777881</v>
      </c>
      <c r="O8" s="23">
        <f t="shared" si="4"/>
        <v>14397.37406113</v>
      </c>
      <c r="P8" s="24">
        <f t="shared" si="4"/>
        <v>16.143620210000002</v>
      </c>
      <c r="Q8" s="24">
        <f t="shared" si="4"/>
        <v>2641.8901450999997</v>
      </c>
      <c r="R8" s="25">
        <f t="shared" si="4"/>
        <v>2658.03376531</v>
      </c>
      <c r="S8" s="29">
        <f t="shared" si="4"/>
        <v>10722.587545390001</v>
      </c>
      <c r="T8" s="30">
        <f t="shared" si="5"/>
        <v>74.475994718639839</v>
      </c>
      <c r="U8" s="31" t="s">
        <v>14</v>
      </c>
      <c r="V8" s="32" t="str">
        <f t="shared" ref="V8:V71" si="6">IF(T8&lt;T7,"check","")</f>
        <v/>
      </c>
      <c r="W8" s="33"/>
    </row>
    <row r="9" spans="1:23" ht="21">
      <c r="A9" s="34">
        <v>4</v>
      </c>
      <c r="B9" s="35" t="str">
        <f>VLOOKUP($U9,[1]Name!$A:$B,2,0)</f>
        <v>ปทุมธานี</v>
      </c>
      <c r="C9" s="23">
        <f>IF(ISERROR(VLOOKUP($U9,[1]BEx6_1!$A:$Z,3,0)),0,VLOOKUP($U9,[1]BEx6_1!$A:$Z,3,0))</f>
        <v>5409.5464188100004</v>
      </c>
      <c r="D9" s="24">
        <f>IF(ISERROR(VLOOKUP($U9,[1]BEx6_1!$A:$Z,4,0)),0,VLOOKUP($U9,[1]BEx6_1!$A:$Z,4,0))</f>
        <v>8.6699888999999999</v>
      </c>
      <c r="E9" s="24">
        <f>IF(ISERROR(VLOOKUP($U9,[1]BEx6_1!$A:$Z,5,0)),0,VLOOKUP($U9,[1]BEx6_1!$A:$Z,5,0))</f>
        <v>146.17121581000001</v>
      </c>
      <c r="F9" s="25">
        <f t="shared" si="0"/>
        <v>154.84120471</v>
      </c>
      <c r="G9" s="26">
        <f>IF(ISERROR(VLOOKUP($U9,[1]BEx6_1!$A:$Z,6,0)),0,VLOOKUP($U9,[1]BEx6_1!$A:$Z,6,0))</f>
        <v>4796.2048865999996</v>
      </c>
      <c r="H9" s="36">
        <f t="shared" si="1"/>
        <v>88.661867655349099</v>
      </c>
      <c r="I9" s="23">
        <f>IF(ISERROR(VLOOKUP($U9,[1]BEx6_1!$A:$Z,8,0)),0,VLOOKUP($U9,[1]BEx6_1!$A:$Z,8,0))</f>
        <v>3737.7042811699998</v>
      </c>
      <c r="J9" s="24">
        <f>IF(ISERROR(VLOOKUP($U9,[1]BEx6_1!$A:$Z,9,0)),0,VLOOKUP($U9,[1]BEx6_1!$A:$Z,9,0))</f>
        <v>0.53600000000000003</v>
      </c>
      <c r="K9" s="24">
        <f>IF(ISERROR(VLOOKUP($U9,[1]BEx6_1!$A:$Z,10,0)),0,VLOOKUP($U9,[1]BEx6_1!$A:$Z,10,0))</f>
        <v>1414.61888587</v>
      </c>
      <c r="L9" s="25">
        <f t="shared" si="2"/>
        <v>1415.15488587</v>
      </c>
      <c r="M9" s="26">
        <f>IF(ISERROR(VLOOKUP($U9,[1]BEx6_1!$A:$Z,11,0)),0,VLOOKUP($U9,[1]BEx6_1!$A:$Z,11,0))</f>
        <v>2063.6995186300001</v>
      </c>
      <c r="N9" s="28">
        <f t="shared" si="3"/>
        <v>55.213022844707439</v>
      </c>
      <c r="O9" s="23">
        <f t="shared" si="4"/>
        <v>9147.2506999800007</v>
      </c>
      <c r="P9" s="24">
        <f t="shared" si="4"/>
        <v>9.2059888999999995</v>
      </c>
      <c r="Q9" s="24">
        <f t="shared" si="4"/>
        <v>1560.7901016799999</v>
      </c>
      <c r="R9" s="25">
        <f t="shared" si="4"/>
        <v>1569.9960905800001</v>
      </c>
      <c r="S9" s="29">
        <f t="shared" si="4"/>
        <v>6859.9044052299996</v>
      </c>
      <c r="T9" s="30">
        <f t="shared" si="5"/>
        <v>74.994166337268936</v>
      </c>
      <c r="U9" s="31" t="s">
        <v>15</v>
      </c>
      <c r="V9" s="32" t="str">
        <f t="shared" si="6"/>
        <v/>
      </c>
      <c r="W9" s="33"/>
    </row>
    <row r="10" spans="1:23" ht="21">
      <c r="A10" s="34">
        <v>5</v>
      </c>
      <c r="B10" s="35" t="str">
        <f>VLOOKUP($U10,[1]Name!$A:$B,2,0)</f>
        <v>บึงกาฬ</v>
      </c>
      <c r="C10" s="23">
        <f>IF(ISERROR(VLOOKUP($U10,[1]BEx6_1!$A:$Z,3,0)),0,VLOOKUP($U10,[1]BEx6_1!$A:$Z,3,0))</f>
        <v>1507.99429005</v>
      </c>
      <c r="D10" s="24">
        <f>IF(ISERROR(VLOOKUP($U10,[1]BEx6_1!$A:$Z,4,0)),0,VLOOKUP($U10,[1]BEx6_1!$A:$Z,4,0))</f>
        <v>149.21720633999999</v>
      </c>
      <c r="E10" s="24">
        <f>IF(ISERROR(VLOOKUP($U10,[1]BEx6_1!$A:$Z,5,0)),0,VLOOKUP($U10,[1]BEx6_1!$A:$Z,5,0))</f>
        <v>14.112602750000001</v>
      </c>
      <c r="F10" s="25">
        <f t="shared" si="0"/>
        <v>163.32980909</v>
      </c>
      <c r="G10" s="26">
        <f>IF(ISERROR(VLOOKUP($U10,[1]BEx6_1!$A:$Z,6,0)),0,VLOOKUP($U10,[1]BEx6_1!$A:$Z,6,0))</f>
        <v>1222.6661310100001</v>
      </c>
      <c r="H10" s="36">
        <f t="shared" si="1"/>
        <v>81.078962903066468</v>
      </c>
      <c r="I10" s="23">
        <f>IF(ISERROR(VLOOKUP($U10,[1]BEx6_1!$A:$Z,8,0)),0,VLOOKUP($U10,[1]BEx6_1!$A:$Z,8,0))</f>
        <v>1980.64696312</v>
      </c>
      <c r="J10" s="24">
        <f>IF(ISERROR(VLOOKUP($U10,[1]BEx6_1!$A:$Z,9,0)),0,VLOOKUP($U10,[1]BEx6_1!$A:$Z,9,0))</f>
        <v>191.38231067999999</v>
      </c>
      <c r="K10" s="24">
        <f>IF(ISERROR(VLOOKUP($U10,[1]BEx6_1!$A:$Z,10,0)),0,VLOOKUP($U10,[1]BEx6_1!$A:$Z,10,0))</f>
        <v>276.79086489999997</v>
      </c>
      <c r="L10" s="25">
        <f t="shared" si="2"/>
        <v>468.17317557999996</v>
      </c>
      <c r="M10" s="26">
        <f>IF(ISERROR(VLOOKUP($U10,[1]BEx6_1!$A:$Z,11,0)),0,VLOOKUP($U10,[1]BEx6_1!$A:$Z,11,0))</f>
        <v>1404.1042998200001</v>
      </c>
      <c r="N10" s="28">
        <f t="shared" si="3"/>
        <v>70.891194946129872</v>
      </c>
      <c r="O10" s="23">
        <f t="shared" si="4"/>
        <v>3488.6412531699998</v>
      </c>
      <c r="P10" s="24">
        <f t="shared" si="4"/>
        <v>340.59951702000001</v>
      </c>
      <c r="Q10" s="24">
        <f t="shared" si="4"/>
        <v>290.90346764999998</v>
      </c>
      <c r="R10" s="25">
        <f t="shared" si="4"/>
        <v>631.50298466999993</v>
      </c>
      <c r="S10" s="29">
        <f t="shared" si="4"/>
        <v>2626.7704308299999</v>
      </c>
      <c r="T10" s="30">
        <f t="shared" si="5"/>
        <v>75.294942649753693</v>
      </c>
      <c r="U10" s="31" t="s">
        <v>16</v>
      </c>
      <c r="V10" s="32" t="str">
        <f t="shared" si="6"/>
        <v/>
      </c>
      <c r="W10" s="33"/>
    </row>
    <row r="11" spans="1:23" ht="21">
      <c r="A11" s="34">
        <v>6</v>
      </c>
      <c r="B11" s="35" t="str">
        <f>VLOOKUP($U11,[1]Name!$A:$B,2,0)</f>
        <v>ตราด</v>
      </c>
      <c r="C11" s="23">
        <f>IF(ISERROR(VLOOKUP($U11,[1]BEx6_1!$A:$Z,3,0)),0,VLOOKUP($U11,[1]BEx6_1!$A:$Z,3,0))</f>
        <v>1114.3643076799999</v>
      </c>
      <c r="D11" s="24">
        <f>IF(ISERROR(VLOOKUP($U11,[1]BEx6_1!$A:$Z,4,0)),0,VLOOKUP($U11,[1]BEx6_1!$A:$Z,4,0))</f>
        <v>6.3318455</v>
      </c>
      <c r="E11" s="24">
        <f>IF(ISERROR(VLOOKUP($U11,[1]BEx6_1!$A:$Z,5,0)),0,VLOOKUP($U11,[1]BEx6_1!$A:$Z,5,0))</f>
        <v>10.973973150000001</v>
      </c>
      <c r="F11" s="25">
        <f t="shared" si="0"/>
        <v>17.305818649999999</v>
      </c>
      <c r="G11" s="26">
        <f>IF(ISERROR(VLOOKUP($U11,[1]BEx6_1!$A:$Z,6,0)),0,VLOOKUP($U11,[1]BEx6_1!$A:$Z,6,0))</f>
        <v>959.63571769999999</v>
      </c>
      <c r="H11" s="36">
        <f t="shared" si="1"/>
        <v>86.115080237796732</v>
      </c>
      <c r="I11" s="23">
        <f>IF(ISERROR(VLOOKUP($U11,[1]BEx6_1!$A:$Z,8,0)),0,VLOOKUP($U11,[1]BEx6_1!$A:$Z,8,0))</f>
        <v>1517.4616233300001</v>
      </c>
      <c r="J11" s="24">
        <f>IF(ISERROR(VLOOKUP($U11,[1]BEx6_1!$A:$Z,9,0)),0,VLOOKUP($U11,[1]BEx6_1!$A:$Z,9,0))</f>
        <v>0</v>
      </c>
      <c r="K11" s="24">
        <f>IF(ISERROR(VLOOKUP($U11,[1]BEx6_1!$A:$Z,10,0)),0,VLOOKUP($U11,[1]BEx6_1!$A:$Z,10,0))</f>
        <v>331.05505427000003</v>
      </c>
      <c r="L11" s="25">
        <f t="shared" si="2"/>
        <v>331.05505427000003</v>
      </c>
      <c r="M11" s="26">
        <f>IF(ISERROR(VLOOKUP($U11,[1]BEx6_1!$A:$Z,11,0)),0,VLOOKUP($U11,[1]BEx6_1!$A:$Z,11,0))</f>
        <v>1026.66791253</v>
      </c>
      <c r="N11" s="28">
        <f t="shared" si="3"/>
        <v>67.656927644537348</v>
      </c>
      <c r="O11" s="23">
        <f t="shared" si="4"/>
        <v>2631.8259310100002</v>
      </c>
      <c r="P11" s="24">
        <f t="shared" si="4"/>
        <v>6.3318455</v>
      </c>
      <c r="Q11" s="24">
        <f t="shared" si="4"/>
        <v>342.02902742000003</v>
      </c>
      <c r="R11" s="25">
        <f t="shared" si="4"/>
        <v>348.36087292000002</v>
      </c>
      <c r="S11" s="29">
        <f t="shared" si="4"/>
        <v>1986.30363023</v>
      </c>
      <c r="T11" s="30">
        <f t="shared" si="5"/>
        <v>75.472454573305612</v>
      </c>
      <c r="U11" s="31" t="s">
        <v>17</v>
      </c>
      <c r="V11" s="32" t="str">
        <f t="shared" si="6"/>
        <v/>
      </c>
      <c r="W11" s="33"/>
    </row>
    <row r="12" spans="1:23" ht="21">
      <c r="A12" s="34">
        <v>7</v>
      </c>
      <c r="B12" s="35" t="str">
        <f>VLOOKUP($U12,[1]Name!$A:$B,2,0)</f>
        <v>สตูล</v>
      </c>
      <c r="C12" s="23">
        <f>IF(ISERROR(VLOOKUP($U12,[1]BEx6_1!$A:$Z,3,0)),0,VLOOKUP($U12,[1]BEx6_1!$A:$Z,3,0))</f>
        <v>1632.4730533699999</v>
      </c>
      <c r="D12" s="24">
        <f>IF(ISERROR(VLOOKUP($U12,[1]BEx6_1!$A:$Z,4,0)),0,VLOOKUP($U12,[1]BEx6_1!$A:$Z,4,0))</f>
        <v>4.4634692600000001</v>
      </c>
      <c r="E12" s="24">
        <f>IF(ISERROR(VLOOKUP($U12,[1]BEx6_1!$A:$Z,5,0)),0,VLOOKUP($U12,[1]BEx6_1!$A:$Z,5,0))</f>
        <v>9.7976675400000008</v>
      </c>
      <c r="F12" s="25">
        <f t="shared" si="0"/>
        <v>14.261136800000001</v>
      </c>
      <c r="G12" s="26">
        <f>IF(ISERROR(VLOOKUP($U12,[1]BEx6_1!$A:$Z,6,0)),0,VLOOKUP($U12,[1]BEx6_1!$A:$Z,6,0))</f>
        <v>1458.00075492</v>
      </c>
      <c r="H12" s="36">
        <f t="shared" si="1"/>
        <v>89.312393359888688</v>
      </c>
      <c r="I12" s="23">
        <f>IF(ISERROR(VLOOKUP($U12,[1]BEx6_1!$A:$Z,8,0)),0,VLOOKUP($U12,[1]BEx6_1!$A:$Z,8,0))</f>
        <v>2180.05233275</v>
      </c>
      <c r="J12" s="24">
        <f>IF(ISERROR(VLOOKUP($U12,[1]BEx6_1!$A:$Z,9,0)),0,VLOOKUP($U12,[1]BEx6_1!$A:$Z,9,0))</f>
        <v>0</v>
      </c>
      <c r="K12" s="24">
        <f>IF(ISERROR(VLOOKUP($U12,[1]BEx6_1!$A:$Z,10,0)),0,VLOOKUP($U12,[1]BEx6_1!$A:$Z,10,0))</f>
        <v>478.97180111</v>
      </c>
      <c r="L12" s="25">
        <f t="shared" si="2"/>
        <v>478.97180111</v>
      </c>
      <c r="M12" s="26">
        <f>IF(ISERROR(VLOOKUP($U12,[1]BEx6_1!$A:$Z,11,0)),0,VLOOKUP($U12,[1]BEx6_1!$A:$Z,11,0))</f>
        <v>1435.7868201700001</v>
      </c>
      <c r="N12" s="28">
        <f t="shared" si="3"/>
        <v>65.860199711758511</v>
      </c>
      <c r="O12" s="23">
        <f t="shared" si="4"/>
        <v>3812.5253861199999</v>
      </c>
      <c r="P12" s="24">
        <f t="shared" si="4"/>
        <v>4.4634692600000001</v>
      </c>
      <c r="Q12" s="24">
        <f t="shared" si="4"/>
        <v>488.76946865000002</v>
      </c>
      <c r="R12" s="25">
        <f t="shared" si="4"/>
        <v>493.23293790999998</v>
      </c>
      <c r="S12" s="29">
        <f t="shared" si="4"/>
        <v>2893.7875750900002</v>
      </c>
      <c r="T12" s="30">
        <f t="shared" si="5"/>
        <v>75.902119514409378</v>
      </c>
      <c r="U12" s="31" t="s">
        <v>18</v>
      </c>
      <c r="V12" s="32" t="str">
        <f t="shared" si="6"/>
        <v/>
      </c>
      <c r="W12" s="33"/>
    </row>
    <row r="13" spans="1:23" ht="21">
      <c r="A13" s="34">
        <v>8</v>
      </c>
      <c r="B13" s="35" t="str">
        <f>VLOOKUP($U13,[1]Name!$A:$B,2,0)</f>
        <v>อ่างทอง</v>
      </c>
      <c r="C13" s="23">
        <f>IF(ISERROR(VLOOKUP($U13,[1]BEx6_1!$A:$Z,3,0)),0,VLOOKUP($U13,[1]BEx6_1!$A:$Z,3,0))</f>
        <v>1295.75447334</v>
      </c>
      <c r="D13" s="24">
        <f>IF(ISERROR(VLOOKUP($U13,[1]BEx6_1!$A:$Z,4,0)),0,VLOOKUP($U13,[1]BEx6_1!$A:$Z,4,0))</f>
        <v>6.3008326800000001</v>
      </c>
      <c r="E13" s="24">
        <f>IF(ISERROR(VLOOKUP($U13,[1]BEx6_1!$A:$Z,5,0)),0,VLOOKUP($U13,[1]BEx6_1!$A:$Z,5,0))</f>
        <v>11.870458129999999</v>
      </c>
      <c r="F13" s="25">
        <f t="shared" si="0"/>
        <v>18.171290809999999</v>
      </c>
      <c r="G13" s="26">
        <f>IF(ISERROR(VLOOKUP($U13,[1]BEx6_1!$A:$Z,6,0)),0,VLOOKUP($U13,[1]BEx6_1!$A:$Z,6,0))</f>
        <v>1153.6130093700001</v>
      </c>
      <c r="H13" s="36">
        <f t="shared" si="1"/>
        <v>89.030216225793993</v>
      </c>
      <c r="I13" s="23">
        <f>IF(ISERROR(VLOOKUP($U13,[1]BEx6_1!$A:$Z,8,0)),0,VLOOKUP($U13,[1]BEx6_1!$A:$Z,8,0))</f>
        <v>1854.7301910599999</v>
      </c>
      <c r="J13" s="24">
        <f>IF(ISERROR(VLOOKUP($U13,[1]BEx6_1!$A:$Z,9,0)),0,VLOOKUP($U13,[1]BEx6_1!$A:$Z,9,0))</f>
        <v>0</v>
      </c>
      <c r="K13" s="24">
        <f>IF(ISERROR(VLOOKUP($U13,[1]BEx6_1!$A:$Z,10,0)),0,VLOOKUP($U13,[1]BEx6_1!$A:$Z,10,0))</f>
        <v>489.43328638000003</v>
      </c>
      <c r="L13" s="25">
        <f t="shared" si="2"/>
        <v>489.43328638000003</v>
      </c>
      <c r="M13" s="26">
        <f>IF(ISERROR(VLOOKUP($U13,[1]BEx6_1!$A:$Z,11,0)),0,VLOOKUP($U13,[1]BEx6_1!$A:$Z,11,0))</f>
        <v>1257.33502875</v>
      </c>
      <c r="N13" s="28">
        <f t="shared" si="3"/>
        <v>67.790724214793656</v>
      </c>
      <c r="O13" s="23">
        <f t="shared" si="4"/>
        <v>3150.4846643999999</v>
      </c>
      <c r="P13" s="24">
        <f t="shared" si="4"/>
        <v>6.3008326800000001</v>
      </c>
      <c r="Q13" s="24">
        <f t="shared" si="4"/>
        <v>501.30374451</v>
      </c>
      <c r="R13" s="25">
        <f t="shared" si="4"/>
        <v>507.60457719000004</v>
      </c>
      <c r="S13" s="29">
        <f t="shared" si="4"/>
        <v>2410.9480381200001</v>
      </c>
      <c r="T13" s="30">
        <f t="shared" si="5"/>
        <v>76.526258494870589</v>
      </c>
      <c r="U13" s="31" t="s">
        <v>19</v>
      </c>
      <c r="V13" s="32" t="str">
        <f t="shared" si="6"/>
        <v/>
      </c>
      <c r="W13" s="33"/>
    </row>
    <row r="14" spans="1:23" ht="21">
      <c r="A14" s="34">
        <v>9</v>
      </c>
      <c r="B14" s="35" t="str">
        <f>VLOOKUP($U14,[1]Name!$A:$B,2,0)</f>
        <v>สมุทรปราการ</v>
      </c>
      <c r="C14" s="23">
        <f>IF(ISERROR(VLOOKUP($U14,[1]BEx6_1!$A:$Z,3,0)),0,VLOOKUP($U14,[1]BEx6_1!$A:$Z,3,0))</f>
        <v>3436.5469723000001</v>
      </c>
      <c r="D14" s="24">
        <f>IF(ISERROR(VLOOKUP($U14,[1]BEx6_1!$A:$Z,4,0)),0,VLOOKUP($U14,[1]BEx6_1!$A:$Z,4,0))</f>
        <v>6.37124354</v>
      </c>
      <c r="E14" s="24">
        <f>IF(ISERROR(VLOOKUP($U14,[1]BEx6_1!$A:$Z,5,0)),0,VLOOKUP($U14,[1]BEx6_1!$A:$Z,5,0))</f>
        <v>39.182947769999998</v>
      </c>
      <c r="F14" s="25">
        <f t="shared" si="0"/>
        <v>45.55419131</v>
      </c>
      <c r="G14" s="26">
        <f>IF(ISERROR(VLOOKUP($U14,[1]BEx6_1!$A:$Z,6,0)),0,VLOOKUP($U14,[1]BEx6_1!$A:$Z,6,0))</f>
        <v>3091.4968739199999</v>
      </c>
      <c r="H14" s="36">
        <f t="shared" si="1"/>
        <v>89.959395254560832</v>
      </c>
      <c r="I14" s="23">
        <f>IF(ISERROR(VLOOKUP($U14,[1]BEx6_1!$A:$Z,8,0)),0,VLOOKUP($U14,[1]BEx6_1!$A:$Z,8,0))</f>
        <v>1731.63569351</v>
      </c>
      <c r="J14" s="24">
        <f>IF(ISERROR(VLOOKUP($U14,[1]BEx6_1!$A:$Z,9,0)),0,VLOOKUP($U14,[1]BEx6_1!$A:$Z,9,0))</f>
        <v>0</v>
      </c>
      <c r="K14" s="24">
        <f>IF(ISERROR(VLOOKUP($U14,[1]BEx6_1!$A:$Z,10,0)),0,VLOOKUP($U14,[1]BEx6_1!$A:$Z,10,0))</f>
        <v>826.54261529999997</v>
      </c>
      <c r="L14" s="25">
        <f t="shared" si="2"/>
        <v>826.54261529999997</v>
      </c>
      <c r="M14" s="26">
        <f>IF(ISERROR(VLOOKUP($U14,[1]BEx6_1!$A:$Z,11,0)),0,VLOOKUP($U14,[1]BEx6_1!$A:$Z,11,0))</f>
        <v>869.66068948999998</v>
      </c>
      <c r="N14" s="28">
        <f t="shared" si="3"/>
        <v>50.221919815432457</v>
      </c>
      <c r="O14" s="23">
        <f t="shared" si="4"/>
        <v>5168.1826658099999</v>
      </c>
      <c r="P14" s="24">
        <f t="shared" si="4"/>
        <v>6.37124354</v>
      </c>
      <c r="Q14" s="24">
        <f t="shared" si="4"/>
        <v>865.72556306999991</v>
      </c>
      <c r="R14" s="25">
        <f t="shared" si="4"/>
        <v>872.09680660999993</v>
      </c>
      <c r="S14" s="29">
        <f t="shared" si="4"/>
        <v>3961.15756341</v>
      </c>
      <c r="T14" s="30">
        <f t="shared" si="5"/>
        <v>76.645076607197964</v>
      </c>
      <c r="U14" s="31" t="s">
        <v>20</v>
      </c>
      <c r="V14" s="32" t="str">
        <f t="shared" si="6"/>
        <v/>
      </c>
      <c r="W14" s="33"/>
    </row>
    <row r="15" spans="1:23" ht="21">
      <c r="A15" s="34">
        <v>10</v>
      </c>
      <c r="B15" s="35" t="str">
        <f>VLOOKUP($U15,[1]Name!$A:$B,2,0)</f>
        <v>ปราจีนบุรี</v>
      </c>
      <c r="C15" s="23">
        <f>IF(ISERROR(VLOOKUP($U15,[1]BEx6_1!$A:$Z,3,0)),0,VLOOKUP($U15,[1]BEx6_1!$A:$Z,3,0))</f>
        <v>2959.0099483399999</v>
      </c>
      <c r="D15" s="24">
        <f>IF(ISERROR(VLOOKUP($U15,[1]BEx6_1!$A:$Z,4,0)),0,VLOOKUP($U15,[1]BEx6_1!$A:$Z,4,0))</f>
        <v>2.9409390499999999</v>
      </c>
      <c r="E15" s="24">
        <f>IF(ISERROR(VLOOKUP($U15,[1]BEx6_1!$A:$Z,5,0)),0,VLOOKUP($U15,[1]BEx6_1!$A:$Z,5,0))</f>
        <v>92.276672570000002</v>
      </c>
      <c r="F15" s="25">
        <f t="shared" si="0"/>
        <v>95.21761162</v>
      </c>
      <c r="G15" s="26">
        <f>IF(ISERROR(VLOOKUP($U15,[1]BEx6_1!$A:$Z,6,0)),0,VLOOKUP($U15,[1]BEx6_1!$A:$Z,6,0))</f>
        <v>2653.55551436</v>
      </c>
      <c r="H15" s="36">
        <f t="shared" si="1"/>
        <v>89.677140688514427</v>
      </c>
      <c r="I15" s="23">
        <f>IF(ISERROR(VLOOKUP($U15,[1]BEx6_1!$A:$Z,8,0)),0,VLOOKUP($U15,[1]BEx6_1!$A:$Z,8,0))</f>
        <v>2881.8571635399999</v>
      </c>
      <c r="J15" s="24">
        <f>IF(ISERROR(VLOOKUP($U15,[1]BEx6_1!$A:$Z,9,0)),0,VLOOKUP($U15,[1]BEx6_1!$A:$Z,9,0))</f>
        <v>0</v>
      </c>
      <c r="K15" s="24">
        <f>IF(ISERROR(VLOOKUP($U15,[1]BEx6_1!$A:$Z,10,0)),0,VLOOKUP($U15,[1]BEx6_1!$A:$Z,10,0))</f>
        <v>877.59963056000004</v>
      </c>
      <c r="L15" s="25">
        <f t="shared" si="2"/>
        <v>877.59963056000004</v>
      </c>
      <c r="M15" s="26">
        <f>IF(ISERROR(VLOOKUP($U15,[1]BEx6_1!$A:$Z,11,0)),0,VLOOKUP($U15,[1]BEx6_1!$A:$Z,11,0))</f>
        <v>1860.4735963600001</v>
      </c>
      <c r="N15" s="28">
        <f t="shared" si="3"/>
        <v>64.558147429994122</v>
      </c>
      <c r="O15" s="23">
        <f t="shared" si="4"/>
        <v>5840.8671118799994</v>
      </c>
      <c r="P15" s="24">
        <f t="shared" si="4"/>
        <v>2.9409390499999999</v>
      </c>
      <c r="Q15" s="24">
        <f t="shared" si="4"/>
        <v>969.87630313</v>
      </c>
      <c r="R15" s="25">
        <f t="shared" si="4"/>
        <v>972.81724217999999</v>
      </c>
      <c r="S15" s="29">
        <f t="shared" si="4"/>
        <v>4514.0291107200001</v>
      </c>
      <c r="T15" s="30">
        <f t="shared" si="5"/>
        <v>77.283544108351919</v>
      </c>
      <c r="U15" s="31" t="s">
        <v>21</v>
      </c>
      <c r="V15" s="32" t="str">
        <f t="shared" si="6"/>
        <v/>
      </c>
      <c r="W15" s="33"/>
    </row>
    <row r="16" spans="1:23" ht="21">
      <c r="A16" s="34">
        <v>11</v>
      </c>
      <c r="B16" s="35" t="str">
        <f>VLOOKUP($U16,[1]Name!$A:$B,2,0)</f>
        <v>พระนครศรีอยุธยา</v>
      </c>
      <c r="C16" s="23">
        <f>IF(ISERROR(VLOOKUP($U16,[1]BEx6_1!$A:$Z,3,0)),0,VLOOKUP($U16,[1]BEx6_1!$A:$Z,3,0))</f>
        <v>4528.9151935700002</v>
      </c>
      <c r="D16" s="24">
        <f>IF(ISERROR(VLOOKUP($U16,[1]BEx6_1!$A:$Z,4,0)),0,VLOOKUP($U16,[1]BEx6_1!$A:$Z,4,0))</f>
        <v>7.1486859999999997</v>
      </c>
      <c r="E16" s="24">
        <f>IF(ISERROR(VLOOKUP($U16,[1]BEx6_1!$A:$Z,5,0)),0,VLOOKUP($U16,[1]BEx6_1!$A:$Z,5,0))</f>
        <v>59.400526910000004</v>
      </c>
      <c r="F16" s="25">
        <f t="shared" si="0"/>
        <v>66.549212910000008</v>
      </c>
      <c r="G16" s="26">
        <f>IF(ISERROR(VLOOKUP($U16,[1]BEx6_1!$A:$Z,6,0)),0,VLOOKUP($U16,[1]BEx6_1!$A:$Z,6,0))</f>
        <v>4137.84740762</v>
      </c>
      <c r="H16" s="36">
        <f t="shared" si="1"/>
        <v>91.365089226991387</v>
      </c>
      <c r="I16" s="23">
        <f>IF(ISERROR(VLOOKUP($U16,[1]BEx6_1!$A:$Z,8,0)),0,VLOOKUP($U16,[1]BEx6_1!$A:$Z,8,0))</f>
        <v>5369.2390802299997</v>
      </c>
      <c r="J16" s="24">
        <f>IF(ISERROR(VLOOKUP($U16,[1]BEx6_1!$A:$Z,9,0)),0,VLOOKUP($U16,[1]BEx6_1!$A:$Z,9,0))</f>
        <v>5.04</v>
      </c>
      <c r="K16" s="24">
        <f>IF(ISERROR(VLOOKUP($U16,[1]BEx6_1!$A:$Z,10,0)),0,VLOOKUP($U16,[1]BEx6_1!$A:$Z,10,0))</f>
        <v>1412.4246708200001</v>
      </c>
      <c r="L16" s="25">
        <f t="shared" si="2"/>
        <v>1417.46467082</v>
      </c>
      <c r="M16" s="26">
        <f>IF(ISERROR(VLOOKUP($U16,[1]BEx6_1!$A:$Z,11,0)),0,VLOOKUP($U16,[1]BEx6_1!$A:$Z,11,0))</f>
        <v>3541.31228401</v>
      </c>
      <c r="N16" s="28">
        <f t="shared" si="3"/>
        <v>65.955570819139268</v>
      </c>
      <c r="O16" s="23">
        <f t="shared" si="4"/>
        <v>9898.1542737999989</v>
      </c>
      <c r="P16" s="24">
        <f t="shared" si="4"/>
        <v>12.188686000000001</v>
      </c>
      <c r="Q16" s="24">
        <f t="shared" si="4"/>
        <v>1471.8251977300001</v>
      </c>
      <c r="R16" s="25">
        <f t="shared" si="4"/>
        <v>1484.0138837300001</v>
      </c>
      <c r="S16" s="29">
        <f t="shared" si="4"/>
        <v>7679.1596916300005</v>
      </c>
      <c r="T16" s="30">
        <f t="shared" si="5"/>
        <v>77.581733717329655</v>
      </c>
      <c r="U16" s="31" t="s">
        <v>22</v>
      </c>
      <c r="V16" s="32" t="str">
        <f t="shared" si="6"/>
        <v/>
      </c>
      <c r="W16" s="33"/>
    </row>
    <row r="17" spans="1:23" ht="21">
      <c r="A17" s="34">
        <v>12</v>
      </c>
      <c r="B17" s="35" t="str">
        <f>VLOOKUP($U17,[1]Name!$A:$B,2,0)</f>
        <v>ภูเก็ต</v>
      </c>
      <c r="C17" s="23">
        <f>IF(ISERROR(VLOOKUP($U17,[1]BEx6_1!$A:$Z,3,0)),0,VLOOKUP($U17,[1]BEx6_1!$A:$Z,3,0))</f>
        <v>2640.0253533800001</v>
      </c>
      <c r="D17" s="24">
        <f>IF(ISERROR(VLOOKUP($U17,[1]BEx6_1!$A:$Z,4,0)),0,VLOOKUP($U17,[1]BEx6_1!$A:$Z,4,0))</f>
        <v>4.1425898999999999</v>
      </c>
      <c r="E17" s="24">
        <f>IF(ISERROR(VLOOKUP($U17,[1]BEx6_1!$A:$Z,5,0)),0,VLOOKUP($U17,[1]BEx6_1!$A:$Z,5,0))</f>
        <v>29.50981488</v>
      </c>
      <c r="F17" s="25">
        <f t="shared" si="0"/>
        <v>33.652404779999998</v>
      </c>
      <c r="G17" s="26">
        <f>IF(ISERROR(VLOOKUP($U17,[1]BEx6_1!$A:$Z,6,0)),0,VLOOKUP($U17,[1]BEx6_1!$A:$Z,6,0))</f>
        <v>2413.0689688399998</v>
      </c>
      <c r="H17" s="36">
        <f t="shared" si="1"/>
        <v>91.403249811619034</v>
      </c>
      <c r="I17" s="23">
        <f>IF(ISERROR(VLOOKUP($U17,[1]BEx6_1!$A:$Z,8,0)),0,VLOOKUP($U17,[1]BEx6_1!$A:$Z,8,0))</f>
        <v>1959.4796473199999</v>
      </c>
      <c r="J17" s="24">
        <f>IF(ISERROR(VLOOKUP($U17,[1]BEx6_1!$A:$Z,9,0)),0,VLOOKUP($U17,[1]BEx6_1!$A:$Z,9,0))</f>
        <v>6.8250999999999999</v>
      </c>
      <c r="K17" s="24">
        <f>IF(ISERROR(VLOOKUP($U17,[1]BEx6_1!$A:$Z,10,0)),0,VLOOKUP($U17,[1]BEx6_1!$A:$Z,10,0))</f>
        <v>735.53110778999996</v>
      </c>
      <c r="L17" s="25">
        <f t="shared" si="2"/>
        <v>742.35620778999998</v>
      </c>
      <c r="M17" s="26">
        <f>IF(ISERROR(VLOOKUP($U17,[1]BEx6_1!$A:$Z,11,0)),0,VLOOKUP($U17,[1]BEx6_1!$A:$Z,11,0))</f>
        <v>1163.9737286699999</v>
      </c>
      <c r="N17" s="28">
        <f t="shared" si="3"/>
        <v>59.402185180232848</v>
      </c>
      <c r="O17" s="23">
        <f t="shared" si="4"/>
        <v>4599.5050007</v>
      </c>
      <c r="P17" s="24">
        <f t="shared" si="4"/>
        <v>10.9676899</v>
      </c>
      <c r="Q17" s="24">
        <f t="shared" si="4"/>
        <v>765.04092266999999</v>
      </c>
      <c r="R17" s="25">
        <f t="shared" si="4"/>
        <v>776.00861256999997</v>
      </c>
      <c r="S17" s="29">
        <f t="shared" si="4"/>
        <v>3577.0426975099999</v>
      </c>
      <c r="T17" s="30">
        <f t="shared" si="5"/>
        <v>77.770166506300313</v>
      </c>
      <c r="U17" s="31" t="s">
        <v>23</v>
      </c>
      <c r="V17" s="32" t="str">
        <f t="shared" si="6"/>
        <v/>
      </c>
      <c r="W17" s="33"/>
    </row>
    <row r="18" spans="1:23" ht="21">
      <c r="A18" s="34">
        <v>13</v>
      </c>
      <c r="B18" s="35" t="str">
        <f>VLOOKUP($U18,[1]Name!$A:$B,2,0)</f>
        <v>อุทัยธานี</v>
      </c>
      <c r="C18" s="23">
        <f>IF(ISERROR(VLOOKUP($U18,[1]BEx6_1!$A:$Z,3,0)),0,VLOOKUP($U18,[1]BEx6_1!$A:$Z,3,0))</f>
        <v>1423.3474547599999</v>
      </c>
      <c r="D18" s="24">
        <f>IF(ISERROR(VLOOKUP($U18,[1]BEx6_1!$A:$Z,4,0)),0,VLOOKUP($U18,[1]BEx6_1!$A:$Z,4,0))</f>
        <v>8.4086423499999992</v>
      </c>
      <c r="E18" s="24">
        <f>IF(ISERROR(VLOOKUP($U18,[1]BEx6_1!$A:$Z,5,0)),0,VLOOKUP($U18,[1]BEx6_1!$A:$Z,5,0))</f>
        <v>12.280160970000001</v>
      </c>
      <c r="F18" s="25">
        <f t="shared" si="0"/>
        <v>20.688803319999998</v>
      </c>
      <c r="G18" s="26">
        <f>IF(ISERROR(VLOOKUP($U18,[1]BEx6_1!$A:$Z,6,0)),0,VLOOKUP($U18,[1]BEx6_1!$A:$Z,6,0))</f>
        <v>1239.2956336899999</v>
      </c>
      <c r="H18" s="36">
        <f t="shared" si="1"/>
        <v>87.06908699948923</v>
      </c>
      <c r="I18" s="23">
        <f>IF(ISERROR(VLOOKUP($U18,[1]BEx6_1!$A:$Z,8,0)),0,VLOOKUP($U18,[1]BEx6_1!$A:$Z,8,0))</f>
        <v>2477.0929710400001</v>
      </c>
      <c r="J18" s="24">
        <f>IF(ISERROR(VLOOKUP($U18,[1]BEx6_1!$A:$Z,9,0)),0,VLOOKUP($U18,[1]BEx6_1!$A:$Z,9,0))</f>
        <v>2.4500000000000002</v>
      </c>
      <c r="K18" s="24">
        <f>IF(ISERROR(VLOOKUP($U18,[1]BEx6_1!$A:$Z,10,0)),0,VLOOKUP($U18,[1]BEx6_1!$A:$Z,10,0))</f>
        <v>391.02227708999999</v>
      </c>
      <c r="L18" s="25">
        <f t="shared" si="2"/>
        <v>393.47227708999998</v>
      </c>
      <c r="M18" s="26">
        <f>IF(ISERROR(VLOOKUP($U18,[1]BEx6_1!$A:$Z,11,0)),0,VLOOKUP($U18,[1]BEx6_1!$A:$Z,11,0))</f>
        <v>1803.8991323499999</v>
      </c>
      <c r="N18" s="28">
        <f t="shared" si="3"/>
        <v>72.823230837098464</v>
      </c>
      <c r="O18" s="23">
        <f t="shared" si="4"/>
        <v>3900.4404258</v>
      </c>
      <c r="P18" s="24">
        <f t="shared" si="4"/>
        <v>10.85864235</v>
      </c>
      <c r="Q18" s="24">
        <f t="shared" si="4"/>
        <v>403.30243805999999</v>
      </c>
      <c r="R18" s="25">
        <f t="shared" si="4"/>
        <v>414.16108040999995</v>
      </c>
      <c r="S18" s="29">
        <f t="shared" si="4"/>
        <v>3043.1947660400001</v>
      </c>
      <c r="T18" s="30">
        <f t="shared" si="5"/>
        <v>78.021824046083864</v>
      </c>
      <c r="U18" s="31" t="s">
        <v>24</v>
      </c>
      <c r="V18" s="32" t="str">
        <f t="shared" si="6"/>
        <v/>
      </c>
      <c r="W18" s="33"/>
    </row>
    <row r="19" spans="1:23" ht="21">
      <c r="A19" s="34">
        <v>14</v>
      </c>
      <c r="B19" s="35" t="str">
        <f>VLOOKUP($U19,[1]Name!$A:$B,2,0)</f>
        <v>พัทลุง</v>
      </c>
      <c r="C19" s="23">
        <f>IF(ISERROR(VLOOKUP($U19,[1]BEx6_1!$A:$Z,3,0)),0,VLOOKUP($U19,[1]BEx6_1!$A:$Z,3,0))</f>
        <v>2250.9897682699998</v>
      </c>
      <c r="D19" s="24">
        <f>IF(ISERROR(VLOOKUP($U19,[1]BEx6_1!$A:$Z,4,0)),0,VLOOKUP($U19,[1]BEx6_1!$A:$Z,4,0))</f>
        <v>10.472232</v>
      </c>
      <c r="E19" s="24">
        <f>IF(ISERROR(VLOOKUP($U19,[1]BEx6_1!$A:$Z,5,0)),0,VLOOKUP($U19,[1]BEx6_1!$A:$Z,5,0))</f>
        <v>25.195479949999999</v>
      </c>
      <c r="F19" s="25">
        <f t="shared" si="0"/>
        <v>35.667711949999998</v>
      </c>
      <c r="G19" s="26">
        <f>IF(ISERROR(VLOOKUP($U19,[1]BEx6_1!$A:$Z,6,0)),0,VLOOKUP($U19,[1]BEx6_1!$A:$Z,6,0))</f>
        <v>1989.5458941300001</v>
      </c>
      <c r="H19" s="36">
        <f t="shared" si="1"/>
        <v>88.385381496383587</v>
      </c>
      <c r="I19" s="23">
        <f>IF(ISERROR(VLOOKUP($U19,[1]BEx6_1!$A:$Z,8,0)),0,VLOOKUP($U19,[1]BEx6_1!$A:$Z,8,0))</f>
        <v>3852.7887041099998</v>
      </c>
      <c r="J19" s="24">
        <f>IF(ISERROR(VLOOKUP($U19,[1]BEx6_1!$A:$Z,9,0)),0,VLOOKUP($U19,[1]BEx6_1!$A:$Z,9,0))</f>
        <v>10.696</v>
      </c>
      <c r="K19" s="24">
        <f>IF(ISERROR(VLOOKUP($U19,[1]BEx6_1!$A:$Z,10,0)),0,VLOOKUP($U19,[1]BEx6_1!$A:$Z,10,0))</f>
        <v>769.98126576000004</v>
      </c>
      <c r="L19" s="25">
        <f t="shared" si="2"/>
        <v>780.67726576000007</v>
      </c>
      <c r="M19" s="26">
        <f>IF(ISERROR(VLOOKUP($U19,[1]BEx6_1!$A:$Z,11,0)),0,VLOOKUP($U19,[1]BEx6_1!$A:$Z,11,0))</f>
        <v>2774.1793294099998</v>
      </c>
      <c r="N19" s="28">
        <f t="shared" si="3"/>
        <v>72.00445034659225</v>
      </c>
      <c r="O19" s="23">
        <f t="shared" si="4"/>
        <v>6103.7784723799996</v>
      </c>
      <c r="P19" s="24">
        <f t="shared" si="4"/>
        <v>21.168232</v>
      </c>
      <c r="Q19" s="24">
        <f t="shared" si="4"/>
        <v>795.17674571000009</v>
      </c>
      <c r="R19" s="25">
        <f t="shared" si="4"/>
        <v>816.34497771000008</v>
      </c>
      <c r="S19" s="29">
        <f t="shared" si="4"/>
        <v>4763.7252235400001</v>
      </c>
      <c r="T19" s="30">
        <f t="shared" si="5"/>
        <v>78.045513039114553</v>
      </c>
      <c r="U19" s="31" t="s">
        <v>25</v>
      </c>
      <c r="V19" s="32" t="str">
        <f t="shared" si="6"/>
        <v/>
      </c>
      <c r="W19" s="33"/>
    </row>
    <row r="20" spans="1:23" ht="21">
      <c r="A20" s="34">
        <v>15</v>
      </c>
      <c r="B20" s="35" t="str">
        <f>VLOOKUP($U20,[1]Name!$A:$B,2,0)</f>
        <v>พังงา</v>
      </c>
      <c r="C20" s="23">
        <f>IF(ISERROR(VLOOKUP($U20,[1]BEx6_1!$A:$Z,3,0)),0,VLOOKUP($U20,[1]BEx6_1!$A:$Z,3,0))</f>
        <v>1817.2814281999999</v>
      </c>
      <c r="D20" s="24">
        <f>IF(ISERROR(VLOOKUP($U20,[1]BEx6_1!$A:$Z,4,0)),0,VLOOKUP($U20,[1]BEx6_1!$A:$Z,4,0))</f>
        <v>41.048960540000003</v>
      </c>
      <c r="E20" s="24">
        <f>IF(ISERROR(VLOOKUP($U20,[1]BEx6_1!$A:$Z,5,0)),0,VLOOKUP($U20,[1]BEx6_1!$A:$Z,5,0))</f>
        <v>21.576383100000001</v>
      </c>
      <c r="F20" s="25">
        <f t="shared" si="0"/>
        <v>62.625343640000004</v>
      </c>
      <c r="G20" s="26">
        <f>IF(ISERROR(VLOOKUP($U20,[1]BEx6_1!$A:$Z,6,0)),0,VLOOKUP($U20,[1]BEx6_1!$A:$Z,6,0))</f>
        <v>1633.40414115</v>
      </c>
      <c r="H20" s="36">
        <f t="shared" si="1"/>
        <v>89.881738502542845</v>
      </c>
      <c r="I20" s="23">
        <f>IF(ISERROR(VLOOKUP($U20,[1]BEx6_1!$A:$Z,8,0)),0,VLOOKUP($U20,[1]BEx6_1!$A:$Z,8,0))</f>
        <v>1578.33458296</v>
      </c>
      <c r="J20" s="24">
        <f>IF(ISERROR(VLOOKUP($U20,[1]BEx6_1!$A:$Z,9,0)),0,VLOOKUP($U20,[1]BEx6_1!$A:$Z,9,0))</f>
        <v>0</v>
      </c>
      <c r="K20" s="24">
        <f>IF(ISERROR(VLOOKUP($U20,[1]BEx6_1!$A:$Z,10,0)),0,VLOOKUP($U20,[1]BEx6_1!$A:$Z,10,0))</f>
        <v>368.26435344999999</v>
      </c>
      <c r="L20" s="25">
        <f t="shared" si="2"/>
        <v>368.26435344999999</v>
      </c>
      <c r="M20" s="26">
        <f>IF(ISERROR(VLOOKUP($U20,[1]BEx6_1!$A:$Z,11,0)),0,VLOOKUP($U20,[1]BEx6_1!$A:$Z,11,0))</f>
        <v>1026.0130339899999</v>
      </c>
      <c r="N20" s="28">
        <f t="shared" si="3"/>
        <v>65.006054170454831</v>
      </c>
      <c r="O20" s="23">
        <f t="shared" si="4"/>
        <v>3395.6160111600002</v>
      </c>
      <c r="P20" s="24">
        <f t="shared" si="4"/>
        <v>41.048960540000003</v>
      </c>
      <c r="Q20" s="24">
        <f t="shared" si="4"/>
        <v>389.84073654999997</v>
      </c>
      <c r="R20" s="25">
        <f t="shared" si="4"/>
        <v>430.88969708999997</v>
      </c>
      <c r="S20" s="29">
        <f t="shared" si="4"/>
        <v>2659.4171751399999</v>
      </c>
      <c r="T20" s="30">
        <f t="shared" si="5"/>
        <v>78.319137570313728</v>
      </c>
      <c r="U20" s="31" t="s">
        <v>26</v>
      </c>
      <c r="V20" s="32" t="str">
        <f t="shared" si="6"/>
        <v/>
      </c>
      <c r="W20" s="33"/>
    </row>
    <row r="21" spans="1:23" ht="21">
      <c r="A21" s="34">
        <v>16</v>
      </c>
      <c r="B21" s="35" t="str">
        <f>VLOOKUP($U21,[1]Name!$A:$B,2,0)</f>
        <v>ระยอง</v>
      </c>
      <c r="C21" s="23">
        <f>IF(ISERROR(VLOOKUP($U21,[1]BEx6_1!$A:$Z,3,0)),0,VLOOKUP($U21,[1]BEx6_1!$A:$Z,3,0))</f>
        <v>9195.9888252500004</v>
      </c>
      <c r="D21" s="24">
        <f>IF(ISERROR(VLOOKUP($U21,[1]BEx6_1!$A:$Z,4,0)),0,VLOOKUP($U21,[1]BEx6_1!$A:$Z,4,0))</f>
        <v>8.4013851400000004</v>
      </c>
      <c r="E21" s="24">
        <f>IF(ISERROR(VLOOKUP($U21,[1]BEx6_1!$A:$Z,5,0)),0,VLOOKUP($U21,[1]BEx6_1!$A:$Z,5,0))</f>
        <v>730.76880713000003</v>
      </c>
      <c r="F21" s="25">
        <f t="shared" si="0"/>
        <v>739.17019227000003</v>
      </c>
      <c r="G21" s="26">
        <f>IF(ISERROR(VLOOKUP($U21,[1]BEx6_1!$A:$Z,6,0)),0,VLOOKUP($U21,[1]BEx6_1!$A:$Z,6,0))</f>
        <v>8197.1591456599999</v>
      </c>
      <c r="H21" s="36">
        <f t="shared" si="1"/>
        <v>89.13842003757712</v>
      </c>
      <c r="I21" s="23">
        <f>IF(ISERROR(VLOOKUP($U21,[1]BEx6_1!$A:$Z,8,0)),0,VLOOKUP($U21,[1]BEx6_1!$A:$Z,8,0))</f>
        <v>4331.6689898699997</v>
      </c>
      <c r="J21" s="24">
        <f>IF(ISERROR(VLOOKUP($U21,[1]BEx6_1!$A:$Z,9,0)),0,VLOOKUP($U21,[1]BEx6_1!$A:$Z,9,0))</f>
        <v>130.92129642</v>
      </c>
      <c r="K21" s="24">
        <f>IF(ISERROR(VLOOKUP($U21,[1]BEx6_1!$A:$Z,10,0)),0,VLOOKUP($U21,[1]BEx6_1!$A:$Z,10,0))</f>
        <v>1588.4639015</v>
      </c>
      <c r="L21" s="25">
        <f t="shared" si="2"/>
        <v>1719.3851979200001</v>
      </c>
      <c r="M21" s="26">
        <f>IF(ISERROR(VLOOKUP($U21,[1]BEx6_1!$A:$Z,11,0)),0,VLOOKUP($U21,[1]BEx6_1!$A:$Z,11,0))</f>
        <v>2397.77768307</v>
      </c>
      <c r="N21" s="28">
        <f t="shared" si="3"/>
        <v>55.354591698428948</v>
      </c>
      <c r="O21" s="23">
        <f t="shared" si="4"/>
        <v>13527.657815120001</v>
      </c>
      <c r="P21" s="24">
        <f t="shared" si="4"/>
        <v>139.32268156000001</v>
      </c>
      <c r="Q21" s="24">
        <f t="shared" si="4"/>
        <v>2319.2327086300002</v>
      </c>
      <c r="R21" s="25">
        <f t="shared" si="4"/>
        <v>2458.5553901900003</v>
      </c>
      <c r="S21" s="29">
        <f t="shared" si="4"/>
        <v>10594.93682873</v>
      </c>
      <c r="T21" s="30">
        <f t="shared" si="5"/>
        <v>78.320556104604677</v>
      </c>
      <c r="U21" s="31" t="s">
        <v>27</v>
      </c>
      <c r="V21" s="32" t="str">
        <f t="shared" si="6"/>
        <v/>
      </c>
      <c r="W21" s="33"/>
    </row>
    <row r="22" spans="1:23" ht="21">
      <c r="A22" s="34">
        <v>17</v>
      </c>
      <c r="B22" s="35" t="str">
        <f>VLOOKUP($U22,[1]Name!$A:$B,2,0)</f>
        <v>นครนายก</v>
      </c>
      <c r="C22" s="23">
        <f>IF(ISERROR(VLOOKUP($U22,[1]BEx6_1!$A:$Z,3,0)),0,VLOOKUP($U22,[1]BEx6_1!$A:$Z,3,0))</f>
        <v>1635.0685704800001</v>
      </c>
      <c r="D22" s="24">
        <f>IF(ISERROR(VLOOKUP($U22,[1]BEx6_1!$A:$Z,4,0)),0,VLOOKUP($U22,[1]BEx6_1!$A:$Z,4,0))</f>
        <v>7.73940202</v>
      </c>
      <c r="E22" s="24">
        <f>IF(ISERROR(VLOOKUP($U22,[1]BEx6_1!$A:$Z,5,0)),0,VLOOKUP($U22,[1]BEx6_1!$A:$Z,5,0))</f>
        <v>97.81418042</v>
      </c>
      <c r="F22" s="25">
        <f t="shared" si="0"/>
        <v>105.55358244</v>
      </c>
      <c r="G22" s="26">
        <f>IF(ISERROR(VLOOKUP($U22,[1]BEx6_1!$A:$Z,6,0)),0,VLOOKUP($U22,[1]BEx6_1!$A:$Z,6,0))</f>
        <v>1415.6574142100001</v>
      </c>
      <c r="H22" s="36">
        <f t="shared" si="1"/>
        <v>86.580920199231244</v>
      </c>
      <c r="I22" s="23">
        <f>IF(ISERROR(VLOOKUP($U22,[1]BEx6_1!$A:$Z,8,0)),0,VLOOKUP($U22,[1]BEx6_1!$A:$Z,8,0))</f>
        <v>1598.7712611500001</v>
      </c>
      <c r="J22" s="24">
        <f>IF(ISERROR(VLOOKUP($U22,[1]BEx6_1!$A:$Z,9,0)),0,VLOOKUP($U22,[1]BEx6_1!$A:$Z,9,0))</f>
        <v>0.628</v>
      </c>
      <c r="K22" s="24">
        <f>IF(ISERROR(VLOOKUP($U22,[1]BEx6_1!$A:$Z,10,0)),0,VLOOKUP($U22,[1]BEx6_1!$A:$Z,10,0))</f>
        <v>371.30894367000002</v>
      </c>
      <c r="L22" s="25">
        <f t="shared" si="2"/>
        <v>371.93694367000001</v>
      </c>
      <c r="M22" s="26">
        <f>IF(ISERROR(VLOOKUP($U22,[1]BEx6_1!$A:$Z,11,0)),0,VLOOKUP($U22,[1]BEx6_1!$A:$Z,11,0))</f>
        <v>1117.4373493999999</v>
      </c>
      <c r="N22" s="28">
        <f t="shared" si="3"/>
        <v>69.893509881846668</v>
      </c>
      <c r="O22" s="23">
        <f t="shared" si="4"/>
        <v>3233.8398316299999</v>
      </c>
      <c r="P22" s="24">
        <f t="shared" si="4"/>
        <v>8.3674020200000001</v>
      </c>
      <c r="Q22" s="24">
        <f t="shared" si="4"/>
        <v>469.12312409000003</v>
      </c>
      <c r="R22" s="25">
        <f t="shared" si="4"/>
        <v>477.49052611000002</v>
      </c>
      <c r="S22" s="29">
        <f t="shared" si="4"/>
        <v>2533.09476361</v>
      </c>
      <c r="T22" s="30">
        <f t="shared" si="5"/>
        <v>78.330866570259502</v>
      </c>
      <c r="U22" s="31" t="s">
        <v>28</v>
      </c>
      <c r="V22" s="32" t="str">
        <f t="shared" si="6"/>
        <v/>
      </c>
      <c r="W22" s="33"/>
    </row>
    <row r="23" spans="1:23" ht="21">
      <c r="A23" s="34">
        <v>18</v>
      </c>
      <c r="B23" s="35" t="str">
        <f>VLOOKUP($U23,[1]Name!$A:$B,2,0)</f>
        <v>ระนอง</v>
      </c>
      <c r="C23" s="23">
        <f>IF(ISERROR(VLOOKUP($U23,[1]BEx6_1!$A:$Z,3,0)),0,VLOOKUP($U23,[1]BEx6_1!$A:$Z,3,0))</f>
        <v>1201.0132206000001</v>
      </c>
      <c r="D23" s="24">
        <f>IF(ISERROR(VLOOKUP($U23,[1]BEx6_1!$A:$Z,4,0)),0,VLOOKUP($U23,[1]BEx6_1!$A:$Z,4,0))</f>
        <v>3.7421730000000002</v>
      </c>
      <c r="E23" s="24">
        <f>IF(ISERROR(VLOOKUP($U23,[1]BEx6_1!$A:$Z,5,0)),0,VLOOKUP($U23,[1]BEx6_1!$A:$Z,5,0))</f>
        <v>9.3279073100000005</v>
      </c>
      <c r="F23" s="25">
        <f t="shared" si="0"/>
        <v>13.070080310000002</v>
      </c>
      <c r="G23" s="26">
        <f>IF(ISERROR(VLOOKUP($U23,[1]BEx6_1!$A:$Z,6,0)),0,VLOOKUP($U23,[1]BEx6_1!$A:$Z,6,0))</f>
        <v>1011.2442396500001</v>
      </c>
      <c r="H23" s="36">
        <f t="shared" si="1"/>
        <v>84.199259617209236</v>
      </c>
      <c r="I23" s="23">
        <f>IF(ISERROR(VLOOKUP($U23,[1]BEx6_1!$A:$Z,8,0)),0,VLOOKUP($U23,[1]BEx6_1!$A:$Z,8,0))</f>
        <v>1321.4177554600001</v>
      </c>
      <c r="J23" s="24">
        <f>IF(ISERROR(VLOOKUP($U23,[1]BEx6_1!$A:$Z,9,0)),0,VLOOKUP($U23,[1]BEx6_1!$A:$Z,9,0))</f>
        <v>0</v>
      </c>
      <c r="K23" s="24">
        <f>IF(ISERROR(VLOOKUP($U23,[1]BEx6_1!$A:$Z,10,0)),0,VLOOKUP($U23,[1]BEx6_1!$A:$Z,10,0))</f>
        <v>286.47275755999999</v>
      </c>
      <c r="L23" s="25">
        <f t="shared" si="2"/>
        <v>286.47275755999999</v>
      </c>
      <c r="M23" s="26">
        <f>IF(ISERROR(VLOOKUP($U23,[1]BEx6_1!$A:$Z,11,0)),0,VLOOKUP($U23,[1]BEx6_1!$A:$Z,11,0))</f>
        <v>969.50259896</v>
      </c>
      <c r="N23" s="28">
        <f t="shared" si="3"/>
        <v>73.368364769891073</v>
      </c>
      <c r="O23" s="23">
        <f t="shared" si="4"/>
        <v>2522.4309760599999</v>
      </c>
      <c r="P23" s="24">
        <f t="shared" si="4"/>
        <v>3.7421730000000002</v>
      </c>
      <c r="Q23" s="24">
        <f t="shared" si="4"/>
        <v>295.80066486999999</v>
      </c>
      <c r="R23" s="25">
        <f t="shared" si="4"/>
        <v>299.54283786999997</v>
      </c>
      <c r="S23" s="29">
        <f t="shared" si="4"/>
        <v>1980.7468386099999</v>
      </c>
      <c r="T23" s="30">
        <f t="shared" si="5"/>
        <v>78.525313771078771</v>
      </c>
      <c r="U23" s="31" t="s">
        <v>29</v>
      </c>
      <c r="V23" s="32" t="str">
        <f t="shared" si="6"/>
        <v/>
      </c>
      <c r="W23" s="33"/>
    </row>
    <row r="24" spans="1:23" ht="21">
      <c r="A24" s="34">
        <v>19</v>
      </c>
      <c r="B24" s="35" t="str">
        <f>VLOOKUP($U24,[1]Name!$A:$B,2,0)</f>
        <v>ตรัง</v>
      </c>
      <c r="C24" s="23">
        <f>IF(ISERROR(VLOOKUP($U24,[1]BEx6_1!$A:$Z,3,0)),0,VLOOKUP($U24,[1]BEx6_1!$A:$Z,3,0))</f>
        <v>2943.5415632899999</v>
      </c>
      <c r="D24" s="24">
        <f>IF(ISERROR(VLOOKUP($U24,[1]BEx6_1!$A:$Z,4,0)),0,VLOOKUP($U24,[1]BEx6_1!$A:$Z,4,0))</f>
        <v>6.2019302500000002</v>
      </c>
      <c r="E24" s="24">
        <f>IF(ISERROR(VLOOKUP($U24,[1]BEx6_1!$A:$Z,5,0)),0,VLOOKUP($U24,[1]BEx6_1!$A:$Z,5,0))</f>
        <v>25.50303452</v>
      </c>
      <c r="F24" s="25">
        <f t="shared" si="0"/>
        <v>31.70496477</v>
      </c>
      <c r="G24" s="26">
        <f>IF(ISERROR(VLOOKUP($U24,[1]BEx6_1!$A:$Z,6,0)),0,VLOOKUP($U24,[1]BEx6_1!$A:$Z,6,0))</f>
        <v>2683.1997013599998</v>
      </c>
      <c r="H24" s="36">
        <f t="shared" si="1"/>
        <v>91.15548884456669</v>
      </c>
      <c r="I24" s="23">
        <f>IF(ISERROR(VLOOKUP($U24,[1]BEx6_1!$A:$Z,8,0)),0,VLOOKUP($U24,[1]BEx6_1!$A:$Z,8,0))</f>
        <v>2756.9275058899998</v>
      </c>
      <c r="J24" s="24">
        <f>IF(ISERROR(VLOOKUP($U24,[1]BEx6_1!$A:$Z,9,0)),0,VLOOKUP($U24,[1]BEx6_1!$A:$Z,9,0))</f>
        <v>29.961500000000001</v>
      </c>
      <c r="K24" s="24">
        <f>IF(ISERROR(VLOOKUP($U24,[1]BEx6_1!$A:$Z,10,0)),0,VLOOKUP($U24,[1]BEx6_1!$A:$Z,10,0))</f>
        <v>503.66303797</v>
      </c>
      <c r="L24" s="25">
        <f t="shared" si="2"/>
        <v>533.62453797000001</v>
      </c>
      <c r="M24" s="26">
        <f>IF(ISERROR(VLOOKUP($U24,[1]BEx6_1!$A:$Z,11,0)),0,VLOOKUP($U24,[1]BEx6_1!$A:$Z,11,0))</f>
        <v>1798.5297434300001</v>
      </c>
      <c r="N24" s="28">
        <f t="shared" si="3"/>
        <v>65.236744150419483</v>
      </c>
      <c r="O24" s="23">
        <f t="shared" si="4"/>
        <v>5700.4690691799997</v>
      </c>
      <c r="P24" s="24">
        <f t="shared" si="4"/>
        <v>36.163430250000005</v>
      </c>
      <c r="Q24" s="24">
        <f t="shared" si="4"/>
        <v>529.16607249000003</v>
      </c>
      <c r="R24" s="25">
        <f t="shared" si="4"/>
        <v>565.32950273999995</v>
      </c>
      <c r="S24" s="29">
        <f t="shared" si="4"/>
        <v>4481.7294447900003</v>
      </c>
      <c r="T24" s="30">
        <f t="shared" si="5"/>
        <v>78.620362471937554</v>
      </c>
      <c r="U24" s="31" t="s">
        <v>30</v>
      </c>
      <c r="V24" s="32" t="str">
        <f t="shared" si="6"/>
        <v/>
      </c>
      <c r="W24" s="33"/>
    </row>
    <row r="25" spans="1:23" ht="21">
      <c r="A25" s="34">
        <v>20</v>
      </c>
      <c r="B25" s="35" t="str">
        <f>VLOOKUP($U25,[1]Name!$A:$B,2,0)</f>
        <v>ร้อยเอ็ด</v>
      </c>
      <c r="C25" s="23">
        <f>IF(ISERROR(VLOOKUP($U25,[1]BEx6_1!$A:$Z,3,0)),0,VLOOKUP($U25,[1]BEx6_1!$A:$Z,3,0))</f>
        <v>5110.7378221500003</v>
      </c>
      <c r="D25" s="24">
        <f>IF(ISERROR(VLOOKUP($U25,[1]BEx6_1!$A:$Z,4,0)),0,VLOOKUP($U25,[1]BEx6_1!$A:$Z,4,0))</f>
        <v>7.6941184500000004</v>
      </c>
      <c r="E25" s="24">
        <f>IF(ISERROR(VLOOKUP($U25,[1]BEx6_1!$A:$Z,5,0)),0,VLOOKUP($U25,[1]BEx6_1!$A:$Z,5,0))</f>
        <v>40.258572729999997</v>
      </c>
      <c r="F25" s="25">
        <f t="shared" si="0"/>
        <v>47.952691179999995</v>
      </c>
      <c r="G25" s="26">
        <f>IF(ISERROR(VLOOKUP($U25,[1]BEx6_1!$A:$Z,6,0)),0,VLOOKUP($U25,[1]BEx6_1!$A:$Z,6,0))</f>
        <v>4629.54905676</v>
      </c>
      <c r="H25" s="36">
        <f t="shared" si="1"/>
        <v>90.584749557989014</v>
      </c>
      <c r="I25" s="23">
        <f>IF(ISERROR(VLOOKUP($U25,[1]BEx6_1!$A:$Z,8,0)),0,VLOOKUP($U25,[1]BEx6_1!$A:$Z,8,0))</f>
        <v>5585.5430008800004</v>
      </c>
      <c r="J25" s="24">
        <f>IF(ISERROR(VLOOKUP($U25,[1]BEx6_1!$A:$Z,9,0)),0,VLOOKUP($U25,[1]BEx6_1!$A:$Z,9,0))</f>
        <v>15.095043</v>
      </c>
      <c r="K25" s="24">
        <f>IF(ISERROR(VLOOKUP($U25,[1]BEx6_1!$A:$Z,10,0)),0,VLOOKUP($U25,[1]BEx6_1!$A:$Z,10,0))</f>
        <v>559.09598414000004</v>
      </c>
      <c r="L25" s="25">
        <f t="shared" si="2"/>
        <v>574.19102714000007</v>
      </c>
      <c r="M25" s="26">
        <f>IF(ISERROR(VLOOKUP($U25,[1]BEx6_1!$A:$Z,11,0)),0,VLOOKUP($U25,[1]BEx6_1!$A:$Z,11,0))</f>
        <v>3853.7372632900001</v>
      </c>
      <c r="N25" s="28">
        <f t="shared" si="3"/>
        <v>68.994854442671823</v>
      </c>
      <c r="O25" s="23">
        <f t="shared" si="4"/>
        <v>10696.28082303</v>
      </c>
      <c r="P25" s="24">
        <f t="shared" si="4"/>
        <v>22.789161450000002</v>
      </c>
      <c r="Q25" s="24">
        <f t="shared" si="4"/>
        <v>599.35455687000001</v>
      </c>
      <c r="R25" s="25">
        <f t="shared" si="4"/>
        <v>622.14371832000006</v>
      </c>
      <c r="S25" s="29">
        <f t="shared" si="4"/>
        <v>8483.2863200499996</v>
      </c>
      <c r="T25" s="30">
        <f t="shared" si="5"/>
        <v>79.310617030405226</v>
      </c>
      <c r="U25" s="31" t="s">
        <v>31</v>
      </c>
      <c r="V25" s="32" t="str">
        <f t="shared" si="6"/>
        <v/>
      </c>
      <c r="W25" s="33"/>
    </row>
    <row r="26" spans="1:23" ht="21">
      <c r="A26" s="34">
        <v>21</v>
      </c>
      <c r="B26" s="35" t="str">
        <f>VLOOKUP($U26,[1]Name!$A:$B,2,0)</f>
        <v>ยโสธร</v>
      </c>
      <c r="C26" s="23">
        <f>IF(ISERROR(VLOOKUP($U26,[1]BEx6_1!$A:$Z,3,0)),0,VLOOKUP($U26,[1]BEx6_1!$A:$Z,3,0))</f>
        <v>2166.8729239600002</v>
      </c>
      <c r="D26" s="24">
        <f>IF(ISERROR(VLOOKUP($U26,[1]BEx6_1!$A:$Z,4,0)),0,VLOOKUP($U26,[1]BEx6_1!$A:$Z,4,0))</f>
        <v>7.4357832100000003</v>
      </c>
      <c r="E26" s="24">
        <f>IF(ISERROR(VLOOKUP($U26,[1]BEx6_1!$A:$Z,5,0)),0,VLOOKUP($U26,[1]BEx6_1!$A:$Z,5,0))</f>
        <v>13.943567870000001</v>
      </c>
      <c r="F26" s="25">
        <f t="shared" si="0"/>
        <v>21.379351079999999</v>
      </c>
      <c r="G26" s="26">
        <f>IF(ISERROR(VLOOKUP($U26,[1]BEx6_1!$A:$Z,6,0)),0,VLOOKUP($U26,[1]BEx6_1!$A:$Z,6,0))</f>
        <v>1832.98337827</v>
      </c>
      <c r="H26" s="36">
        <f t="shared" si="1"/>
        <v>84.591180128836953</v>
      </c>
      <c r="I26" s="23">
        <f>IF(ISERROR(VLOOKUP($U26,[1]BEx6_1!$A:$Z,8,0)),0,VLOOKUP($U26,[1]BEx6_1!$A:$Z,8,0))</f>
        <v>2447.58554804</v>
      </c>
      <c r="J26" s="24">
        <f>IF(ISERROR(VLOOKUP($U26,[1]BEx6_1!$A:$Z,9,0)),0,VLOOKUP($U26,[1]BEx6_1!$A:$Z,9,0))</f>
        <v>0</v>
      </c>
      <c r="K26" s="24">
        <f>IF(ISERROR(VLOOKUP($U26,[1]BEx6_1!$A:$Z,10,0)),0,VLOOKUP($U26,[1]BEx6_1!$A:$Z,10,0))</f>
        <v>210.11245091000001</v>
      </c>
      <c r="L26" s="25">
        <f t="shared" si="2"/>
        <v>210.11245091000001</v>
      </c>
      <c r="M26" s="26">
        <f>IF(ISERROR(VLOOKUP($U26,[1]BEx6_1!$A:$Z,11,0)),0,VLOOKUP($U26,[1]BEx6_1!$A:$Z,11,0))</f>
        <v>1826.99258405</v>
      </c>
      <c r="N26" s="37">
        <f t="shared" si="3"/>
        <v>74.644687517175285</v>
      </c>
      <c r="O26" s="23">
        <f t="shared" si="4"/>
        <v>4614.4584720000003</v>
      </c>
      <c r="P26" s="24">
        <f t="shared" si="4"/>
        <v>7.4357832100000003</v>
      </c>
      <c r="Q26" s="24">
        <f t="shared" si="4"/>
        <v>224.05601878000002</v>
      </c>
      <c r="R26" s="25">
        <f t="shared" si="4"/>
        <v>231.49180199</v>
      </c>
      <c r="S26" s="29">
        <f t="shared" si="4"/>
        <v>3659.9759623199998</v>
      </c>
      <c r="T26" s="30">
        <f t="shared" si="5"/>
        <v>79.315394959740345</v>
      </c>
      <c r="U26" s="31" t="s">
        <v>32</v>
      </c>
      <c r="V26" s="32" t="str">
        <f t="shared" si="6"/>
        <v/>
      </c>
      <c r="W26" s="33"/>
    </row>
    <row r="27" spans="1:23" ht="21">
      <c r="A27" s="34">
        <v>22</v>
      </c>
      <c r="B27" s="35" t="str">
        <f>VLOOKUP($U27,[1]Name!$A:$B,2,0)</f>
        <v>ประจวบคีรีขันธ์</v>
      </c>
      <c r="C27" s="23">
        <f>IF(ISERROR(VLOOKUP($U27,[1]BEx6_1!$A:$Z,3,0)),0,VLOOKUP($U27,[1]BEx6_1!$A:$Z,3,0))</f>
        <v>2161.0884413700001</v>
      </c>
      <c r="D27" s="24">
        <f>IF(ISERROR(VLOOKUP($U27,[1]BEx6_1!$A:$Z,4,0)),0,VLOOKUP($U27,[1]BEx6_1!$A:$Z,4,0))</f>
        <v>9.1712056099999995</v>
      </c>
      <c r="E27" s="24">
        <f>IF(ISERROR(VLOOKUP($U27,[1]BEx6_1!$A:$Z,5,0)),0,VLOOKUP($U27,[1]BEx6_1!$A:$Z,5,0))</f>
        <v>15.6827877</v>
      </c>
      <c r="F27" s="25">
        <f t="shared" si="0"/>
        <v>24.85399331</v>
      </c>
      <c r="G27" s="26">
        <f>IF(ISERROR(VLOOKUP($U27,[1]BEx6_1!$A:$Z,6,0)),0,VLOOKUP($U27,[1]BEx6_1!$A:$Z,6,0))</f>
        <v>1903.3494716800001</v>
      </c>
      <c r="H27" s="36">
        <f t="shared" si="1"/>
        <v>88.073650075764192</v>
      </c>
      <c r="I27" s="23">
        <f>IF(ISERROR(VLOOKUP($U27,[1]BEx6_1!$A:$Z,8,0)),0,VLOOKUP($U27,[1]BEx6_1!$A:$Z,8,0))</f>
        <v>2931.1665060999999</v>
      </c>
      <c r="J27" s="24">
        <f>IF(ISERROR(VLOOKUP($U27,[1]BEx6_1!$A:$Z,9,0)),0,VLOOKUP($U27,[1]BEx6_1!$A:$Z,9,0))</f>
        <v>36.246600000000001</v>
      </c>
      <c r="K27" s="24">
        <f>IF(ISERROR(VLOOKUP($U27,[1]BEx6_1!$A:$Z,10,0)),0,VLOOKUP($U27,[1]BEx6_1!$A:$Z,10,0))</f>
        <v>544.58932528000003</v>
      </c>
      <c r="L27" s="25">
        <f t="shared" si="2"/>
        <v>580.83592528000008</v>
      </c>
      <c r="M27" s="26">
        <f>IF(ISERROR(VLOOKUP($U27,[1]BEx6_1!$A:$Z,11,0)),0,VLOOKUP($U27,[1]BEx6_1!$A:$Z,11,0))</f>
        <v>2137.4106009299999</v>
      </c>
      <c r="N27" s="37">
        <f t="shared" si="3"/>
        <v>72.920135941846752</v>
      </c>
      <c r="O27" s="23">
        <f t="shared" si="4"/>
        <v>5092.2549474699999</v>
      </c>
      <c r="P27" s="24">
        <f t="shared" si="4"/>
        <v>45.417805610000002</v>
      </c>
      <c r="Q27" s="24">
        <f t="shared" si="4"/>
        <v>560.27211297999997</v>
      </c>
      <c r="R27" s="25">
        <f t="shared" si="4"/>
        <v>605.68991859000005</v>
      </c>
      <c r="S27" s="29">
        <f t="shared" si="4"/>
        <v>4040.76007261</v>
      </c>
      <c r="T27" s="30">
        <f t="shared" si="5"/>
        <v>79.351095227814199</v>
      </c>
      <c r="U27" s="31" t="s">
        <v>33</v>
      </c>
      <c r="V27" s="32" t="str">
        <f t="shared" si="6"/>
        <v/>
      </c>
      <c r="W27" s="33"/>
    </row>
    <row r="28" spans="1:23" ht="21">
      <c r="A28" s="34">
        <v>23</v>
      </c>
      <c r="B28" s="35" t="str">
        <f>VLOOKUP($U28,[1]Name!$A:$B,2,0)</f>
        <v>ราชบุรี</v>
      </c>
      <c r="C28" s="23">
        <f>IF(ISERROR(VLOOKUP($U28,[1]BEx6_1!$A:$Z,3,0)),0,VLOOKUP($U28,[1]BEx6_1!$A:$Z,3,0))</f>
        <v>4944.9503475000001</v>
      </c>
      <c r="D28" s="24">
        <f>IF(ISERROR(VLOOKUP($U28,[1]BEx6_1!$A:$Z,4,0)),0,VLOOKUP($U28,[1]BEx6_1!$A:$Z,4,0))</f>
        <v>6.4482854500000002</v>
      </c>
      <c r="E28" s="24">
        <f>IF(ISERROR(VLOOKUP($U28,[1]BEx6_1!$A:$Z,5,0)),0,VLOOKUP($U28,[1]BEx6_1!$A:$Z,5,0))</f>
        <v>129.70183921</v>
      </c>
      <c r="F28" s="25">
        <f t="shared" si="0"/>
        <v>136.15012466000002</v>
      </c>
      <c r="G28" s="26">
        <f>IF(ISERROR(VLOOKUP($U28,[1]BEx6_1!$A:$Z,6,0)),0,VLOOKUP($U28,[1]BEx6_1!$A:$Z,6,0))</f>
        <v>4495.9440739800002</v>
      </c>
      <c r="H28" s="36">
        <f t="shared" si="1"/>
        <v>90.91990329595518</v>
      </c>
      <c r="I28" s="23">
        <f>IF(ISERROR(VLOOKUP($U28,[1]BEx6_1!$A:$Z,8,0)),0,VLOOKUP($U28,[1]BEx6_1!$A:$Z,8,0))</f>
        <v>4135.0115717600002</v>
      </c>
      <c r="J28" s="24">
        <f>IF(ISERROR(VLOOKUP($U28,[1]BEx6_1!$A:$Z,9,0)),0,VLOOKUP($U28,[1]BEx6_1!$A:$Z,9,0))</f>
        <v>4.8220000000000001</v>
      </c>
      <c r="K28" s="24">
        <f>IF(ISERROR(VLOOKUP($U28,[1]BEx6_1!$A:$Z,10,0)),0,VLOOKUP($U28,[1]BEx6_1!$A:$Z,10,0))</f>
        <v>986.97724315000005</v>
      </c>
      <c r="L28" s="25">
        <f t="shared" si="2"/>
        <v>991.79924315000005</v>
      </c>
      <c r="M28" s="26">
        <f>IF(ISERROR(VLOOKUP($U28,[1]BEx6_1!$A:$Z,11,0)),0,VLOOKUP($U28,[1]BEx6_1!$A:$Z,11,0))</f>
        <v>2709.4572859700002</v>
      </c>
      <c r="N28" s="37">
        <f t="shared" si="3"/>
        <v>65.524781223689871</v>
      </c>
      <c r="O28" s="23">
        <f t="shared" si="4"/>
        <v>9079.9619192600003</v>
      </c>
      <c r="P28" s="24">
        <f t="shared" si="4"/>
        <v>11.270285449999999</v>
      </c>
      <c r="Q28" s="24">
        <f t="shared" si="4"/>
        <v>1116.6790823599999</v>
      </c>
      <c r="R28" s="25">
        <f t="shared" si="4"/>
        <v>1127.94936781</v>
      </c>
      <c r="S28" s="29">
        <f t="shared" si="4"/>
        <v>7205.4013599500004</v>
      </c>
      <c r="T28" s="30">
        <f t="shared" si="5"/>
        <v>79.35497333602504</v>
      </c>
      <c r="U28" s="31" t="s">
        <v>34</v>
      </c>
      <c r="V28" s="32" t="str">
        <f t="shared" si="6"/>
        <v/>
      </c>
      <c r="W28" s="33"/>
    </row>
    <row r="29" spans="1:23" ht="21">
      <c r="A29" s="34">
        <v>24</v>
      </c>
      <c r="B29" s="35" t="str">
        <f>VLOOKUP($U29,[1]Name!$A:$B,2,0)</f>
        <v>จันทบุรี</v>
      </c>
      <c r="C29" s="23">
        <f>IF(ISERROR(VLOOKUP($U29,[1]BEx6_1!$A:$Z,3,0)),0,VLOOKUP($U29,[1]BEx6_1!$A:$Z,3,0))</f>
        <v>3402.2554767800002</v>
      </c>
      <c r="D29" s="24">
        <f>IF(ISERROR(VLOOKUP($U29,[1]BEx6_1!$A:$Z,4,0)),0,VLOOKUP($U29,[1]BEx6_1!$A:$Z,4,0))</f>
        <v>6.7039773800000004</v>
      </c>
      <c r="E29" s="24">
        <f>IF(ISERROR(VLOOKUP($U29,[1]BEx6_1!$A:$Z,5,0)),0,VLOOKUP($U29,[1]BEx6_1!$A:$Z,5,0))</f>
        <v>23.649227159999999</v>
      </c>
      <c r="F29" s="25">
        <f t="shared" si="0"/>
        <v>30.35320454</v>
      </c>
      <c r="G29" s="26">
        <f>IF(ISERROR(VLOOKUP($U29,[1]BEx6_1!$A:$Z,6,0)),0,VLOOKUP($U29,[1]BEx6_1!$A:$Z,6,0))</f>
        <v>3140.7802910700002</v>
      </c>
      <c r="H29" s="36">
        <f t="shared" si="1"/>
        <v>92.314651633466752</v>
      </c>
      <c r="I29" s="23">
        <f>IF(ISERROR(VLOOKUP($U29,[1]BEx6_1!$A:$Z,8,0)),0,VLOOKUP($U29,[1]BEx6_1!$A:$Z,8,0))</f>
        <v>3006.0214673199998</v>
      </c>
      <c r="J29" s="24">
        <f>IF(ISERROR(VLOOKUP($U29,[1]BEx6_1!$A:$Z,9,0)),0,VLOOKUP($U29,[1]BEx6_1!$A:$Z,9,0))</f>
        <v>0</v>
      </c>
      <c r="K29" s="24">
        <f>IF(ISERROR(VLOOKUP($U29,[1]BEx6_1!$A:$Z,10,0)),0,VLOOKUP($U29,[1]BEx6_1!$A:$Z,10,0))</f>
        <v>578.15211734000002</v>
      </c>
      <c r="L29" s="25">
        <f t="shared" si="2"/>
        <v>578.15211734000002</v>
      </c>
      <c r="M29" s="26">
        <f>IF(ISERROR(VLOOKUP($U29,[1]BEx6_1!$A:$Z,11,0)),0,VLOOKUP($U29,[1]BEx6_1!$A:$Z,11,0))</f>
        <v>1947.10307266</v>
      </c>
      <c r="N29" s="37">
        <f t="shared" si="3"/>
        <v>64.773425400581985</v>
      </c>
      <c r="O29" s="23">
        <f t="shared" si="4"/>
        <v>6408.2769441</v>
      </c>
      <c r="P29" s="24">
        <f t="shared" si="4"/>
        <v>6.7039773800000004</v>
      </c>
      <c r="Q29" s="24">
        <f t="shared" si="4"/>
        <v>601.80134450000003</v>
      </c>
      <c r="R29" s="25">
        <f t="shared" si="4"/>
        <v>608.50532188</v>
      </c>
      <c r="S29" s="29">
        <f t="shared" si="4"/>
        <v>5087.8833637300004</v>
      </c>
      <c r="T29" s="30">
        <f t="shared" si="5"/>
        <v>79.395497543443952</v>
      </c>
      <c r="U29" s="31" t="s">
        <v>35</v>
      </c>
      <c r="V29" s="32" t="str">
        <f t="shared" si="6"/>
        <v/>
      </c>
      <c r="W29" s="33"/>
    </row>
    <row r="30" spans="1:23" ht="21">
      <c r="A30" s="34">
        <v>25</v>
      </c>
      <c r="B30" s="35" t="str">
        <f>VLOOKUP($U30,[1]Name!$A:$B,2,0)</f>
        <v>ชุมพร</v>
      </c>
      <c r="C30" s="23">
        <f>IF(ISERROR(VLOOKUP($U30,[1]BEx6_1!$A:$Z,3,0)),0,VLOOKUP($U30,[1]BEx6_1!$A:$Z,3,0))</f>
        <v>2651.6800052399999</v>
      </c>
      <c r="D30" s="24">
        <f>IF(ISERROR(VLOOKUP($U30,[1]BEx6_1!$A:$Z,4,0)),0,VLOOKUP($U30,[1]BEx6_1!$A:$Z,4,0))</f>
        <v>13.749060399999999</v>
      </c>
      <c r="E30" s="24">
        <f>IF(ISERROR(VLOOKUP($U30,[1]BEx6_1!$A:$Z,5,0)),0,VLOOKUP($U30,[1]BEx6_1!$A:$Z,5,0))</f>
        <v>23.742912740000001</v>
      </c>
      <c r="F30" s="25">
        <f t="shared" si="0"/>
        <v>37.491973139999999</v>
      </c>
      <c r="G30" s="26">
        <f>IF(ISERROR(VLOOKUP($U30,[1]BEx6_1!$A:$Z,6,0)),0,VLOOKUP($U30,[1]BEx6_1!$A:$Z,6,0))</f>
        <v>2382.16869481</v>
      </c>
      <c r="H30" s="36">
        <f t="shared" si="1"/>
        <v>89.836205352930335</v>
      </c>
      <c r="I30" s="23">
        <f>IF(ISERROR(VLOOKUP($U30,[1]BEx6_1!$A:$Z,8,0)),0,VLOOKUP($U30,[1]BEx6_1!$A:$Z,8,0))</f>
        <v>3765.9939845399999</v>
      </c>
      <c r="J30" s="24">
        <f>IF(ISERROR(VLOOKUP($U30,[1]BEx6_1!$A:$Z,9,0)),0,VLOOKUP($U30,[1]BEx6_1!$A:$Z,9,0))</f>
        <v>117.5680775</v>
      </c>
      <c r="K30" s="24">
        <f>IF(ISERROR(VLOOKUP($U30,[1]BEx6_1!$A:$Z,10,0)),0,VLOOKUP($U30,[1]BEx6_1!$A:$Z,10,0))</f>
        <v>676.23593158000006</v>
      </c>
      <c r="L30" s="25">
        <f t="shared" si="2"/>
        <v>793.80400908000001</v>
      </c>
      <c r="M30" s="26">
        <f>IF(ISERROR(VLOOKUP($U30,[1]BEx6_1!$A:$Z,11,0)),0,VLOOKUP($U30,[1]BEx6_1!$A:$Z,11,0))</f>
        <v>2714.9928959600002</v>
      </c>
      <c r="N30" s="37">
        <f t="shared" si="3"/>
        <v>72.092332252931755</v>
      </c>
      <c r="O30" s="23">
        <f t="shared" si="4"/>
        <v>6417.6739897799998</v>
      </c>
      <c r="P30" s="24">
        <f t="shared" si="4"/>
        <v>131.31713790000001</v>
      </c>
      <c r="Q30" s="24">
        <f t="shared" si="4"/>
        <v>699.97884432000001</v>
      </c>
      <c r="R30" s="25">
        <f t="shared" si="4"/>
        <v>831.29598222000004</v>
      </c>
      <c r="S30" s="29">
        <f t="shared" si="4"/>
        <v>5097.1615907699997</v>
      </c>
      <c r="T30" s="30">
        <f t="shared" si="5"/>
        <v>79.423816150323518</v>
      </c>
      <c r="U30" s="31" t="s">
        <v>36</v>
      </c>
      <c r="V30" s="32" t="str">
        <f t="shared" si="6"/>
        <v/>
      </c>
      <c r="W30" s="33"/>
    </row>
    <row r="31" spans="1:23" ht="21">
      <c r="A31" s="34">
        <v>26</v>
      </c>
      <c r="B31" s="35" t="str">
        <f>VLOOKUP($U31,[1]Name!$A:$B,2,0)</f>
        <v>นครปฐม</v>
      </c>
      <c r="C31" s="23">
        <f>IF(ISERROR(VLOOKUP($U31,[1]BEx6_1!$A:$Z,3,0)),0,VLOOKUP($U31,[1]BEx6_1!$A:$Z,3,0))</f>
        <v>4627.4649273499999</v>
      </c>
      <c r="D31" s="24">
        <f>IF(ISERROR(VLOOKUP($U31,[1]BEx6_1!$A:$Z,4,0)),0,VLOOKUP($U31,[1]BEx6_1!$A:$Z,4,0))</f>
        <v>9.1192458999999992</v>
      </c>
      <c r="E31" s="24">
        <f>IF(ISERROR(VLOOKUP($U31,[1]BEx6_1!$A:$Z,5,0)),0,VLOOKUP($U31,[1]BEx6_1!$A:$Z,5,0))</f>
        <v>71.718220639999998</v>
      </c>
      <c r="F31" s="25">
        <f t="shared" si="0"/>
        <v>80.837466539999994</v>
      </c>
      <c r="G31" s="26">
        <f>IF(ISERROR(VLOOKUP($U31,[1]BEx6_1!$A:$Z,6,0)),0,VLOOKUP($U31,[1]BEx6_1!$A:$Z,6,0))</f>
        <v>4150.94551004</v>
      </c>
      <c r="H31" s="36">
        <f t="shared" si="1"/>
        <v>89.702365662598609</v>
      </c>
      <c r="I31" s="23">
        <f>IF(ISERROR(VLOOKUP($U31,[1]BEx6_1!$A:$Z,8,0)),0,VLOOKUP($U31,[1]BEx6_1!$A:$Z,8,0))</f>
        <v>2358.6933361400002</v>
      </c>
      <c r="J31" s="24">
        <f>IF(ISERROR(VLOOKUP($U31,[1]BEx6_1!$A:$Z,9,0)),0,VLOOKUP($U31,[1]BEx6_1!$A:$Z,9,0))</f>
        <v>3.4079999999999999</v>
      </c>
      <c r="K31" s="24">
        <f>IF(ISERROR(VLOOKUP($U31,[1]BEx6_1!$A:$Z,10,0)),0,VLOOKUP($U31,[1]BEx6_1!$A:$Z,10,0))</f>
        <v>685.42597321999995</v>
      </c>
      <c r="L31" s="25">
        <f t="shared" si="2"/>
        <v>688.83397321999996</v>
      </c>
      <c r="M31" s="26">
        <f>IF(ISERROR(VLOOKUP($U31,[1]BEx6_1!$A:$Z,11,0)),0,VLOOKUP($U31,[1]BEx6_1!$A:$Z,11,0))</f>
        <v>1415.2589305900001</v>
      </c>
      <c r="N31" s="37">
        <f t="shared" si="3"/>
        <v>60.001820029138266</v>
      </c>
      <c r="O31" s="23">
        <f t="shared" si="4"/>
        <v>6986.1582634900005</v>
      </c>
      <c r="P31" s="24">
        <f t="shared" si="4"/>
        <v>12.527245899999999</v>
      </c>
      <c r="Q31" s="24">
        <f t="shared" si="4"/>
        <v>757.14419385999997</v>
      </c>
      <c r="R31" s="25">
        <f t="shared" si="4"/>
        <v>769.67143976</v>
      </c>
      <c r="S31" s="29">
        <f t="shared" si="4"/>
        <v>5566.2044406300001</v>
      </c>
      <c r="T31" s="30">
        <f t="shared" si="5"/>
        <v>79.674754431477055</v>
      </c>
      <c r="U31" s="31" t="s">
        <v>37</v>
      </c>
      <c r="V31" s="32" t="str">
        <f t="shared" si="6"/>
        <v/>
      </c>
      <c r="W31" s="33"/>
    </row>
    <row r="32" spans="1:23" ht="21">
      <c r="A32" s="34">
        <v>27</v>
      </c>
      <c r="B32" s="35" t="str">
        <f>VLOOKUP($U32,[1]Name!$A:$B,2,0)</f>
        <v>กาญจนบุรี</v>
      </c>
      <c r="C32" s="23">
        <f>IF(ISERROR(VLOOKUP($U32,[1]BEx6_1!$A:$Z,3,0)),0,VLOOKUP($U32,[1]BEx6_1!$A:$Z,3,0))</f>
        <v>4143.7458187599996</v>
      </c>
      <c r="D32" s="24">
        <f>IF(ISERROR(VLOOKUP($U32,[1]BEx6_1!$A:$Z,4,0)),0,VLOOKUP($U32,[1]BEx6_1!$A:$Z,4,0))</f>
        <v>7.9869894099999996</v>
      </c>
      <c r="E32" s="24">
        <f>IF(ISERROR(VLOOKUP($U32,[1]BEx6_1!$A:$Z,5,0)),0,VLOOKUP($U32,[1]BEx6_1!$A:$Z,5,0))</f>
        <v>53.40004519</v>
      </c>
      <c r="F32" s="25">
        <f t="shared" si="0"/>
        <v>61.3870346</v>
      </c>
      <c r="G32" s="26">
        <f>IF(ISERROR(VLOOKUP($U32,[1]BEx6_1!$A:$Z,6,0)),0,VLOOKUP($U32,[1]BEx6_1!$A:$Z,6,0))</f>
        <v>3796.8223504699999</v>
      </c>
      <c r="H32" s="36">
        <f t="shared" si="1"/>
        <v>91.627781155895917</v>
      </c>
      <c r="I32" s="23">
        <f>IF(ISERROR(VLOOKUP($U32,[1]BEx6_1!$A:$Z,8,0)),0,VLOOKUP($U32,[1]BEx6_1!$A:$Z,8,0))</f>
        <v>4963.5897910499998</v>
      </c>
      <c r="J32" s="24">
        <f>IF(ISERROR(VLOOKUP($U32,[1]BEx6_1!$A:$Z,9,0)),0,VLOOKUP($U32,[1]BEx6_1!$A:$Z,9,0))</f>
        <v>0</v>
      </c>
      <c r="K32" s="24">
        <f>IF(ISERROR(VLOOKUP($U32,[1]BEx6_1!$A:$Z,10,0)),0,VLOOKUP($U32,[1]BEx6_1!$A:$Z,10,0))</f>
        <v>872.23097576999999</v>
      </c>
      <c r="L32" s="25">
        <f t="shared" si="2"/>
        <v>872.23097576999999</v>
      </c>
      <c r="M32" s="26">
        <f>IF(ISERROR(VLOOKUP($U32,[1]BEx6_1!$A:$Z,11,0)),0,VLOOKUP($U32,[1]BEx6_1!$A:$Z,11,0))</f>
        <v>3477.2219821600002</v>
      </c>
      <c r="N32" s="37">
        <f t="shared" si="3"/>
        <v>70.05458002250478</v>
      </c>
      <c r="O32" s="23">
        <f t="shared" si="4"/>
        <v>9107.3356098099994</v>
      </c>
      <c r="P32" s="24">
        <f t="shared" si="4"/>
        <v>7.9869894099999996</v>
      </c>
      <c r="Q32" s="24">
        <f t="shared" si="4"/>
        <v>925.63102096</v>
      </c>
      <c r="R32" s="25">
        <f t="shared" si="4"/>
        <v>933.61801036999998</v>
      </c>
      <c r="S32" s="29">
        <f t="shared" si="4"/>
        <v>7274.0443326300001</v>
      </c>
      <c r="T32" s="30">
        <f t="shared" si="5"/>
        <v>79.870168886658092</v>
      </c>
      <c r="U32" s="31" t="s">
        <v>38</v>
      </c>
      <c r="V32" s="32" t="str">
        <f t="shared" si="6"/>
        <v/>
      </c>
      <c r="W32" s="33"/>
    </row>
    <row r="33" spans="1:23" ht="21">
      <c r="A33" s="34">
        <v>28</v>
      </c>
      <c r="B33" s="35" t="str">
        <f>VLOOKUP($U33,[1]Name!$A:$B,2,0)</f>
        <v>ฉะเชิงเทรา</v>
      </c>
      <c r="C33" s="23">
        <f>IF(ISERROR(VLOOKUP($U33,[1]BEx6_1!$A:$Z,3,0)),0,VLOOKUP($U33,[1]BEx6_1!$A:$Z,3,0))</f>
        <v>3535.4644849000001</v>
      </c>
      <c r="D33" s="24">
        <f>IF(ISERROR(VLOOKUP($U33,[1]BEx6_1!$A:$Z,4,0)),0,VLOOKUP($U33,[1]BEx6_1!$A:$Z,4,0))</f>
        <v>8.3930634000000008</v>
      </c>
      <c r="E33" s="24">
        <f>IF(ISERROR(VLOOKUP($U33,[1]BEx6_1!$A:$Z,5,0)),0,VLOOKUP($U33,[1]BEx6_1!$A:$Z,5,0))</f>
        <v>68.355619590000003</v>
      </c>
      <c r="F33" s="25">
        <f t="shared" si="0"/>
        <v>76.748682990000006</v>
      </c>
      <c r="G33" s="26">
        <f>IF(ISERROR(VLOOKUP($U33,[1]BEx6_1!$A:$Z,6,0)),0,VLOOKUP($U33,[1]BEx6_1!$A:$Z,6,0))</f>
        <v>3152.7064000300002</v>
      </c>
      <c r="H33" s="36">
        <f t="shared" si="1"/>
        <v>89.173753929511577</v>
      </c>
      <c r="I33" s="23">
        <f>IF(ISERROR(VLOOKUP($U33,[1]BEx6_1!$A:$Z,8,0)),0,VLOOKUP($U33,[1]BEx6_1!$A:$Z,8,0))</f>
        <v>3475.2198840599999</v>
      </c>
      <c r="J33" s="24">
        <f>IF(ISERROR(VLOOKUP($U33,[1]BEx6_1!$A:$Z,9,0)),0,VLOOKUP($U33,[1]BEx6_1!$A:$Z,9,0))</f>
        <v>0</v>
      </c>
      <c r="K33" s="24">
        <f>IF(ISERROR(VLOOKUP($U33,[1]BEx6_1!$A:$Z,10,0)),0,VLOOKUP($U33,[1]BEx6_1!$A:$Z,10,0))</f>
        <v>745.90681848999998</v>
      </c>
      <c r="L33" s="25">
        <f t="shared" si="2"/>
        <v>745.90681848999998</v>
      </c>
      <c r="M33" s="26">
        <f>IF(ISERROR(VLOOKUP($U33,[1]BEx6_1!$A:$Z,11,0)),0,VLOOKUP($U33,[1]BEx6_1!$A:$Z,11,0))</f>
        <v>2447.1694948300001</v>
      </c>
      <c r="N33" s="37">
        <f t="shared" si="3"/>
        <v>70.417687987300596</v>
      </c>
      <c r="O33" s="23">
        <f t="shared" si="4"/>
        <v>7010.68436896</v>
      </c>
      <c r="P33" s="24">
        <f t="shared" si="4"/>
        <v>8.3930634000000008</v>
      </c>
      <c r="Q33" s="24">
        <f t="shared" si="4"/>
        <v>814.26243808000004</v>
      </c>
      <c r="R33" s="25">
        <f t="shared" si="4"/>
        <v>822.65550148</v>
      </c>
      <c r="S33" s="29">
        <f t="shared" si="4"/>
        <v>5599.8758948600007</v>
      </c>
      <c r="T33" s="30">
        <f t="shared" si="5"/>
        <v>79.876308790246028</v>
      </c>
      <c r="U33" s="31" t="s">
        <v>39</v>
      </c>
      <c r="V33" s="32" t="str">
        <f t="shared" si="6"/>
        <v/>
      </c>
      <c r="W33" s="33"/>
    </row>
    <row r="34" spans="1:23" ht="21">
      <c r="A34" s="34">
        <v>29</v>
      </c>
      <c r="B34" s="35" t="str">
        <f>VLOOKUP($U34,[1]Name!$A:$B,2,0)</f>
        <v>กำแพงเพชร</v>
      </c>
      <c r="C34" s="23">
        <f>IF(ISERROR(VLOOKUP($U34,[1]BEx6_1!$A:$Z,3,0)),0,VLOOKUP($U34,[1]BEx6_1!$A:$Z,3,0))</f>
        <v>2816.7856863900001</v>
      </c>
      <c r="D34" s="24">
        <f>IF(ISERROR(VLOOKUP($U34,[1]BEx6_1!$A:$Z,4,0)),0,VLOOKUP($U34,[1]BEx6_1!$A:$Z,4,0))</f>
        <v>6.4594376999999996</v>
      </c>
      <c r="E34" s="24">
        <f>IF(ISERROR(VLOOKUP($U34,[1]BEx6_1!$A:$Z,5,0)),0,VLOOKUP($U34,[1]BEx6_1!$A:$Z,5,0))</f>
        <v>23.859095180000001</v>
      </c>
      <c r="F34" s="25">
        <f t="shared" si="0"/>
        <v>30.318532879999999</v>
      </c>
      <c r="G34" s="26">
        <f>IF(ISERROR(VLOOKUP($U34,[1]BEx6_1!$A:$Z,6,0)),0,VLOOKUP($U34,[1]BEx6_1!$A:$Z,6,0))</f>
        <v>2563.65922761</v>
      </c>
      <c r="H34" s="36">
        <f t="shared" si="1"/>
        <v>91.01364154173875</v>
      </c>
      <c r="I34" s="23">
        <f>IF(ISERROR(VLOOKUP($U34,[1]BEx6_1!$A:$Z,8,0)),0,VLOOKUP($U34,[1]BEx6_1!$A:$Z,8,0))</f>
        <v>3442.8268121699998</v>
      </c>
      <c r="J34" s="24">
        <f>IF(ISERROR(VLOOKUP($U34,[1]BEx6_1!$A:$Z,9,0)),0,VLOOKUP($U34,[1]BEx6_1!$A:$Z,9,0))</f>
        <v>16.203600000000002</v>
      </c>
      <c r="K34" s="24">
        <f>IF(ISERROR(VLOOKUP($U34,[1]BEx6_1!$A:$Z,10,0)),0,VLOOKUP($U34,[1]BEx6_1!$A:$Z,10,0))</f>
        <v>480.62296248000001</v>
      </c>
      <c r="L34" s="25">
        <f t="shared" si="2"/>
        <v>496.82656248000001</v>
      </c>
      <c r="M34" s="26">
        <f>IF(ISERROR(VLOOKUP($U34,[1]BEx6_1!$A:$Z,11,0)),0,VLOOKUP($U34,[1]BEx6_1!$A:$Z,11,0))</f>
        <v>2445.79142073</v>
      </c>
      <c r="N34" s="37">
        <f t="shared" si="3"/>
        <v>71.040210680491001</v>
      </c>
      <c r="O34" s="23">
        <f t="shared" si="4"/>
        <v>6259.6124985599999</v>
      </c>
      <c r="P34" s="24">
        <f t="shared" si="4"/>
        <v>22.6630377</v>
      </c>
      <c r="Q34" s="24">
        <f t="shared" si="4"/>
        <v>504.48205766000001</v>
      </c>
      <c r="R34" s="25">
        <f t="shared" si="4"/>
        <v>527.14509536000003</v>
      </c>
      <c r="S34" s="29">
        <f t="shared" si="4"/>
        <v>5009.45064834</v>
      </c>
      <c r="T34" s="30">
        <f t="shared" si="5"/>
        <v>80.028127132348928</v>
      </c>
      <c r="U34" s="31" t="s">
        <v>40</v>
      </c>
      <c r="V34" s="32" t="str">
        <f t="shared" si="6"/>
        <v/>
      </c>
      <c r="W34" s="33"/>
    </row>
    <row r="35" spans="1:23" ht="21">
      <c r="A35" s="34">
        <v>30</v>
      </c>
      <c r="B35" s="35" t="str">
        <f>VLOOKUP($U35,[1]Name!$A:$B,2,0)</f>
        <v>อุตรดิตถ์</v>
      </c>
      <c r="C35" s="23">
        <f>IF(ISERROR(VLOOKUP($U35,[1]BEx6_1!$A:$Z,3,0)),0,VLOOKUP($U35,[1]BEx6_1!$A:$Z,3,0))</f>
        <v>2399.5243378199998</v>
      </c>
      <c r="D35" s="24">
        <f>IF(ISERROR(VLOOKUP($U35,[1]BEx6_1!$A:$Z,4,0)),0,VLOOKUP($U35,[1]BEx6_1!$A:$Z,4,0))</f>
        <v>4.9001340000000004</v>
      </c>
      <c r="E35" s="24">
        <f>IF(ISERROR(VLOOKUP($U35,[1]BEx6_1!$A:$Z,5,0)),0,VLOOKUP($U35,[1]BEx6_1!$A:$Z,5,0))</f>
        <v>20.079153609999999</v>
      </c>
      <c r="F35" s="25">
        <f t="shared" si="0"/>
        <v>24.97928761</v>
      </c>
      <c r="G35" s="26">
        <f>IF(ISERROR(VLOOKUP($U35,[1]BEx6_1!$A:$Z,6,0)),0,VLOOKUP($U35,[1]BEx6_1!$A:$Z,6,0))</f>
        <v>2191.5949774400001</v>
      </c>
      <c r="H35" s="36">
        <f t="shared" si="1"/>
        <v>91.334559224812608</v>
      </c>
      <c r="I35" s="23">
        <f>IF(ISERROR(VLOOKUP($U35,[1]BEx6_1!$A:$Z,8,0)),0,VLOOKUP($U35,[1]BEx6_1!$A:$Z,8,0))</f>
        <v>4322.5338563400001</v>
      </c>
      <c r="J35" s="24">
        <f>IF(ISERROR(VLOOKUP($U35,[1]BEx6_1!$A:$Z,9,0)),0,VLOOKUP($U35,[1]BEx6_1!$A:$Z,9,0))</f>
        <v>0</v>
      </c>
      <c r="K35" s="24">
        <f>IF(ISERROR(VLOOKUP($U35,[1]BEx6_1!$A:$Z,10,0)),0,VLOOKUP($U35,[1]BEx6_1!$A:$Z,10,0))</f>
        <v>683.54486835</v>
      </c>
      <c r="L35" s="25">
        <f t="shared" si="2"/>
        <v>683.54486835</v>
      </c>
      <c r="M35" s="26">
        <f>IF(ISERROR(VLOOKUP($U35,[1]BEx6_1!$A:$Z,11,0)),0,VLOOKUP($U35,[1]BEx6_1!$A:$Z,11,0))</f>
        <v>3205.6266955900001</v>
      </c>
      <c r="N35" s="37">
        <f t="shared" si="3"/>
        <v>74.160823307102703</v>
      </c>
      <c r="O35" s="23">
        <f t="shared" si="4"/>
        <v>6722.0581941599994</v>
      </c>
      <c r="P35" s="24">
        <f t="shared" si="4"/>
        <v>4.9001340000000004</v>
      </c>
      <c r="Q35" s="24">
        <f t="shared" si="4"/>
        <v>703.62402196000005</v>
      </c>
      <c r="R35" s="25">
        <f t="shared" si="4"/>
        <v>708.52415596000003</v>
      </c>
      <c r="S35" s="29">
        <f t="shared" si="4"/>
        <v>5397.2216730300006</v>
      </c>
      <c r="T35" s="30">
        <f t="shared" si="5"/>
        <v>80.29120720375505</v>
      </c>
      <c r="U35" s="31" t="s">
        <v>41</v>
      </c>
      <c r="V35" s="32" t="str">
        <f t="shared" si="6"/>
        <v/>
      </c>
      <c r="W35" s="33"/>
    </row>
    <row r="36" spans="1:23" ht="21">
      <c r="A36" s="34">
        <v>31</v>
      </c>
      <c r="B36" s="35" t="str">
        <f>VLOOKUP($U36,[1]Name!$A:$B,2,0)</f>
        <v>นครสวรรค์</v>
      </c>
      <c r="C36" s="23">
        <f>IF(ISERROR(VLOOKUP($U36,[1]BEx6_1!$A:$Z,3,0)),0,VLOOKUP($U36,[1]BEx6_1!$A:$Z,3,0))</f>
        <v>5031.0545129599996</v>
      </c>
      <c r="D36" s="24">
        <f>IF(ISERROR(VLOOKUP($U36,[1]BEx6_1!$A:$Z,4,0)),0,VLOOKUP($U36,[1]BEx6_1!$A:$Z,4,0))</f>
        <v>7.2577389600000002</v>
      </c>
      <c r="E36" s="24">
        <f>IF(ISERROR(VLOOKUP($U36,[1]BEx6_1!$A:$Z,5,0)),0,VLOOKUP($U36,[1]BEx6_1!$A:$Z,5,0))</f>
        <v>33.881294169999997</v>
      </c>
      <c r="F36" s="25">
        <f t="shared" si="0"/>
        <v>41.139033129999994</v>
      </c>
      <c r="G36" s="26">
        <f>IF(ISERROR(VLOOKUP($U36,[1]BEx6_1!$A:$Z,6,0)),0,VLOOKUP($U36,[1]BEx6_1!$A:$Z,6,0))</f>
        <v>4601.5154734899997</v>
      </c>
      <c r="H36" s="36">
        <f t="shared" si="1"/>
        <v>91.462246366770486</v>
      </c>
      <c r="I36" s="23">
        <f>IF(ISERROR(VLOOKUP($U36,[1]BEx6_1!$A:$Z,8,0)),0,VLOOKUP($U36,[1]BEx6_1!$A:$Z,8,0))</f>
        <v>5717.7044380200005</v>
      </c>
      <c r="J36" s="24">
        <f>IF(ISERROR(VLOOKUP($U36,[1]BEx6_1!$A:$Z,9,0)),0,VLOOKUP($U36,[1]BEx6_1!$A:$Z,9,0))</f>
        <v>115.2</v>
      </c>
      <c r="K36" s="24">
        <f>IF(ISERROR(VLOOKUP($U36,[1]BEx6_1!$A:$Z,10,0)),0,VLOOKUP($U36,[1]BEx6_1!$A:$Z,10,0))</f>
        <v>1067.92233861</v>
      </c>
      <c r="L36" s="25">
        <f t="shared" si="2"/>
        <v>1183.12233861</v>
      </c>
      <c r="M36" s="26">
        <f>IF(ISERROR(VLOOKUP($U36,[1]BEx6_1!$A:$Z,11,0)),0,VLOOKUP($U36,[1]BEx6_1!$A:$Z,11,0))</f>
        <v>4037.5397182400002</v>
      </c>
      <c r="N36" s="37">
        <f t="shared" si="3"/>
        <v>70.614697944026133</v>
      </c>
      <c r="O36" s="23">
        <f t="shared" si="4"/>
        <v>10748.75895098</v>
      </c>
      <c r="P36" s="24">
        <f t="shared" si="4"/>
        <v>122.45773896</v>
      </c>
      <c r="Q36" s="24">
        <f t="shared" si="4"/>
        <v>1101.80363278</v>
      </c>
      <c r="R36" s="25">
        <f t="shared" si="4"/>
        <v>1224.26137174</v>
      </c>
      <c r="S36" s="29">
        <f t="shared" si="4"/>
        <v>8639.0551917299999</v>
      </c>
      <c r="T36" s="30">
        <f t="shared" si="5"/>
        <v>80.372582836108236</v>
      </c>
      <c r="U36" s="31" t="s">
        <v>42</v>
      </c>
      <c r="V36" s="32" t="str">
        <f t="shared" si="6"/>
        <v/>
      </c>
      <c r="W36" s="33"/>
    </row>
    <row r="37" spans="1:23" ht="21">
      <c r="A37" s="34">
        <v>32</v>
      </c>
      <c r="B37" s="35" t="str">
        <f>VLOOKUP($U37,[1]Name!$A:$B,2,0)</f>
        <v>นราธิวาส</v>
      </c>
      <c r="C37" s="23">
        <f>IF(ISERROR(VLOOKUP($U37,[1]BEx6_1!$A:$Z,3,0)),0,VLOOKUP($U37,[1]BEx6_1!$A:$Z,3,0))</f>
        <v>6686.3150100399998</v>
      </c>
      <c r="D37" s="24">
        <f>IF(ISERROR(VLOOKUP($U37,[1]BEx6_1!$A:$Z,4,0)),0,VLOOKUP($U37,[1]BEx6_1!$A:$Z,4,0))</f>
        <v>7.2836978500000003</v>
      </c>
      <c r="E37" s="24">
        <f>IF(ISERROR(VLOOKUP($U37,[1]BEx6_1!$A:$Z,5,0)),0,VLOOKUP($U37,[1]BEx6_1!$A:$Z,5,0))</f>
        <v>36.680019899999998</v>
      </c>
      <c r="F37" s="25">
        <f t="shared" si="0"/>
        <v>43.963717750000001</v>
      </c>
      <c r="G37" s="26">
        <f>IF(ISERROR(VLOOKUP($U37,[1]BEx6_1!$A:$Z,6,0)),0,VLOOKUP($U37,[1]BEx6_1!$A:$Z,6,0))</f>
        <v>6265.4760566300001</v>
      </c>
      <c r="H37" s="36">
        <f t="shared" si="1"/>
        <v>93.705965800622934</v>
      </c>
      <c r="I37" s="23">
        <f>IF(ISERROR(VLOOKUP($U37,[1]BEx6_1!$A:$Z,8,0)),0,VLOOKUP($U37,[1]BEx6_1!$A:$Z,8,0))</f>
        <v>5267.3216418399998</v>
      </c>
      <c r="J37" s="24">
        <f>IF(ISERROR(VLOOKUP($U37,[1]BEx6_1!$A:$Z,9,0)),0,VLOOKUP($U37,[1]BEx6_1!$A:$Z,9,0))</f>
        <v>25.276</v>
      </c>
      <c r="K37" s="24">
        <f>IF(ISERROR(VLOOKUP($U37,[1]BEx6_1!$A:$Z,10,0)),0,VLOOKUP($U37,[1]BEx6_1!$A:$Z,10,0))</f>
        <v>1441.4263228100001</v>
      </c>
      <c r="L37" s="25">
        <f t="shared" si="2"/>
        <v>1466.7023228100002</v>
      </c>
      <c r="M37" s="26">
        <f>IF(ISERROR(VLOOKUP($U37,[1]BEx6_1!$A:$Z,11,0)),0,VLOOKUP($U37,[1]BEx6_1!$A:$Z,11,0))</f>
        <v>3356.8219830100002</v>
      </c>
      <c r="N37" s="37">
        <f t="shared" si="3"/>
        <v>63.729200744942226</v>
      </c>
      <c r="O37" s="23">
        <f t="shared" si="4"/>
        <v>11953.636651879999</v>
      </c>
      <c r="P37" s="24">
        <f t="shared" si="4"/>
        <v>32.559697849999999</v>
      </c>
      <c r="Q37" s="24">
        <f t="shared" si="4"/>
        <v>1478.10634271</v>
      </c>
      <c r="R37" s="25">
        <f t="shared" si="4"/>
        <v>1510.6660405600001</v>
      </c>
      <c r="S37" s="29">
        <f t="shared" si="4"/>
        <v>9622.2980396399998</v>
      </c>
      <c r="T37" s="30">
        <f t="shared" si="5"/>
        <v>80.49682552570026</v>
      </c>
      <c r="U37" s="31" t="s">
        <v>43</v>
      </c>
      <c r="V37" s="32" t="str">
        <f t="shared" si="6"/>
        <v/>
      </c>
      <c r="W37" s="33"/>
    </row>
    <row r="38" spans="1:23" ht="21">
      <c r="A38" s="34">
        <v>33</v>
      </c>
      <c r="B38" s="35" t="str">
        <f>VLOOKUP($U38,[1]Name!$A:$B,2,0)</f>
        <v>ชลบุรี</v>
      </c>
      <c r="C38" s="23">
        <f>IF(ISERROR(VLOOKUP($U38,[1]BEx6_1!$A:$Z,3,0)),0,VLOOKUP($U38,[1]BEx6_1!$A:$Z,3,0))</f>
        <v>10337.29869765</v>
      </c>
      <c r="D38" s="24">
        <f>IF(ISERROR(VLOOKUP($U38,[1]BEx6_1!$A:$Z,4,0)),0,VLOOKUP($U38,[1]BEx6_1!$A:$Z,4,0))</f>
        <v>9.1043035999999997</v>
      </c>
      <c r="E38" s="24">
        <f>IF(ISERROR(VLOOKUP($U38,[1]BEx6_1!$A:$Z,5,0)),0,VLOOKUP($U38,[1]BEx6_1!$A:$Z,5,0))</f>
        <v>53.077418119999997</v>
      </c>
      <c r="F38" s="25">
        <f t="shared" si="0"/>
        <v>62.181721719999999</v>
      </c>
      <c r="G38" s="26">
        <f>IF(ISERROR(VLOOKUP($U38,[1]BEx6_1!$A:$Z,6,0)),0,VLOOKUP($U38,[1]BEx6_1!$A:$Z,6,0))</f>
        <v>9619.0877590100008</v>
      </c>
      <c r="H38" s="36">
        <f t="shared" si="1"/>
        <v>93.052237730121206</v>
      </c>
      <c r="I38" s="23">
        <f>IF(ISERROR(VLOOKUP($U38,[1]BEx6_1!$A:$Z,8,0)),0,VLOOKUP($U38,[1]BEx6_1!$A:$Z,8,0))</f>
        <v>9358.4391734199999</v>
      </c>
      <c r="J38" s="24">
        <f>IF(ISERROR(VLOOKUP($U38,[1]BEx6_1!$A:$Z,9,0)),0,VLOOKUP($U38,[1]BEx6_1!$A:$Z,9,0))</f>
        <v>126.72515</v>
      </c>
      <c r="K38" s="24">
        <f>IF(ISERROR(VLOOKUP($U38,[1]BEx6_1!$A:$Z,10,0)),0,VLOOKUP($U38,[1]BEx6_1!$A:$Z,10,0))</f>
        <v>1805.97256352</v>
      </c>
      <c r="L38" s="25">
        <f t="shared" si="2"/>
        <v>1932.69771352</v>
      </c>
      <c r="M38" s="26">
        <f>IF(ISERROR(VLOOKUP($U38,[1]BEx6_1!$A:$Z,11,0)),0,VLOOKUP($U38,[1]BEx6_1!$A:$Z,11,0))</f>
        <v>6261.3452922099996</v>
      </c>
      <c r="N38" s="37">
        <f t="shared" si="3"/>
        <v>66.905871547400551</v>
      </c>
      <c r="O38" s="23">
        <f t="shared" ref="O38:S69" si="7">C38+I38</f>
        <v>19695.73787107</v>
      </c>
      <c r="P38" s="24">
        <f t="shared" si="7"/>
        <v>135.82945359999999</v>
      </c>
      <c r="Q38" s="24">
        <f t="shared" si="7"/>
        <v>1859.0499816399999</v>
      </c>
      <c r="R38" s="25">
        <f t="shared" si="7"/>
        <v>1994.87943524</v>
      </c>
      <c r="S38" s="29">
        <f t="shared" si="7"/>
        <v>15880.433051219999</v>
      </c>
      <c r="T38" s="30">
        <f t="shared" si="5"/>
        <v>80.6287794606868</v>
      </c>
      <c r="U38" s="31" t="s">
        <v>44</v>
      </c>
      <c r="V38" s="32" t="str">
        <f t="shared" si="6"/>
        <v/>
      </c>
      <c r="W38" s="33"/>
    </row>
    <row r="39" spans="1:23" ht="21">
      <c r="A39" s="34">
        <v>34</v>
      </c>
      <c r="B39" s="35" t="str">
        <f>VLOOKUP($U39,[1]Name!$A:$B,2,0)</f>
        <v>กาฬสินธุ์</v>
      </c>
      <c r="C39" s="23">
        <f>IF(ISERROR(VLOOKUP($U39,[1]BEx6_1!$A:$Z,3,0)),0,VLOOKUP($U39,[1]BEx6_1!$A:$Z,3,0))</f>
        <v>4097.0979415600004</v>
      </c>
      <c r="D39" s="24">
        <f>IF(ISERROR(VLOOKUP($U39,[1]BEx6_1!$A:$Z,4,0)),0,VLOOKUP($U39,[1]BEx6_1!$A:$Z,4,0))</f>
        <v>83.272258800000003</v>
      </c>
      <c r="E39" s="24">
        <f>IF(ISERROR(VLOOKUP($U39,[1]BEx6_1!$A:$Z,5,0)),0,VLOOKUP($U39,[1]BEx6_1!$A:$Z,5,0))</f>
        <v>22.81987719</v>
      </c>
      <c r="F39" s="25">
        <f t="shared" si="0"/>
        <v>106.09213599</v>
      </c>
      <c r="G39" s="26">
        <f>IF(ISERROR(VLOOKUP($U39,[1]BEx6_1!$A:$Z,6,0)),0,VLOOKUP($U39,[1]BEx6_1!$A:$Z,6,0))</f>
        <v>3759.7794028200001</v>
      </c>
      <c r="H39" s="36">
        <f t="shared" si="1"/>
        <v>91.766891015264235</v>
      </c>
      <c r="I39" s="23">
        <f>IF(ISERROR(VLOOKUP($U39,[1]BEx6_1!$A:$Z,8,0)),0,VLOOKUP($U39,[1]BEx6_1!$A:$Z,8,0))</f>
        <v>4189.0505000499998</v>
      </c>
      <c r="J39" s="24">
        <f>IF(ISERROR(VLOOKUP($U39,[1]BEx6_1!$A:$Z,9,0)),0,VLOOKUP($U39,[1]BEx6_1!$A:$Z,9,0))</f>
        <v>0</v>
      </c>
      <c r="K39" s="24">
        <f>IF(ISERROR(VLOOKUP($U39,[1]BEx6_1!$A:$Z,10,0)),0,VLOOKUP($U39,[1]BEx6_1!$A:$Z,10,0))</f>
        <v>539.37802036000005</v>
      </c>
      <c r="L39" s="25">
        <f t="shared" si="2"/>
        <v>539.37802036000005</v>
      </c>
      <c r="M39" s="26">
        <f>IF(ISERROR(VLOOKUP($U39,[1]BEx6_1!$A:$Z,11,0)),0,VLOOKUP($U39,[1]BEx6_1!$A:$Z,11,0))</f>
        <v>2966.84278769</v>
      </c>
      <c r="N39" s="37">
        <f t="shared" si="3"/>
        <v>70.82375320265507</v>
      </c>
      <c r="O39" s="23">
        <f t="shared" si="7"/>
        <v>8286.1484416099993</v>
      </c>
      <c r="P39" s="24">
        <f t="shared" si="7"/>
        <v>83.272258800000003</v>
      </c>
      <c r="Q39" s="24">
        <f t="shared" si="7"/>
        <v>562.19789755000011</v>
      </c>
      <c r="R39" s="25">
        <f t="shared" si="7"/>
        <v>645.47015635000002</v>
      </c>
      <c r="S39" s="29">
        <f t="shared" si="7"/>
        <v>6726.6221905100001</v>
      </c>
      <c r="T39" s="30">
        <f t="shared" si="5"/>
        <v>81.179117631194856</v>
      </c>
      <c r="U39" s="31" t="s">
        <v>45</v>
      </c>
      <c r="V39" s="32" t="str">
        <f t="shared" si="6"/>
        <v/>
      </c>
      <c r="W39" s="33"/>
    </row>
    <row r="40" spans="1:23" ht="21">
      <c r="A40" s="34">
        <v>35</v>
      </c>
      <c r="B40" s="35" t="str">
        <f>VLOOKUP($U40,[1]Name!$A:$B,2,0)</f>
        <v>นนทบุรี</v>
      </c>
      <c r="C40" s="23">
        <f>IF(ISERROR(VLOOKUP($U40,[1]BEx6_1!$A:$Z,3,0)),0,VLOOKUP($U40,[1]BEx6_1!$A:$Z,3,0))</f>
        <v>5276.3376277199995</v>
      </c>
      <c r="D40" s="24">
        <f>IF(ISERROR(VLOOKUP($U40,[1]BEx6_1!$A:$Z,4,0)),0,VLOOKUP($U40,[1]BEx6_1!$A:$Z,4,0))</f>
        <v>4.5368379799999996</v>
      </c>
      <c r="E40" s="24">
        <f>IF(ISERROR(VLOOKUP($U40,[1]BEx6_1!$A:$Z,5,0)),0,VLOOKUP($U40,[1]BEx6_1!$A:$Z,5,0))</f>
        <v>40.22960406</v>
      </c>
      <c r="F40" s="25">
        <f t="shared" si="0"/>
        <v>44.766442040000001</v>
      </c>
      <c r="G40" s="26">
        <f>IF(ISERROR(VLOOKUP($U40,[1]BEx6_1!$A:$Z,6,0)),0,VLOOKUP($U40,[1]BEx6_1!$A:$Z,6,0))</f>
        <v>4900.5382672599999</v>
      </c>
      <c r="H40" s="36">
        <f t="shared" si="1"/>
        <v>92.877647584838314</v>
      </c>
      <c r="I40" s="23">
        <f>IF(ISERROR(VLOOKUP($U40,[1]BEx6_1!$A:$Z,8,0)),0,VLOOKUP($U40,[1]BEx6_1!$A:$Z,8,0))</f>
        <v>4611.1654517699999</v>
      </c>
      <c r="J40" s="24">
        <f>IF(ISERROR(VLOOKUP($U40,[1]BEx6_1!$A:$Z,9,0)),0,VLOOKUP($U40,[1]BEx6_1!$A:$Z,9,0))</f>
        <v>0</v>
      </c>
      <c r="K40" s="24">
        <f>IF(ISERROR(VLOOKUP($U40,[1]BEx6_1!$A:$Z,10,0)),0,VLOOKUP($U40,[1]BEx6_1!$A:$Z,10,0))</f>
        <v>1224.3645979999999</v>
      </c>
      <c r="L40" s="25">
        <f t="shared" si="2"/>
        <v>1224.3645979999999</v>
      </c>
      <c r="M40" s="26">
        <f>IF(ISERROR(VLOOKUP($U40,[1]BEx6_1!$A:$Z,11,0)),0,VLOOKUP($U40,[1]BEx6_1!$A:$Z,11,0))</f>
        <v>3127.9151420399999</v>
      </c>
      <c r="N40" s="37">
        <f t="shared" si="3"/>
        <v>67.83350488626138</v>
      </c>
      <c r="O40" s="23">
        <f t="shared" si="7"/>
        <v>9887.5030794899994</v>
      </c>
      <c r="P40" s="24">
        <f t="shared" si="7"/>
        <v>4.5368379799999996</v>
      </c>
      <c r="Q40" s="24">
        <f t="shared" si="7"/>
        <v>1264.5942020599998</v>
      </c>
      <c r="R40" s="25">
        <f t="shared" si="7"/>
        <v>1269.1310400399998</v>
      </c>
      <c r="S40" s="29">
        <f t="shared" si="7"/>
        <v>8028.4534093000002</v>
      </c>
      <c r="T40" s="30">
        <f t="shared" si="5"/>
        <v>81.197986435561347</v>
      </c>
      <c r="U40" s="31" t="s">
        <v>46</v>
      </c>
      <c r="V40" s="32" t="str">
        <f t="shared" si="6"/>
        <v/>
      </c>
      <c r="W40" s="33"/>
    </row>
    <row r="41" spans="1:23" ht="21">
      <c r="A41" s="34">
        <v>36</v>
      </c>
      <c r="B41" s="35" t="str">
        <f>VLOOKUP($U41,[1]Name!$A:$B,2,0)</f>
        <v>ปัตตานี</v>
      </c>
      <c r="C41" s="23">
        <f>IF(ISERROR(VLOOKUP($U41,[1]BEx6_1!$A:$Z,3,0)),0,VLOOKUP($U41,[1]BEx6_1!$A:$Z,3,0))</f>
        <v>6570.0373228500002</v>
      </c>
      <c r="D41" s="24">
        <f>IF(ISERROR(VLOOKUP($U41,[1]BEx6_1!$A:$Z,4,0)),0,VLOOKUP($U41,[1]BEx6_1!$A:$Z,4,0))</f>
        <v>4.6728070099999997</v>
      </c>
      <c r="E41" s="24">
        <f>IF(ISERROR(VLOOKUP($U41,[1]BEx6_1!$A:$Z,5,0)),0,VLOOKUP($U41,[1]BEx6_1!$A:$Z,5,0))</f>
        <v>37.712447400000002</v>
      </c>
      <c r="F41" s="25">
        <f t="shared" si="0"/>
        <v>42.385254410000002</v>
      </c>
      <c r="G41" s="26">
        <f>IF(ISERROR(VLOOKUP($U41,[1]BEx6_1!$A:$Z,6,0)),0,VLOOKUP($U41,[1]BEx6_1!$A:$Z,6,0))</f>
        <v>6132.9667412700001</v>
      </c>
      <c r="H41" s="36">
        <f t="shared" si="1"/>
        <v>93.347517523836459</v>
      </c>
      <c r="I41" s="23">
        <f>IF(ISERROR(VLOOKUP($U41,[1]BEx6_1!$A:$Z,8,0)),0,VLOOKUP($U41,[1]BEx6_1!$A:$Z,8,0))</f>
        <v>3851.68969191</v>
      </c>
      <c r="J41" s="24">
        <f>IF(ISERROR(VLOOKUP($U41,[1]BEx6_1!$A:$Z,9,0)),0,VLOOKUP($U41,[1]BEx6_1!$A:$Z,9,0))</f>
        <v>0</v>
      </c>
      <c r="K41" s="24">
        <f>IF(ISERROR(VLOOKUP($U41,[1]BEx6_1!$A:$Z,10,0)),0,VLOOKUP($U41,[1]BEx6_1!$A:$Z,10,0))</f>
        <v>1181.5552159700001</v>
      </c>
      <c r="L41" s="25">
        <f t="shared" si="2"/>
        <v>1181.5552159700001</v>
      </c>
      <c r="M41" s="26">
        <f>IF(ISERROR(VLOOKUP($U41,[1]BEx6_1!$A:$Z,11,0)),0,VLOOKUP($U41,[1]BEx6_1!$A:$Z,11,0))</f>
        <v>2337.0659114</v>
      </c>
      <c r="N41" s="37">
        <f t="shared" si="3"/>
        <v>60.676380974010428</v>
      </c>
      <c r="O41" s="23">
        <f t="shared" si="7"/>
        <v>10421.727014759999</v>
      </c>
      <c r="P41" s="24">
        <f t="shared" si="7"/>
        <v>4.6728070099999997</v>
      </c>
      <c r="Q41" s="24">
        <f t="shared" si="7"/>
        <v>1219.26766337</v>
      </c>
      <c r="R41" s="25">
        <f t="shared" si="7"/>
        <v>1223.9404703800001</v>
      </c>
      <c r="S41" s="29">
        <f t="shared" si="7"/>
        <v>8470.032652670001</v>
      </c>
      <c r="T41" s="30">
        <f t="shared" si="5"/>
        <v>81.272831659034367</v>
      </c>
      <c r="U41" s="31" t="s">
        <v>47</v>
      </c>
      <c r="V41" s="32" t="str">
        <f t="shared" si="6"/>
        <v/>
      </c>
      <c r="W41" s="33"/>
    </row>
    <row r="42" spans="1:23" ht="21">
      <c r="A42" s="34">
        <v>37</v>
      </c>
      <c r="B42" s="35" t="str">
        <f>VLOOKUP($U42,[1]Name!$A:$B,2,0)</f>
        <v>สระแก้ว</v>
      </c>
      <c r="C42" s="23">
        <f>IF(ISERROR(VLOOKUP($U42,[1]BEx6_1!$A:$Z,3,0)),0,VLOOKUP($U42,[1]BEx6_1!$A:$Z,3,0))</f>
        <v>2849.4794286400002</v>
      </c>
      <c r="D42" s="24">
        <f>IF(ISERROR(VLOOKUP($U42,[1]BEx6_1!$A:$Z,4,0)),0,VLOOKUP($U42,[1]BEx6_1!$A:$Z,4,0))</f>
        <v>4.6898614399999996</v>
      </c>
      <c r="E42" s="24">
        <f>IF(ISERROR(VLOOKUP($U42,[1]BEx6_1!$A:$Z,5,0)),0,VLOOKUP($U42,[1]BEx6_1!$A:$Z,5,0))</f>
        <v>25.680547839999999</v>
      </c>
      <c r="F42" s="25">
        <f t="shared" si="0"/>
        <v>30.370409279999997</v>
      </c>
      <c r="G42" s="26">
        <f>IF(ISERROR(VLOOKUP($U42,[1]BEx6_1!$A:$Z,6,0)),0,VLOOKUP($U42,[1]BEx6_1!$A:$Z,6,0))</f>
        <v>2614.3210783700001</v>
      </c>
      <c r="H42" s="36">
        <f t="shared" si="1"/>
        <v>91.747322408913249</v>
      </c>
      <c r="I42" s="23">
        <f>IF(ISERROR(VLOOKUP($U42,[1]BEx6_1!$A:$Z,8,0)),0,VLOOKUP($U42,[1]BEx6_1!$A:$Z,8,0))</f>
        <v>3052.3636888199999</v>
      </c>
      <c r="J42" s="24">
        <f>IF(ISERROR(VLOOKUP($U42,[1]BEx6_1!$A:$Z,9,0)),0,VLOOKUP($U42,[1]BEx6_1!$A:$Z,9,0))</f>
        <v>0</v>
      </c>
      <c r="K42" s="24">
        <f>IF(ISERROR(VLOOKUP($U42,[1]BEx6_1!$A:$Z,10,0)),0,VLOOKUP($U42,[1]BEx6_1!$A:$Z,10,0))</f>
        <v>495.43030606999997</v>
      </c>
      <c r="L42" s="25">
        <f t="shared" si="2"/>
        <v>495.43030606999997</v>
      </c>
      <c r="M42" s="26">
        <f>IF(ISERROR(VLOOKUP($U42,[1]BEx6_1!$A:$Z,11,0)),0,VLOOKUP($U42,[1]BEx6_1!$A:$Z,11,0))</f>
        <v>2186.5167023399999</v>
      </c>
      <c r="N42" s="37">
        <f t="shared" si="3"/>
        <v>71.633557637598415</v>
      </c>
      <c r="O42" s="23">
        <f t="shared" si="7"/>
        <v>5901.84311746</v>
      </c>
      <c r="P42" s="24">
        <f t="shared" si="7"/>
        <v>4.6898614399999996</v>
      </c>
      <c r="Q42" s="24">
        <f t="shared" si="7"/>
        <v>521.11085390999995</v>
      </c>
      <c r="R42" s="25">
        <f t="shared" si="7"/>
        <v>525.80071535000002</v>
      </c>
      <c r="S42" s="29">
        <f t="shared" si="7"/>
        <v>4800.8377807100005</v>
      </c>
      <c r="T42" s="30">
        <f t="shared" si="5"/>
        <v>81.344720372305602</v>
      </c>
      <c r="U42" s="31" t="s">
        <v>48</v>
      </c>
      <c r="V42" s="32" t="str">
        <f t="shared" si="6"/>
        <v/>
      </c>
      <c r="W42" s="33"/>
    </row>
    <row r="43" spans="1:23" ht="21">
      <c r="A43" s="34">
        <v>38</v>
      </c>
      <c r="B43" s="35" t="str">
        <f>VLOOKUP($U43,[1]Name!$A:$B,2,0)</f>
        <v>แม่ฮ่องสอน</v>
      </c>
      <c r="C43" s="23">
        <f>IF(ISERROR(VLOOKUP($U43,[1]BEx6_1!$A:$Z,3,0)),0,VLOOKUP($U43,[1]BEx6_1!$A:$Z,3,0))</f>
        <v>1886.71194487</v>
      </c>
      <c r="D43" s="24">
        <f>IF(ISERROR(VLOOKUP($U43,[1]BEx6_1!$A:$Z,4,0)),0,VLOOKUP($U43,[1]BEx6_1!$A:$Z,4,0))</f>
        <v>5.7261478500000003</v>
      </c>
      <c r="E43" s="24">
        <f>IF(ISERROR(VLOOKUP($U43,[1]BEx6_1!$A:$Z,5,0)),0,VLOOKUP($U43,[1]BEx6_1!$A:$Z,5,0))</f>
        <v>21.107809400000001</v>
      </c>
      <c r="F43" s="25">
        <f t="shared" si="0"/>
        <v>26.833957250000001</v>
      </c>
      <c r="G43" s="26">
        <f>IF(ISERROR(VLOOKUP($U43,[1]BEx6_1!$A:$Z,6,0)),0,VLOOKUP($U43,[1]BEx6_1!$A:$Z,6,0))</f>
        <v>1772.2617357500001</v>
      </c>
      <c r="H43" s="36">
        <f t="shared" si="1"/>
        <v>93.933880080041263</v>
      </c>
      <c r="I43" s="23">
        <f>IF(ISERROR(VLOOKUP($U43,[1]BEx6_1!$A:$Z,8,0)),0,VLOOKUP($U43,[1]BEx6_1!$A:$Z,8,0))</f>
        <v>1463.64856977</v>
      </c>
      <c r="J43" s="24">
        <f>IF(ISERROR(VLOOKUP($U43,[1]BEx6_1!$A:$Z,9,0)),0,VLOOKUP($U43,[1]BEx6_1!$A:$Z,9,0))</f>
        <v>11.9321</v>
      </c>
      <c r="K43" s="24">
        <f>IF(ISERROR(VLOOKUP($U43,[1]BEx6_1!$A:$Z,10,0)),0,VLOOKUP($U43,[1]BEx6_1!$A:$Z,10,0))</f>
        <v>290.91426465000001</v>
      </c>
      <c r="L43" s="25">
        <f t="shared" si="2"/>
        <v>302.84636465</v>
      </c>
      <c r="M43" s="26">
        <f>IF(ISERROR(VLOOKUP($U43,[1]BEx6_1!$A:$Z,11,0)),0,VLOOKUP($U43,[1]BEx6_1!$A:$Z,11,0))</f>
        <v>956.06701873999998</v>
      </c>
      <c r="N43" s="37">
        <f t="shared" si="3"/>
        <v>65.320804357444757</v>
      </c>
      <c r="O43" s="23">
        <f t="shared" si="7"/>
        <v>3350.36051464</v>
      </c>
      <c r="P43" s="24">
        <f t="shared" si="7"/>
        <v>17.658247850000002</v>
      </c>
      <c r="Q43" s="24">
        <f t="shared" si="7"/>
        <v>312.02207405000001</v>
      </c>
      <c r="R43" s="25">
        <f t="shared" si="7"/>
        <v>329.68032190000002</v>
      </c>
      <c r="S43" s="29">
        <f t="shared" si="7"/>
        <v>2728.3287544899999</v>
      </c>
      <c r="T43" s="30">
        <f t="shared" si="5"/>
        <v>81.433885773428827</v>
      </c>
      <c r="U43" s="31" t="s">
        <v>49</v>
      </c>
      <c r="V43" s="32" t="str">
        <f t="shared" si="6"/>
        <v/>
      </c>
      <c r="W43" s="33"/>
    </row>
    <row r="44" spans="1:23" ht="21">
      <c r="A44" s="34">
        <v>39</v>
      </c>
      <c r="B44" s="35" t="str">
        <f>VLOOKUP($U44,[1]Name!$A:$B,2,0)</f>
        <v>สุพรรณบุรี</v>
      </c>
      <c r="C44" s="23">
        <f>IF(ISERROR(VLOOKUP($U44,[1]BEx6_1!$A:$Z,3,0)),0,VLOOKUP($U44,[1]BEx6_1!$A:$Z,3,0))</f>
        <v>3225.0358859500002</v>
      </c>
      <c r="D44" s="24">
        <f>IF(ISERROR(VLOOKUP($U44,[1]BEx6_1!$A:$Z,4,0)),0,VLOOKUP($U44,[1]BEx6_1!$A:$Z,4,0))</f>
        <v>8.0169622500000006</v>
      </c>
      <c r="E44" s="24">
        <f>IF(ISERROR(VLOOKUP($U44,[1]BEx6_1!$A:$Z,5,0)),0,VLOOKUP($U44,[1]BEx6_1!$A:$Z,5,0))</f>
        <v>28.788417450000001</v>
      </c>
      <c r="F44" s="25">
        <f t="shared" si="0"/>
        <v>36.805379700000003</v>
      </c>
      <c r="G44" s="26">
        <f>IF(ISERROR(VLOOKUP($U44,[1]BEx6_1!$A:$Z,6,0)),0,VLOOKUP($U44,[1]BEx6_1!$A:$Z,6,0))</f>
        <v>2939.8703279800002</v>
      </c>
      <c r="H44" s="36">
        <f t="shared" si="1"/>
        <v>91.157755508633713</v>
      </c>
      <c r="I44" s="23">
        <f>IF(ISERROR(VLOOKUP($U44,[1]BEx6_1!$A:$Z,8,0)),0,VLOOKUP($U44,[1]BEx6_1!$A:$Z,8,0))</f>
        <v>5715.9154342299998</v>
      </c>
      <c r="J44" s="24">
        <f>IF(ISERROR(VLOOKUP($U44,[1]BEx6_1!$A:$Z,9,0)),0,VLOOKUP($U44,[1]BEx6_1!$A:$Z,9,0))</f>
        <v>6</v>
      </c>
      <c r="K44" s="24">
        <f>IF(ISERROR(VLOOKUP($U44,[1]BEx6_1!$A:$Z,10,0)),0,VLOOKUP($U44,[1]BEx6_1!$A:$Z,10,0))</f>
        <v>920.76811622000002</v>
      </c>
      <c r="L44" s="25">
        <f t="shared" si="2"/>
        <v>926.76811622000002</v>
      </c>
      <c r="M44" s="26">
        <f>IF(ISERROR(VLOOKUP($U44,[1]BEx6_1!$A:$Z,11,0)),0,VLOOKUP($U44,[1]BEx6_1!$A:$Z,11,0))</f>
        <v>4345.2867737300003</v>
      </c>
      <c r="N44" s="37">
        <f t="shared" si="3"/>
        <v>76.020837322191085</v>
      </c>
      <c r="O44" s="23">
        <f t="shared" si="7"/>
        <v>8940.95132018</v>
      </c>
      <c r="P44" s="24">
        <f t="shared" si="7"/>
        <v>14.016962250000001</v>
      </c>
      <c r="Q44" s="24">
        <f t="shared" si="7"/>
        <v>949.55653367000002</v>
      </c>
      <c r="R44" s="25">
        <f t="shared" si="7"/>
        <v>963.57349592000003</v>
      </c>
      <c r="S44" s="29">
        <f t="shared" si="7"/>
        <v>7285.1571017100005</v>
      </c>
      <c r="T44" s="30">
        <f t="shared" si="5"/>
        <v>81.480782534484646</v>
      </c>
      <c r="U44" s="31" t="s">
        <v>50</v>
      </c>
      <c r="V44" s="32" t="str">
        <f t="shared" si="6"/>
        <v/>
      </c>
      <c r="W44" s="33"/>
    </row>
    <row r="45" spans="1:23" ht="21">
      <c r="A45" s="34">
        <v>40</v>
      </c>
      <c r="B45" s="35" t="str">
        <f>VLOOKUP($U45,[1]Name!$A:$B,2,0)</f>
        <v>หนองบัวลำภู</v>
      </c>
      <c r="C45" s="23">
        <f>IF(ISERROR(VLOOKUP($U45,[1]BEx6_1!$A:$Z,3,0)),0,VLOOKUP($U45,[1]BEx6_1!$A:$Z,3,0))</f>
        <v>1551.3309532599999</v>
      </c>
      <c r="D45" s="24">
        <f>IF(ISERROR(VLOOKUP($U45,[1]BEx6_1!$A:$Z,4,0)),0,VLOOKUP($U45,[1]BEx6_1!$A:$Z,4,0))</f>
        <v>11.15730598</v>
      </c>
      <c r="E45" s="24">
        <f>IF(ISERROR(VLOOKUP($U45,[1]BEx6_1!$A:$Z,5,0)),0,VLOOKUP($U45,[1]BEx6_1!$A:$Z,5,0))</f>
        <v>21.649490440000001</v>
      </c>
      <c r="F45" s="25">
        <f t="shared" si="0"/>
        <v>32.806796419999998</v>
      </c>
      <c r="G45" s="26">
        <f>IF(ISERROR(VLOOKUP($U45,[1]BEx6_1!$A:$Z,6,0)),0,VLOOKUP($U45,[1]BEx6_1!$A:$Z,6,0))</f>
        <v>1381.86816073</v>
      </c>
      <c r="H45" s="36">
        <f t="shared" si="1"/>
        <v>89.076296571412612</v>
      </c>
      <c r="I45" s="23">
        <f>IF(ISERROR(VLOOKUP($U45,[1]BEx6_1!$A:$Z,8,0)),0,VLOOKUP($U45,[1]BEx6_1!$A:$Z,8,0))</f>
        <v>2662.22964985</v>
      </c>
      <c r="J45" s="24">
        <f>IF(ISERROR(VLOOKUP($U45,[1]BEx6_1!$A:$Z,9,0)),0,VLOOKUP($U45,[1]BEx6_1!$A:$Z,9,0))</f>
        <v>0</v>
      </c>
      <c r="K45" s="24">
        <f>IF(ISERROR(VLOOKUP($U45,[1]BEx6_1!$A:$Z,10,0)),0,VLOOKUP($U45,[1]BEx6_1!$A:$Z,10,0))</f>
        <v>212.94003036999999</v>
      </c>
      <c r="L45" s="25">
        <f t="shared" si="2"/>
        <v>212.94003036999999</v>
      </c>
      <c r="M45" s="26">
        <f>IF(ISERROR(VLOOKUP($U45,[1]BEx6_1!$A:$Z,11,0)),0,VLOOKUP($U45,[1]BEx6_1!$A:$Z,11,0))</f>
        <v>2052.3819697099998</v>
      </c>
      <c r="N45" s="37">
        <f t="shared" si="3"/>
        <v>77.092596794782096</v>
      </c>
      <c r="O45" s="23">
        <f t="shared" si="7"/>
        <v>4213.5606031099996</v>
      </c>
      <c r="P45" s="24">
        <f t="shared" si="7"/>
        <v>11.15730598</v>
      </c>
      <c r="Q45" s="24">
        <f t="shared" si="7"/>
        <v>234.58952080999998</v>
      </c>
      <c r="R45" s="25">
        <f t="shared" si="7"/>
        <v>245.74682679</v>
      </c>
      <c r="S45" s="29">
        <f t="shared" si="7"/>
        <v>3434.2501304399998</v>
      </c>
      <c r="T45" s="30">
        <f t="shared" si="5"/>
        <v>81.504704783531622</v>
      </c>
      <c r="U45" s="31" t="s">
        <v>51</v>
      </c>
      <c r="V45" s="32" t="str">
        <f t="shared" si="6"/>
        <v/>
      </c>
      <c r="W45" s="33"/>
    </row>
    <row r="46" spans="1:23" ht="21">
      <c r="A46" s="34">
        <v>41</v>
      </c>
      <c r="B46" s="35" t="str">
        <f>VLOOKUP($U46,[1]Name!$A:$B,2,0)</f>
        <v>ชัยนาท</v>
      </c>
      <c r="C46" s="23">
        <f>IF(ISERROR(VLOOKUP($U46,[1]BEx6_1!$A:$Z,3,0)),0,VLOOKUP($U46,[1]BEx6_1!$A:$Z,3,0))</f>
        <v>1668.6498826100001</v>
      </c>
      <c r="D46" s="24">
        <f>IF(ISERROR(VLOOKUP($U46,[1]BEx6_1!$A:$Z,4,0)),0,VLOOKUP($U46,[1]BEx6_1!$A:$Z,4,0))</f>
        <v>6.1802488499999999</v>
      </c>
      <c r="E46" s="24">
        <f>IF(ISERROR(VLOOKUP($U46,[1]BEx6_1!$A:$Z,5,0)),0,VLOOKUP($U46,[1]BEx6_1!$A:$Z,5,0))</f>
        <v>22.75044153</v>
      </c>
      <c r="F46" s="25">
        <f t="shared" si="0"/>
        <v>28.930690380000001</v>
      </c>
      <c r="G46" s="26">
        <f>IF(ISERROR(VLOOKUP($U46,[1]BEx6_1!$A:$Z,6,0)),0,VLOOKUP($U46,[1]BEx6_1!$A:$Z,6,0))</f>
        <v>1513.88492862</v>
      </c>
      <c r="H46" s="36">
        <f t="shared" si="1"/>
        <v>90.725139191696329</v>
      </c>
      <c r="I46" s="23">
        <f>IF(ISERROR(VLOOKUP($U46,[1]BEx6_1!$A:$Z,8,0)),0,VLOOKUP($U46,[1]BEx6_1!$A:$Z,8,0))</f>
        <v>3023.23204356</v>
      </c>
      <c r="J46" s="24">
        <f>IF(ISERROR(VLOOKUP($U46,[1]BEx6_1!$A:$Z,9,0)),0,VLOOKUP($U46,[1]BEx6_1!$A:$Z,9,0))</f>
        <v>97.253623500000003</v>
      </c>
      <c r="K46" s="24">
        <f>IF(ISERROR(VLOOKUP($U46,[1]BEx6_1!$A:$Z,10,0)),0,VLOOKUP($U46,[1]BEx6_1!$A:$Z,10,0))</f>
        <v>502.59727029999999</v>
      </c>
      <c r="L46" s="25">
        <f t="shared" si="2"/>
        <v>599.85089379999999</v>
      </c>
      <c r="M46" s="26">
        <f>IF(ISERROR(VLOOKUP($U46,[1]BEx6_1!$A:$Z,11,0)),0,VLOOKUP($U46,[1]BEx6_1!$A:$Z,11,0))</f>
        <v>2311.6988320300002</v>
      </c>
      <c r="N46" s="37">
        <f t="shared" si="3"/>
        <v>76.464485647216961</v>
      </c>
      <c r="O46" s="23">
        <f t="shared" si="7"/>
        <v>4691.88192617</v>
      </c>
      <c r="P46" s="24">
        <f t="shared" si="7"/>
        <v>103.43387235</v>
      </c>
      <c r="Q46" s="24">
        <f t="shared" si="7"/>
        <v>525.34771182999998</v>
      </c>
      <c r="R46" s="25">
        <f t="shared" si="7"/>
        <v>628.78158417999998</v>
      </c>
      <c r="S46" s="29">
        <f t="shared" si="7"/>
        <v>3825.5837606499999</v>
      </c>
      <c r="T46" s="30">
        <f t="shared" si="5"/>
        <v>81.536232600227379</v>
      </c>
      <c r="U46" s="31" t="s">
        <v>52</v>
      </c>
      <c r="V46" s="32" t="str">
        <f t="shared" si="6"/>
        <v/>
      </c>
      <c r="W46" s="33"/>
    </row>
    <row r="47" spans="1:23" ht="21">
      <c r="A47" s="34">
        <v>42</v>
      </c>
      <c r="B47" s="35" t="str">
        <f>VLOOKUP($U47,[1]Name!$A:$B,2,0)</f>
        <v>พิษณุโลก</v>
      </c>
      <c r="C47" s="23">
        <f>IF(ISERROR(VLOOKUP($U47,[1]BEx6_1!$A:$Z,3,0)),0,VLOOKUP($U47,[1]BEx6_1!$A:$Z,3,0))</f>
        <v>7793.20626696</v>
      </c>
      <c r="D47" s="24">
        <f>IF(ISERROR(VLOOKUP($U47,[1]BEx6_1!$A:$Z,4,0)),0,VLOOKUP($U47,[1]BEx6_1!$A:$Z,4,0))</f>
        <v>7.0990779000000002</v>
      </c>
      <c r="E47" s="24">
        <f>IF(ISERROR(VLOOKUP($U47,[1]BEx6_1!$A:$Z,5,0)),0,VLOOKUP($U47,[1]BEx6_1!$A:$Z,5,0))</f>
        <v>163.39620349</v>
      </c>
      <c r="F47" s="25">
        <f t="shared" si="0"/>
        <v>170.49528139</v>
      </c>
      <c r="G47" s="26">
        <f>IF(ISERROR(VLOOKUP($U47,[1]BEx6_1!$A:$Z,6,0)),0,VLOOKUP($U47,[1]BEx6_1!$A:$Z,6,0))</f>
        <v>7279.9727407399996</v>
      </c>
      <c r="H47" s="36">
        <f t="shared" si="1"/>
        <v>93.41434694990815</v>
      </c>
      <c r="I47" s="23">
        <f>IF(ISERROR(VLOOKUP($U47,[1]BEx6_1!$A:$Z,8,0)),0,VLOOKUP($U47,[1]BEx6_1!$A:$Z,8,0))</f>
        <v>5759.7368815700002</v>
      </c>
      <c r="J47" s="24">
        <f>IF(ISERROR(VLOOKUP($U47,[1]BEx6_1!$A:$Z,9,0)),0,VLOOKUP($U47,[1]BEx6_1!$A:$Z,9,0))</f>
        <v>52.76</v>
      </c>
      <c r="K47" s="24">
        <f>IF(ISERROR(VLOOKUP($U47,[1]BEx6_1!$A:$Z,10,0)),0,VLOOKUP($U47,[1]BEx6_1!$A:$Z,10,0))</f>
        <v>1511.29796749</v>
      </c>
      <c r="L47" s="25">
        <f t="shared" si="2"/>
        <v>1564.05796749</v>
      </c>
      <c r="M47" s="26">
        <f>IF(ISERROR(VLOOKUP($U47,[1]BEx6_1!$A:$Z,11,0)),0,VLOOKUP($U47,[1]BEx6_1!$A:$Z,11,0))</f>
        <v>3776.7390589699999</v>
      </c>
      <c r="N47" s="37">
        <f t="shared" si="3"/>
        <v>65.571381759725952</v>
      </c>
      <c r="O47" s="23">
        <f t="shared" si="7"/>
        <v>13552.943148530001</v>
      </c>
      <c r="P47" s="24">
        <f t="shared" si="7"/>
        <v>59.859077899999996</v>
      </c>
      <c r="Q47" s="24">
        <f t="shared" si="7"/>
        <v>1674.6941709800001</v>
      </c>
      <c r="R47" s="25">
        <f t="shared" si="7"/>
        <v>1734.55324888</v>
      </c>
      <c r="S47" s="29">
        <f t="shared" si="7"/>
        <v>11056.711799709999</v>
      </c>
      <c r="T47" s="30">
        <f t="shared" si="5"/>
        <v>81.581629012508984</v>
      </c>
      <c r="U47" s="31" t="s">
        <v>53</v>
      </c>
      <c r="V47" s="32" t="str">
        <f t="shared" si="6"/>
        <v/>
      </c>
      <c r="W47" s="33"/>
    </row>
    <row r="48" spans="1:23" ht="21">
      <c r="A48" s="34">
        <v>43</v>
      </c>
      <c r="B48" s="35" t="str">
        <f>VLOOKUP($U48,[1]Name!$A:$B,2,0)</f>
        <v>สิงห์บุรี</v>
      </c>
      <c r="C48" s="23">
        <f>IF(ISERROR(VLOOKUP($U48,[1]BEx6_1!$A:$Z,3,0)),0,VLOOKUP($U48,[1]BEx6_1!$A:$Z,3,0))</f>
        <v>1468.68439861</v>
      </c>
      <c r="D48" s="24">
        <f>IF(ISERROR(VLOOKUP($U48,[1]BEx6_1!$A:$Z,4,0)),0,VLOOKUP($U48,[1]BEx6_1!$A:$Z,4,0))</f>
        <v>5.0743200000000002</v>
      </c>
      <c r="E48" s="24">
        <f>IF(ISERROR(VLOOKUP($U48,[1]BEx6_1!$A:$Z,5,0)),0,VLOOKUP($U48,[1]BEx6_1!$A:$Z,5,0))</f>
        <v>7.7823270100000004</v>
      </c>
      <c r="F48" s="25">
        <f t="shared" si="0"/>
        <v>12.85664701</v>
      </c>
      <c r="G48" s="26">
        <f>IF(ISERROR(VLOOKUP($U48,[1]BEx6_1!$A:$Z,6,0)),0,VLOOKUP($U48,[1]BEx6_1!$A:$Z,6,0))</f>
        <v>1297.71776393</v>
      </c>
      <c r="H48" s="36">
        <f t="shared" si="1"/>
        <v>88.359198556081409</v>
      </c>
      <c r="I48" s="23">
        <f>IF(ISERROR(VLOOKUP($U48,[1]BEx6_1!$A:$Z,8,0)),0,VLOOKUP($U48,[1]BEx6_1!$A:$Z,8,0))</f>
        <v>1458.4749055699999</v>
      </c>
      <c r="J48" s="24">
        <f>IF(ISERROR(VLOOKUP($U48,[1]BEx6_1!$A:$Z,9,0)),0,VLOOKUP($U48,[1]BEx6_1!$A:$Z,9,0))</f>
        <v>0</v>
      </c>
      <c r="K48" s="24">
        <f>IF(ISERROR(VLOOKUP($U48,[1]BEx6_1!$A:$Z,10,0)),0,VLOOKUP($U48,[1]BEx6_1!$A:$Z,10,0))</f>
        <v>288.81557615000003</v>
      </c>
      <c r="L48" s="25">
        <f t="shared" si="2"/>
        <v>288.81557615000003</v>
      </c>
      <c r="M48" s="26">
        <f>IF(ISERROR(VLOOKUP($U48,[1]BEx6_1!$A:$Z,11,0)),0,VLOOKUP($U48,[1]BEx6_1!$A:$Z,11,0))</f>
        <v>1090.63001734</v>
      </c>
      <c r="N48" s="37">
        <f t="shared" si="3"/>
        <v>74.778798947779009</v>
      </c>
      <c r="O48" s="23">
        <f t="shared" si="7"/>
        <v>2927.1593041799997</v>
      </c>
      <c r="P48" s="24">
        <f t="shared" si="7"/>
        <v>5.0743200000000002</v>
      </c>
      <c r="Q48" s="24">
        <f t="shared" si="7"/>
        <v>296.59790316000004</v>
      </c>
      <c r="R48" s="25">
        <f t="shared" si="7"/>
        <v>301.67222316000004</v>
      </c>
      <c r="S48" s="29">
        <f t="shared" si="7"/>
        <v>2388.3477812700003</v>
      </c>
      <c r="T48" s="30">
        <f t="shared" si="5"/>
        <v>81.592681951386325</v>
      </c>
      <c r="U48" s="31" t="s">
        <v>54</v>
      </c>
      <c r="V48" s="32" t="str">
        <f t="shared" si="6"/>
        <v/>
      </c>
      <c r="W48" s="33"/>
    </row>
    <row r="49" spans="1:23" ht="21">
      <c r="A49" s="34">
        <v>44</v>
      </c>
      <c r="B49" s="35" t="str">
        <f>VLOOKUP($U49,[1]Name!$A:$B,2,0)</f>
        <v>เพชรบุรี</v>
      </c>
      <c r="C49" s="23">
        <f>IF(ISERROR(VLOOKUP($U49,[1]BEx6_1!$A:$Z,3,0)),0,VLOOKUP($U49,[1]BEx6_1!$A:$Z,3,0))</f>
        <v>4290.4704362800003</v>
      </c>
      <c r="D49" s="24">
        <f>IF(ISERROR(VLOOKUP($U49,[1]BEx6_1!$A:$Z,4,0)),0,VLOOKUP($U49,[1]BEx6_1!$A:$Z,4,0))</f>
        <v>5.84004865</v>
      </c>
      <c r="E49" s="24">
        <f>IF(ISERROR(VLOOKUP($U49,[1]BEx6_1!$A:$Z,5,0)),0,VLOOKUP($U49,[1]BEx6_1!$A:$Z,5,0))</f>
        <v>28.69098138</v>
      </c>
      <c r="F49" s="25">
        <f t="shared" si="0"/>
        <v>34.531030029999997</v>
      </c>
      <c r="G49" s="26">
        <f>IF(ISERROR(VLOOKUP($U49,[1]BEx6_1!$A:$Z,6,0)),0,VLOOKUP($U49,[1]BEx6_1!$A:$Z,6,0))</f>
        <v>3963.15900672</v>
      </c>
      <c r="H49" s="36">
        <f t="shared" si="1"/>
        <v>92.371199512476039</v>
      </c>
      <c r="I49" s="23">
        <f>IF(ISERROR(VLOOKUP($U49,[1]BEx6_1!$A:$Z,8,0)),0,VLOOKUP($U49,[1]BEx6_1!$A:$Z,8,0))</f>
        <v>4557.0091060200002</v>
      </c>
      <c r="J49" s="24">
        <f>IF(ISERROR(VLOOKUP($U49,[1]BEx6_1!$A:$Z,9,0)),0,VLOOKUP($U49,[1]BEx6_1!$A:$Z,9,0))</f>
        <v>4.2</v>
      </c>
      <c r="K49" s="24">
        <f>IF(ISERROR(VLOOKUP($U49,[1]BEx6_1!$A:$Z,10,0)),0,VLOOKUP($U49,[1]BEx6_1!$A:$Z,10,0))</f>
        <v>833.46493670999996</v>
      </c>
      <c r="L49" s="25">
        <f t="shared" si="2"/>
        <v>837.66493671000001</v>
      </c>
      <c r="M49" s="26">
        <f>IF(ISERROR(VLOOKUP($U49,[1]BEx6_1!$A:$Z,11,0)),0,VLOOKUP($U49,[1]BEx6_1!$A:$Z,11,0))</f>
        <v>3278.7647651299999</v>
      </c>
      <c r="N49" s="37">
        <f t="shared" si="3"/>
        <v>71.949927877006303</v>
      </c>
      <c r="O49" s="23">
        <f t="shared" si="7"/>
        <v>8847.4795422999996</v>
      </c>
      <c r="P49" s="24">
        <f t="shared" si="7"/>
        <v>10.040048649999999</v>
      </c>
      <c r="Q49" s="24">
        <f t="shared" si="7"/>
        <v>862.15591809</v>
      </c>
      <c r="R49" s="25">
        <f t="shared" si="7"/>
        <v>872.19596674000002</v>
      </c>
      <c r="S49" s="29">
        <f t="shared" si="7"/>
        <v>7241.9237718499999</v>
      </c>
      <c r="T49" s="30">
        <f t="shared" si="5"/>
        <v>81.852958655922265</v>
      </c>
      <c r="U49" s="31" t="s">
        <v>55</v>
      </c>
      <c r="V49" s="32" t="str">
        <f t="shared" si="6"/>
        <v/>
      </c>
      <c r="W49" s="33"/>
    </row>
    <row r="50" spans="1:23" ht="21">
      <c r="A50" s="34">
        <v>45</v>
      </c>
      <c r="B50" s="35" t="str">
        <f>VLOOKUP($U50,[1]Name!$A:$B,2,0)</f>
        <v>ลพบุรี</v>
      </c>
      <c r="C50" s="23">
        <f>IF(ISERROR(VLOOKUP($U50,[1]BEx6_1!$A:$Z,3,0)),0,VLOOKUP($U50,[1]BEx6_1!$A:$Z,3,0))</f>
        <v>4774.9154322900004</v>
      </c>
      <c r="D50" s="24">
        <f>IF(ISERROR(VLOOKUP($U50,[1]BEx6_1!$A:$Z,4,0)),0,VLOOKUP($U50,[1]BEx6_1!$A:$Z,4,0))</f>
        <v>4.8668251199999997</v>
      </c>
      <c r="E50" s="24">
        <f>IF(ISERROR(VLOOKUP($U50,[1]BEx6_1!$A:$Z,5,0)),0,VLOOKUP($U50,[1]BEx6_1!$A:$Z,5,0))</f>
        <v>65.980648919999993</v>
      </c>
      <c r="F50" s="25">
        <f t="shared" si="0"/>
        <v>70.847474039999994</v>
      </c>
      <c r="G50" s="26">
        <f>IF(ISERROR(VLOOKUP($U50,[1]BEx6_1!$A:$Z,6,0)),0,VLOOKUP($U50,[1]BEx6_1!$A:$Z,6,0))</f>
        <v>4401.29558593</v>
      </c>
      <c r="H50" s="36">
        <f t="shared" si="1"/>
        <v>92.175362021420852</v>
      </c>
      <c r="I50" s="23">
        <f>IF(ISERROR(VLOOKUP($U50,[1]BEx6_1!$A:$Z,8,0)),0,VLOOKUP($U50,[1]BEx6_1!$A:$Z,8,0))</f>
        <v>5156.17564313</v>
      </c>
      <c r="J50" s="24">
        <f>IF(ISERROR(VLOOKUP($U50,[1]BEx6_1!$A:$Z,9,0)),0,VLOOKUP($U50,[1]BEx6_1!$A:$Z,9,0))</f>
        <v>479.58931272000001</v>
      </c>
      <c r="K50" s="24">
        <f>IF(ISERROR(VLOOKUP($U50,[1]BEx6_1!$A:$Z,10,0)),0,VLOOKUP($U50,[1]BEx6_1!$A:$Z,10,0))</f>
        <v>827.61058829000001</v>
      </c>
      <c r="L50" s="25">
        <f t="shared" si="2"/>
        <v>1307.1999010100001</v>
      </c>
      <c r="M50" s="26">
        <f>IF(ISERROR(VLOOKUP($U50,[1]BEx6_1!$A:$Z,11,0)),0,VLOOKUP($U50,[1]BEx6_1!$A:$Z,11,0))</f>
        <v>3730.4657285500002</v>
      </c>
      <c r="N50" s="37">
        <f t="shared" si="3"/>
        <v>72.349469582565689</v>
      </c>
      <c r="O50" s="23">
        <f t="shared" si="7"/>
        <v>9931.0910754200013</v>
      </c>
      <c r="P50" s="24">
        <f t="shared" si="7"/>
        <v>484.45613784</v>
      </c>
      <c r="Q50" s="24">
        <f t="shared" si="7"/>
        <v>893.59123721000003</v>
      </c>
      <c r="R50" s="25">
        <f t="shared" si="7"/>
        <v>1378.04737505</v>
      </c>
      <c r="S50" s="29">
        <f t="shared" si="7"/>
        <v>8131.7613144799998</v>
      </c>
      <c r="T50" s="30">
        <f t="shared" si="5"/>
        <v>81.881852182451112</v>
      </c>
      <c r="U50" s="31" t="s">
        <v>56</v>
      </c>
      <c r="V50" s="32" t="str">
        <f t="shared" si="6"/>
        <v/>
      </c>
      <c r="W50" s="33"/>
    </row>
    <row r="51" spans="1:23" ht="21">
      <c r="A51" s="34">
        <v>46</v>
      </c>
      <c r="B51" s="35" t="str">
        <f>VLOOKUP($U51,[1]Name!$A:$B,2,0)</f>
        <v>หนองคาย</v>
      </c>
      <c r="C51" s="23">
        <f>IF(ISERROR(VLOOKUP($U51,[1]BEx6_1!$A:$Z,3,0)),0,VLOOKUP($U51,[1]BEx6_1!$A:$Z,3,0))</f>
        <v>2459.1594284100001</v>
      </c>
      <c r="D51" s="24">
        <f>IF(ISERROR(VLOOKUP($U51,[1]BEx6_1!$A:$Z,4,0)),0,VLOOKUP($U51,[1]BEx6_1!$A:$Z,4,0))</f>
        <v>6.4407865500000003</v>
      </c>
      <c r="E51" s="24">
        <f>IF(ISERROR(VLOOKUP($U51,[1]BEx6_1!$A:$Z,5,0)),0,VLOOKUP($U51,[1]BEx6_1!$A:$Z,5,0))</f>
        <v>20.135974610000002</v>
      </c>
      <c r="F51" s="25">
        <f t="shared" si="0"/>
        <v>26.576761160000004</v>
      </c>
      <c r="G51" s="26">
        <f>IF(ISERROR(VLOOKUP($U51,[1]BEx6_1!$A:$Z,6,0)),0,VLOOKUP($U51,[1]BEx6_1!$A:$Z,6,0))</f>
        <v>2200.0710982300002</v>
      </c>
      <c r="H51" s="36">
        <f t="shared" si="1"/>
        <v>89.464354072093784</v>
      </c>
      <c r="I51" s="23">
        <f>IF(ISERROR(VLOOKUP($U51,[1]BEx6_1!$A:$Z,8,0)),0,VLOOKUP($U51,[1]BEx6_1!$A:$Z,8,0))</f>
        <v>1969.64337116</v>
      </c>
      <c r="J51" s="24">
        <f>IF(ISERROR(VLOOKUP($U51,[1]BEx6_1!$A:$Z,9,0)),0,VLOOKUP($U51,[1]BEx6_1!$A:$Z,9,0))</f>
        <v>0</v>
      </c>
      <c r="K51" s="24">
        <f>IF(ISERROR(VLOOKUP($U51,[1]BEx6_1!$A:$Z,10,0)),0,VLOOKUP($U51,[1]BEx6_1!$A:$Z,10,0))</f>
        <v>397.80510724999999</v>
      </c>
      <c r="L51" s="25">
        <f t="shared" si="2"/>
        <v>397.80510724999999</v>
      </c>
      <c r="M51" s="26">
        <f>IF(ISERROR(VLOOKUP($U51,[1]BEx6_1!$A:$Z,11,0)),0,VLOOKUP($U51,[1]BEx6_1!$A:$Z,11,0))</f>
        <v>1429.26814031</v>
      </c>
      <c r="N51" s="37">
        <f t="shared" si="3"/>
        <v>72.564818648781483</v>
      </c>
      <c r="O51" s="23">
        <f t="shared" si="7"/>
        <v>4428.8027995700004</v>
      </c>
      <c r="P51" s="24">
        <f t="shared" si="7"/>
        <v>6.4407865500000003</v>
      </c>
      <c r="Q51" s="24">
        <f t="shared" si="7"/>
        <v>417.94108186</v>
      </c>
      <c r="R51" s="25">
        <f t="shared" si="7"/>
        <v>424.38186840999998</v>
      </c>
      <c r="S51" s="29">
        <f t="shared" si="7"/>
        <v>3629.3392385400002</v>
      </c>
      <c r="T51" s="30">
        <f t="shared" si="5"/>
        <v>81.948540108680817</v>
      </c>
      <c r="U51" s="31" t="s">
        <v>57</v>
      </c>
      <c r="V51" s="32" t="str">
        <f t="shared" si="6"/>
        <v/>
      </c>
      <c r="W51" s="33"/>
    </row>
    <row r="52" spans="1:23" ht="21">
      <c r="A52" s="34">
        <v>47</v>
      </c>
      <c r="B52" s="35" t="str">
        <f>VLOOKUP($U52,[1]Name!$A:$B,2,0)</f>
        <v>นครพนม</v>
      </c>
      <c r="C52" s="23">
        <f>IF(ISERROR(VLOOKUP($U52,[1]BEx6_1!$A:$Z,3,0)),0,VLOOKUP($U52,[1]BEx6_1!$A:$Z,3,0))</f>
        <v>3491.7115908800001</v>
      </c>
      <c r="D52" s="24">
        <f>IF(ISERROR(VLOOKUP($U52,[1]BEx6_1!$A:$Z,4,0)),0,VLOOKUP($U52,[1]BEx6_1!$A:$Z,4,0))</f>
        <v>8.4941959100000002</v>
      </c>
      <c r="E52" s="24">
        <f>IF(ISERROR(VLOOKUP($U52,[1]BEx6_1!$A:$Z,5,0)),0,VLOOKUP($U52,[1]BEx6_1!$A:$Z,5,0))</f>
        <v>26.124720610000001</v>
      </c>
      <c r="F52" s="25">
        <f t="shared" si="0"/>
        <v>34.618916519999999</v>
      </c>
      <c r="G52" s="26">
        <f>IF(ISERROR(VLOOKUP($U52,[1]BEx6_1!$A:$Z,6,0)),0,VLOOKUP($U52,[1]BEx6_1!$A:$Z,6,0))</f>
        <v>3231.1603320700001</v>
      </c>
      <c r="H52" s="36">
        <f t="shared" si="1"/>
        <v>92.538007449110822</v>
      </c>
      <c r="I52" s="23">
        <f>IF(ISERROR(VLOOKUP($U52,[1]BEx6_1!$A:$Z,8,0)),0,VLOOKUP($U52,[1]BEx6_1!$A:$Z,8,0))</f>
        <v>4222.99198058</v>
      </c>
      <c r="J52" s="24">
        <f>IF(ISERROR(VLOOKUP($U52,[1]BEx6_1!$A:$Z,9,0)),0,VLOOKUP($U52,[1]BEx6_1!$A:$Z,9,0))</f>
        <v>0</v>
      </c>
      <c r="K52" s="24">
        <f>IF(ISERROR(VLOOKUP($U52,[1]BEx6_1!$A:$Z,10,0)),0,VLOOKUP($U52,[1]BEx6_1!$A:$Z,10,0))</f>
        <v>767.73455323999997</v>
      </c>
      <c r="L52" s="25">
        <f t="shared" si="2"/>
        <v>767.73455323999997</v>
      </c>
      <c r="M52" s="26">
        <f>IF(ISERROR(VLOOKUP($U52,[1]BEx6_1!$A:$Z,11,0)),0,VLOOKUP($U52,[1]BEx6_1!$A:$Z,11,0))</f>
        <v>3091.3729303800001</v>
      </c>
      <c r="N52" s="37">
        <f t="shared" si="3"/>
        <v>73.203381502879878</v>
      </c>
      <c r="O52" s="23">
        <f t="shared" si="7"/>
        <v>7714.7035714600006</v>
      </c>
      <c r="P52" s="24">
        <f t="shared" si="7"/>
        <v>8.4941959100000002</v>
      </c>
      <c r="Q52" s="24">
        <f t="shared" si="7"/>
        <v>793.85927385000002</v>
      </c>
      <c r="R52" s="25">
        <f t="shared" si="7"/>
        <v>802.35346975999994</v>
      </c>
      <c r="S52" s="29">
        <f t="shared" si="7"/>
        <v>6322.5332624500006</v>
      </c>
      <c r="T52" s="30">
        <f t="shared" si="5"/>
        <v>81.954325320285335</v>
      </c>
      <c r="U52" s="31" t="s">
        <v>58</v>
      </c>
      <c r="V52" s="32" t="str">
        <f t="shared" si="6"/>
        <v/>
      </c>
      <c r="W52" s="33"/>
    </row>
    <row r="53" spans="1:23" ht="21">
      <c r="A53" s="34">
        <v>48</v>
      </c>
      <c r="B53" s="35" t="str">
        <f>VLOOKUP($U53,[1]Name!$A:$B,2,0)</f>
        <v>นครราชสีมา</v>
      </c>
      <c r="C53" s="23">
        <f>IF(ISERROR(VLOOKUP($U53,[1]BEx6_1!$A:$Z,3,0)),0,VLOOKUP($U53,[1]BEx6_1!$A:$Z,3,0))</f>
        <v>15344.33977373</v>
      </c>
      <c r="D53" s="24">
        <f>IF(ISERROR(VLOOKUP($U53,[1]BEx6_1!$A:$Z,4,0)),0,VLOOKUP($U53,[1]BEx6_1!$A:$Z,4,0))</f>
        <v>7.0422758999999999</v>
      </c>
      <c r="E53" s="24">
        <f>IF(ISERROR(VLOOKUP($U53,[1]BEx6_1!$A:$Z,5,0)),0,VLOOKUP($U53,[1]BEx6_1!$A:$Z,5,0))</f>
        <v>230.95964370999999</v>
      </c>
      <c r="F53" s="25">
        <f t="shared" si="0"/>
        <v>238.00191960999999</v>
      </c>
      <c r="G53" s="26">
        <f>IF(ISERROR(VLOOKUP($U53,[1]BEx6_1!$A:$Z,6,0)),0,VLOOKUP($U53,[1]BEx6_1!$A:$Z,6,0))</f>
        <v>13911.239555259999</v>
      </c>
      <c r="H53" s="36">
        <f t="shared" si="1"/>
        <v>90.660398299290051</v>
      </c>
      <c r="I53" s="23">
        <f>IF(ISERROR(VLOOKUP($U53,[1]BEx6_1!$A:$Z,8,0)),0,VLOOKUP($U53,[1]BEx6_1!$A:$Z,8,0))</f>
        <v>13776.098238140001</v>
      </c>
      <c r="J53" s="24">
        <f>IF(ISERROR(VLOOKUP($U53,[1]BEx6_1!$A:$Z,9,0)),0,VLOOKUP($U53,[1]BEx6_1!$A:$Z,9,0))</f>
        <v>0</v>
      </c>
      <c r="K53" s="24">
        <f>IF(ISERROR(VLOOKUP($U53,[1]BEx6_1!$A:$Z,10,0)),0,VLOOKUP($U53,[1]BEx6_1!$A:$Z,10,0))</f>
        <v>2387.1769040499998</v>
      </c>
      <c r="L53" s="25">
        <f t="shared" si="2"/>
        <v>2387.1769040499998</v>
      </c>
      <c r="M53" s="26">
        <f>IF(ISERROR(VLOOKUP($U53,[1]BEx6_1!$A:$Z,11,0)),0,VLOOKUP($U53,[1]BEx6_1!$A:$Z,11,0))</f>
        <v>10057.2828488</v>
      </c>
      <c r="N53" s="37">
        <f t="shared" si="3"/>
        <v>73.005307271661096</v>
      </c>
      <c r="O53" s="23">
        <f t="shared" si="7"/>
        <v>29120.438011869999</v>
      </c>
      <c r="P53" s="24">
        <f t="shared" si="7"/>
        <v>7.0422758999999999</v>
      </c>
      <c r="Q53" s="24">
        <f t="shared" si="7"/>
        <v>2618.1365477599998</v>
      </c>
      <c r="R53" s="25">
        <f t="shared" si="7"/>
        <v>2625.17882366</v>
      </c>
      <c r="S53" s="29">
        <f t="shared" si="7"/>
        <v>23968.522404060001</v>
      </c>
      <c r="T53" s="30">
        <f t="shared" si="5"/>
        <v>82.30824822858095</v>
      </c>
      <c r="U53" s="31" t="s">
        <v>59</v>
      </c>
      <c r="V53" s="32" t="str">
        <f t="shared" si="6"/>
        <v/>
      </c>
      <c r="W53" s="33"/>
    </row>
    <row r="54" spans="1:23" ht="21">
      <c r="A54" s="34">
        <v>49</v>
      </c>
      <c r="B54" s="35" t="str">
        <f>VLOOKUP($U54,[1]Name!$A:$B,2,0)</f>
        <v>นครศรีธรรมราช</v>
      </c>
      <c r="C54" s="23">
        <f>IF(ISERROR(VLOOKUP($U54,[1]BEx6_1!$A:$Z,3,0)),0,VLOOKUP($U54,[1]BEx6_1!$A:$Z,3,0))</f>
        <v>14195.742311460001</v>
      </c>
      <c r="D54" s="24">
        <f>IF(ISERROR(VLOOKUP($U54,[1]BEx6_1!$A:$Z,4,0)),0,VLOOKUP($U54,[1]BEx6_1!$A:$Z,4,0))</f>
        <v>16.193893800000001</v>
      </c>
      <c r="E54" s="24">
        <f>IF(ISERROR(VLOOKUP($U54,[1]BEx6_1!$A:$Z,5,0)),0,VLOOKUP($U54,[1]BEx6_1!$A:$Z,5,0))</f>
        <v>90.213090120000004</v>
      </c>
      <c r="F54" s="25">
        <f t="shared" si="0"/>
        <v>106.40698392</v>
      </c>
      <c r="G54" s="26">
        <f>IF(ISERROR(VLOOKUP($U54,[1]BEx6_1!$A:$Z,6,0)),0,VLOOKUP($U54,[1]BEx6_1!$A:$Z,6,0))</f>
        <v>13365.28220831</v>
      </c>
      <c r="H54" s="36">
        <f t="shared" si="1"/>
        <v>94.149935347307746</v>
      </c>
      <c r="I54" s="23">
        <f>IF(ISERROR(VLOOKUP($U54,[1]BEx6_1!$A:$Z,8,0)),0,VLOOKUP($U54,[1]BEx6_1!$A:$Z,8,0))</f>
        <v>7610.0510428799998</v>
      </c>
      <c r="J54" s="24">
        <f>IF(ISERROR(VLOOKUP($U54,[1]BEx6_1!$A:$Z,9,0)),0,VLOOKUP($U54,[1]BEx6_1!$A:$Z,9,0))</f>
        <v>0</v>
      </c>
      <c r="K54" s="24">
        <f>IF(ISERROR(VLOOKUP($U54,[1]BEx6_1!$A:$Z,10,0)),0,VLOOKUP($U54,[1]BEx6_1!$A:$Z,10,0))</f>
        <v>1641.1979714500001</v>
      </c>
      <c r="L54" s="25">
        <f t="shared" si="2"/>
        <v>1641.1979714500001</v>
      </c>
      <c r="M54" s="26">
        <f>IF(ISERROR(VLOOKUP($U54,[1]BEx6_1!$A:$Z,11,0)),0,VLOOKUP($U54,[1]BEx6_1!$A:$Z,11,0))</f>
        <v>4617.4559762299996</v>
      </c>
      <c r="N54" s="37">
        <f t="shared" si="3"/>
        <v>60.675755658040075</v>
      </c>
      <c r="O54" s="23">
        <f t="shared" si="7"/>
        <v>21805.793354339999</v>
      </c>
      <c r="P54" s="24">
        <f t="shared" si="7"/>
        <v>16.193893800000001</v>
      </c>
      <c r="Q54" s="24">
        <f t="shared" si="7"/>
        <v>1731.4110615700001</v>
      </c>
      <c r="R54" s="25">
        <f t="shared" si="7"/>
        <v>1747.60495537</v>
      </c>
      <c r="S54" s="29">
        <f t="shared" si="7"/>
        <v>17982.738184540001</v>
      </c>
      <c r="T54" s="30">
        <f t="shared" si="5"/>
        <v>82.467708889669467</v>
      </c>
      <c r="U54" s="31" t="s">
        <v>60</v>
      </c>
      <c r="V54" s="32" t="str">
        <f t="shared" si="6"/>
        <v/>
      </c>
      <c r="W54" s="33"/>
    </row>
    <row r="55" spans="1:23" ht="21">
      <c r="A55" s="34">
        <v>50</v>
      </c>
      <c r="B55" s="35" t="str">
        <f>VLOOKUP($U55,[1]Name!$A:$B,2,0)</f>
        <v>สุรินทร์</v>
      </c>
      <c r="C55" s="23">
        <f>IF(ISERROR(VLOOKUP($U55,[1]BEx6_1!$A:$Z,3,0)),0,VLOOKUP($U55,[1]BEx6_1!$A:$Z,3,0))</f>
        <v>5656.1045272299998</v>
      </c>
      <c r="D55" s="24">
        <f>IF(ISERROR(VLOOKUP($U55,[1]BEx6_1!$A:$Z,4,0)),0,VLOOKUP($U55,[1]BEx6_1!$A:$Z,4,0))</f>
        <v>5.6723996999999997</v>
      </c>
      <c r="E55" s="24">
        <f>IF(ISERROR(VLOOKUP($U55,[1]BEx6_1!$A:$Z,5,0)),0,VLOOKUP($U55,[1]BEx6_1!$A:$Z,5,0))</f>
        <v>48.185069079999998</v>
      </c>
      <c r="F55" s="25">
        <f t="shared" si="0"/>
        <v>53.857468779999998</v>
      </c>
      <c r="G55" s="26">
        <f>IF(ISERROR(VLOOKUP($U55,[1]BEx6_1!$A:$Z,6,0)),0,VLOOKUP($U55,[1]BEx6_1!$A:$Z,6,0))</f>
        <v>5255.3028003400004</v>
      </c>
      <c r="H55" s="36">
        <f t="shared" si="1"/>
        <v>92.913820369471026</v>
      </c>
      <c r="I55" s="23">
        <f>IF(ISERROR(VLOOKUP($U55,[1]BEx6_1!$A:$Z,8,0)),0,VLOOKUP($U55,[1]BEx6_1!$A:$Z,8,0))</f>
        <v>5509.4714256699999</v>
      </c>
      <c r="J55" s="24">
        <f>IF(ISERROR(VLOOKUP($U55,[1]BEx6_1!$A:$Z,9,0)),0,VLOOKUP($U55,[1]BEx6_1!$A:$Z,9,0))</f>
        <v>0</v>
      </c>
      <c r="K55" s="24">
        <f>IF(ISERROR(VLOOKUP($U55,[1]BEx6_1!$A:$Z,10,0)),0,VLOOKUP($U55,[1]BEx6_1!$A:$Z,10,0))</f>
        <v>885.34376282000005</v>
      </c>
      <c r="L55" s="25">
        <f t="shared" si="2"/>
        <v>885.34376282000005</v>
      </c>
      <c r="M55" s="26">
        <f>IF(ISERROR(VLOOKUP($U55,[1]BEx6_1!$A:$Z,11,0)),0,VLOOKUP($U55,[1]BEx6_1!$A:$Z,11,0))</f>
        <v>3961.2726321800001</v>
      </c>
      <c r="N55" s="37">
        <f t="shared" si="3"/>
        <v>71.899322568830186</v>
      </c>
      <c r="O55" s="23">
        <f t="shared" si="7"/>
        <v>11165.575952899999</v>
      </c>
      <c r="P55" s="24">
        <f t="shared" si="7"/>
        <v>5.6723996999999997</v>
      </c>
      <c r="Q55" s="24">
        <f t="shared" si="7"/>
        <v>933.5288319</v>
      </c>
      <c r="R55" s="25">
        <f t="shared" si="7"/>
        <v>939.20123160000003</v>
      </c>
      <c r="S55" s="29">
        <f t="shared" si="7"/>
        <v>9216.5754325199996</v>
      </c>
      <c r="T55" s="30">
        <f t="shared" si="5"/>
        <v>82.544559021392971</v>
      </c>
      <c r="U55" s="31" t="s">
        <v>61</v>
      </c>
      <c r="V55" s="32" t="str">
        <f t="shared" si="6"/>
        <v/>
      </c>
      <c r="W55" s="33"/>
    </row>
    <row r="56" spans="1:23" ht="21">
      <c r="A56" s="34">
        <v>51</v>
      </c>
      <c r="B56" s="35" t="str">
        <f>VLOOKUP($U56,[1]Name!$A:$B,2,0)</f>
        <v>พะเยา</v>
      </c>
      <c r="C56" s="23">
        <f>IF(ISERROR(VLOOKUP($U56,[1]BEx6_1!$A:$Z,3,0)),0,VLOOKUP($U56,[1]BEx6_1!$A:$Z,3,0))</f>
        <v>3060.8906015500002</v>
      </c>
      <c r="D56" s="24">
        <f>IF(ISERROR(VLOOKUP($U56,[1]BEx6_1!$A:$Z,4,0)),0,VLOOKUP($U56,[1]BEx6_1!$A:$Z,4,0))</f>
        <v>5.4279457500000001</v>
      </c>
      <c r="E56" s="24">
        <f>IF(ISERROR(VLOOKUP($U56,[1]BEx6_1!$A:$Z,5,0)),0,VLOOKUP($U56,[1]BEx6_1!$A:$Z,5,0))</f>
        <v>17.035018669999999</v>
      </c>
      <c r="F56" s="25">
        <f t="shared" si="0"/>
        <v>22.462964419999999</v>
      </c>
      <c r="G56" s="26">
        <f>IF(ISERROR(VLOOKUP($U56,[1]BEx6_1!$A:$Z,6,0)),0,VLOOKUP($U56,[1]BEx6_1!$A:$Z,6,0))</f>
        <v>2875.3671770000001</v>
      </c>
      <c r="H56" s="36">
        <f t="shared" si="1"/>
        <v>93.938907046986486</v>
      </c>
      <c r="I56" s="23">
        <f>IF(ISERROR(VLOOKUP($U56,[1]BEx6_1!$A:$Z,8,0)),0,VLOOKUP($U56,[1]BEx6_1!$A:$Z,8,0))</f>
        <v>2305.8822157499999</v>
      </c>
      <c r="J56" s="24">
        <f>IF(ISERROR(VLOOKUP($U56,[1]BEx6_1!$A:$Z,9,0)),0,VLOOKUP($U56,[1]BEx6_1!$A:$Z,9,0))</f>
        <v>0.44026999999999999</v>
      </c>
      <c r="K56" s="24">
        <f>IF(ISERROR(VLOOKUP($U56,[1]BEx6_1!$A:$Z,10,0)),0,VLOOKUP($U56,[1]BEx6_1!$A:$Z,10,0))</f>
        <v>229.66572115</v>
      </c>
      <c r="L56" s="25">
        <f t="shared" si="2"/>
        <v>230.10599114999999</v>
      </c>
      <c r="M56" s="26">
        <f>IF(ISERROR(VLOOKUP($U56,[1]BEx6_1!$A:$Z,11,0)),0,VLOOKUP($U56,[1]BEx6_1!$A:$Z,11,0))</f>
        <v>1556.8694179399999</v>
      </c>
      <c r="N56" s="37">
        <f t="shared" si="3"/>
        <v>67.51730020319448</v>
      </c>
      <c r="O56" s="23">
        <f t="shared" si="7"/>
        <v>5366.7728172999996</v>
      </c>
      <c r="P56" s="24">
        <f t="shared" si="7"/>
        <v>5.8682157500000001</v>
      </c>
      <c r="Q56" s="24">
        <f t="shared" si="7"/>
        <v>246.70073982</v>
      </c>
      <c r="R56" s="25">
        <f t="shared" si="7"/>
        <v>252.56895556999999</v>
      </c>
      <c r="S56" s="29">
        <f t="shared" si="7"/>
        <v>4432.23659494</v>
      </c>
      <c r="T56" s="30">
        <f t="shared" si="5"/>
        <v>82.586626000871775</v>
      </c>
      <c r="U56" s="31" t="s">
        <v>62</v>
      </c>
      <c r="V56" s="32" t="str">
        <f t="shared" si="6"/>
        <v/>
      </c>
      <c r="W56" s="33"/>
    </row>
    <row r="57" spans="1:23" ht="21">
      <c r="A57" s="34">
        <v>52</v>
      </c>
      <c r="B57" s="35" t="str">
        <f>VLOOKUP($U57,[1]Name!$A:$B,2,0)</f>
        <v>น่าน</v>
      </c>
      <c r="C57" s="23">
        <f>IF(ISERROR(VLOOKUP($U57,[1]BEx6_1!$A:$Z,3,0)),0,VLOOKUP($U57,[1]BEx6_1!$A:$Z,3,0))</f>
        <v>2674.7149321799998</v>
      </c>
      <c r="D57" s="24">
        <f>IF(ISERROR(VLOOKUP($U57,[1]BEx6_1!$A:$Z,4,0)),0,VLOOKUP($U57,[1]BEx6_1!$A:$Z,4,0))</f>
        <v>7.2880205</v>
      </c>
      <c r="E57" s="24">
        <f>IF(ISERROR(VLOOKUP($U57,[1]BEx6_1!$A:$Z,5,0)),0,VLOOKUP($U57,[1]BEx6_1!$A:$Z,5,0))</f>
        <v>31.483944770000001</v>
      </c>
      <c r="F57" s="25">
        <f t="shared" si="0"/>
        <v>38.771965270000003</v>
      </c>
      <c r="G57" s="26">
        <f>IF(ISERROR(VLOOKUP($U57,[1]BEx6_1!$A:$Z,6,0)),0,VLOOKUP($U57,[1]BEx6_1!$A:$Z,6,0))</f>
        <v>2464.7027303700002</v>
      </c>
      <c r="H57" s="36">
        <f t="shared" si="1"/>
        <v>92.148239826109943</v>
      </c>
      <c r="I57" s="23">
        <f>IF(ISERROR(VLOOKUP($U57,[1]BEx6_1!$A:$Z,8,0)),0,VLOOKUP($U57,[1]BEx6_1!$A:$Z,8,0))</f>
        <v>3123.9048034500001</v>
      </c>
      <c r="J57" s="24">
        <f>IF(ISERROR(VLOOKUP($U57,[1]BEx6_1!$A:$Z,9,0)),0,VLOOKUP($U57,[1]BEx6_1!$A:$Z,9,0))</f>
        <v>132.49871644000001</v>
      </c>
      <c r="K57" s="24">
        <f>IF(ISERROR(VLOOKUP($U57,[1]BEx6_1!$A:$Z,10,0)),0,VLOOKUP($U57,[1]BEx6_1!$A:$Z,10,0))</f>
        <v>403.61438779000002</v>
      </c>
      <c r="L57" s="25">
        <f t="shared" si="2"/>
        <v>536.11310423000009</v>
      </c>
      <c r="M57" s="26">
        <f>IF(ISERROR(VLOOKUP($U57,[1]BEx6_1!$A:$Z,11,0)),0,VLOOKUP($U57,[1]BEx6_1!$A:$Z,11,0))</f>
        <v>2329.17646281</v>
      </c>
      <c r="N57" s="37">
        <f t="shared" si="3"/>
        <v>74.559777245378527</v>
      </c>
      <c r="O57" s="23">
        <f t="shared" si="7"/>
        <v>5798.6197356299999</v>
      </c>
      <c r="P57" s="24">
        <f t="shared" si="7"/>
        <v>139.78673694</v>
      </c>
      <c r="Q57" s="24">
        <f t="shared" si="7"/>
        <v>435.09833256000002</v>
      </c>
      <c r="R57" s="25">
        <f t="shared" si="7"/>
        <v>574.8850695000001</v>
      </c>
      <c r="S57" s="29">
        <f t="shared" si="7"/>
        <v>4793.8791931800006</v>
      </c>
      <c r="T57" s="30">
        <f t="shared" si="5"/>
        <v>82.672763722092256</v>
      </c>
      <c r="U57" s="31" t="s">
        <v>63</v>
      </c>
      <c r="V57" s="32" t="str">
        <f t="shared" si="6"/>
        <v/>
      </c>
      <c r="W57" s="33"/>
    </row>
    <row r="58" spans="1:23" ht="21">
      <c r="A58" s="34">
        <v>53</v>
      </c>
      <c r="B58" s="35" t="str">
        <f>VLOOKUP($U58,[1]Name!$A:$B,2,0)</f>
        <v>ลำพูน</v>
      </c>
      <c r="C58" s="23">
        <f>IF(ISERROR(VLOOKUP($U58,[1]BEx6_1!$A:$Z,3,0)),0,VLOOKUP($U58,[1]BEx6_1!$A:$Z,3,0))</f>
        <v>1632.29901109</v>
      </c>
      <c r="D58" s="24">
        <f>IF(ISERROR(VLOOKUP($U58,[1]BEx6_1!$A:$Z,4,0)),0,VLOOKUP($U58,[1]BEx6_1!$A:$Z,4,0))</f>
        <v>5.2845454500000004</v>
      </c>
      <c r="E58" s="24">
        <f>IF(ISERROR(VLOOKUP($U58,[1]BEx6_1!$A:$Z,5,0)),0,VLOOKUP($U58,[1]BEx6_1!$A:$Z,5,0))</f>
        <v>20.682407170000001</v>
      </c>
      <c r="F58" s="25">
        <f t="shared" si="0"/>
        <v>25.966952620000001</v>
      </c>
      <c r="G58" s="26">
        <f>IF(ISERROR(VLOOKUP($U58,[1]BEx6_1!$A:$Z,6,0)),0,VLOOKUP($U58,[1]BEx6_1!$A:$Z,6,0))</f>
        <v>1492.97691788</v>
      </c>
      <c r="H58" s="36">
        <f t="shared" si="1"/>
        <v>91.464670856048301</v>
      </c>
      <c r="I58" s="23">
        <f>IF(ISERROR(VLOOKUP($U58,[1]BEx6_1!$A:$Z,8,0)),0,VLOOKUP($U58,[1]BEx6_1!$A:$Z,8,0))</f>
        <v>1491.3695621100001</v>
      </c>
      <c r="J58" s="24">
        <f>IF(ISERROR(VLOOKUP($U58,[1]BEx6_1!$A:$Z,9,0)),0,VLOOKUP($U58,[1]BEx6_1!$A:$Z,9,0))</f>
        <v>0</v>
      </c>
      <c r="K58" s="24">
        <f>IF(ISERROR(VLOOKUP($U58,[1]BEx6_1!$A:$Z,10,0)),0,VLOOKUP($U58,[1]BEx6_1!$A:$Z,10,0))</f>
        <v>295.76961267000001</v>
      </c>
      <c r="L58" s="25">
        <f t="shared" si="2"/>
        <v>295.76961267000001</v>
      </c>
      <c r="M58" s="26">
        <f>IF(ISERROR(VLOOKUP($U58,[1]BEx6_1!$A:$Z,11,0)),0,VLOOKUP($U58,[1]BEx6_1!$A:$Z,11,0))</f>
        <v>1095.8750261499999</v>
      </c>
      <c r="N58" s="37">
        <f t="shared" si="3"/>
        <v>73.481117892707175</v>
      </c>
      <c r="O58" s="23">
        <f t="shared" si="7"/>
        <v>3123.6685732000001</v>
      </c>
      <c r="P58" s="24">
        <f t="shared" si="7"/>
        <v>5.2845454500000004</v>
      </c>
      <c r="Q58" s="24">
        <f t="shared" si="7"/>
        <v>316.45201983999999</v>
      </c>
      <c r="R58" s="25">
        <f t="shared" si="7"/>
        <v>321.73656529000004</v>
      </c>
      <c r="S58" s="29">
        <f t="shared" si="7"/>
        <v>2588.8519440299997</v>
      </c>
      <c r="T58" s="30">
        <f t="shared" si="5"/>
        <v>82.878573170068591</v>
      </c>
      <c r="U58" s="31" t="s">
        <v>64</v>
      </c>
      <c r="V58" s="32" t="str">
        <f t="shared" si="6"/>
        <v/>
      </c>
      <c r="W58" s="33"/>
    </row>
    <row r="59" spans="1:23" ht="21">
      <c r="A59" s="34">
        <v>54</v>
      </c>
      <c r="B59" s="35" t="str">
        <f>VLOOKUP($U59,[1]Name!$A:$B,2,0)</f>
        <v>สมุทรสาคร</v>
      </c>
      <c r="C59" s="23">
        <f>IF(ISERROR(VLOOKUP($U59,[1]BEx6_1!$A:$Z,3,0)),0,VLOOKUP($U59,[1]BEx6_1!$A:$Z,3,0))</f>
        <v>2091.2304841800001</v>
      </c>
      <c r="D59" s="24">
        <f>IF(ISERROR(VLOOKUP($U59,[1]BEx6_1!$A:$Z,4,0)),0,VLOOKUP($U59,[1]BEx6_1!$A:$Z,4,0))</f>
        <v>6.1996401900000002</v>
      </c>
      <c r="E59" s="24">
        <f>IF(ISERROR(VLOOKUP($U59,[1]BEx6_1!$A:$Z,5,0)),0,VLOOKUP($U59,[1]BEx6_1!$A:$Z,5,0))</f>
        <v>20.700622150000001</v>
      </c>
      <c r="F59" s="25">
        <f t="shared" si="0"/>
        <v>26.900262340000001</v>
      </c>
      <c r="G59" s="26">
        <f>IF(ISERROR(VLOOKUP($U59,[1]BEx6_1!$A:$Z,6,0)),0,VLOOKUP($U59,[1]BEx6_1!$A:$Z,6,0))</f>
        <v>1911.82495956</v>
      </c>
      <c r="H59" s="36">
        <f t="shared" si="1"/>
        <v>91.421054447264936</v>
      </c>
      <c r="I59" s="23">
        <f>IF(ISERROR(VLOOKUP($U59,[1]BEx6_1!$A:$Z,8,0)),0,VLOOKUP($U59,[1]BEx6_1!$A:$Z,8,0))</f>
        <v>1274.31822668</v>
      </c>
      <c r="J59" s="24">
        <f>IF(ISERROR(VLOOKUP($U59,[1]BEx6_1!$A:$Z,9,0)),0,VLOOKUP($U59,[1]BEx6_1!$A:$Z,9,0))</f>
        <v>0.66</v>
      </c>
      <c r="K59" s="24">
        <f>IF(ISERROR(VLOOKUP($U59,[1]BEx6_1!$A:$Z,10,0)),0,VLOOKUP($U59,[1]BEx6_1!$A:$Z,10,0))</f>
        <v>344.49531265000002</v>
      </c>
      <c r="L59" s="25">
        <f t="shared" si="2"/>
        <v>345.15531265000004</v>
      </c>
      <c r="M59" s="26">
        <f>IF(ISERROR(VLOOKUP($U59,[1]BEx6_1!$A:$Z,11,0)),0,VLOOKUP($U59,[1]BEx6_1!$A:$Z,11,0))</f>
        <v>884.08101355999997</v>
      </c>
      <c r="N59" s="37">
        <f t="shared" si="3"/>
        <v>69.376784781875813</v>
      </c>
      <c r="O59" s="23">
        <f t="shared" si="7"/>
        <v>3365.54871086</v>
      </c>
      <c r="P59" s="24">
        <f t="shared" si="7"/>
        <v>6.8596401900000004</v>
      </c>
      <c r="Q59" s="24">
        <f t="shared" si="7"/>
        <v>365.19593480000003</v>
      </c>
      <c r="R59" s="25">
        <f t="shared" si="7"/>
        <v>372.05557499000003</v>
      </c>
      <c r="S59" s="29">
        <f t="shared" si="7"/>
        <v>2795.90597312</v>
      </c>
      <c r="T59" s="30">
        <f t="shared" si="5"/>
        <v>83.07429822953182</v>
      </c>
      <c r="U59" s="31" t="s">
        <v>65</v>
      </c>
      <c r="V59" s="32" t="str">
        <f t="shared" si="6"/>
        <v/>
      </c>
      <c r="W59" s="33"/>
    </row>
    <row r="60" spans="1:23" ht="21">
      <c r="A60" s="34">
        <v>55</v>
      </c>
      <c r="B60" s="35" t="str">
        <f>VLOOKUP($U60,[1]Name!$A:$B,2,0)</f>
        <v>มุกดาหาร</v>
      </c>
      <c r="C60" s="23">
        <f>IF(ISERROR(VLOOKUP($U60,[1]BEx6_1!$A:$Z,3,0)),0,VLOOKUP($U60,[1]BEx6_1!$A:$Z,3,0))</f>
        <v>1555.91017225</v>
      </c>
      <c r="D60" s="24">
        <f>IF(ISERROR(VLOOKUP($U60,[1]BEx6_1!$A:$Z,4,0)),0,VLOOKUP($U60,[1]BEx6_1!$A:$Z,4,0))</f>
        <v>9.0984431499999996</v>
      </c>
      <c r="E60" s="24">
        <f>IF(ISERROR(VLOOKUP($U60,[1]BEx6_1!$A:$Z,5,0)),0,VLOOKUP($U60,[1]BEx6_1!$A:$Z,5,0))</f>
        <v>12.861568889999999</v>
      </c>
      <c r="F60" s="25">
        <f t="shared" si="0"/>
        <v>21.960012039999999</v>
      </c>
      <c r="G60" s="26">
        <f>IF(ISERROR(VLOOKUP($U60,[1]BEx6_1!$A:$Z,6,0)),0,VLOOKUP($U60,[1]BEx6_1!$A:$Z,6,0))</f>
        <v>1418.87018526</v>
      </c>
      <c r="H60" s="36">
        <f t="shared" si="1"/>
        <v>91.192294424566512</v>
      </c>
      <c r="I60" s="23">
        <f>IF(ISERROR(VLOOKUP($U60,[1]BEx6_1!$A:$Z,8,0)),0,VLOOKUP($U60,[1]BEx6_1!$A:$Z,8,0))</f>
        <v>1643.8493776299999</v>
      </c>
      <c r="J60" s="24">
        <f>IF(ISERROR(VLOOKUP($U60,[1]BEx6_1!$A:$Z,9,0)),0,VLOOKUP($U60,[1]BEx6_1!$A:$Z,9,0))</f>
        <v>16.993753999999999</v>
      </c>
      <c r="K60" s="24">
        <f>IF(ISERROR(VLOOKUP($U60,[1]BEx6_1!$A:$Z,10,0)),0,VLOOKUP($U60,[1]BEx6_1!$A:$Z,10,0))</f>
        <v>179.09144597</v>
      </c>
      <c r="L60" s="25">
        <f t="shared" si="2"/>
        <v>196.08519996999999</v>
      </c>
      <c r="M60" s="26">
        <f>IF(ISERROR(VLOOKUP($U60,[1]BEx6_1!$A:$Z,11,0)),0,VLOOKUP($U60,[1]BEx6_1!$A:$Z,11,0))</f>
        <v>1245.49702447</v>
      </c>
      <c r="N60" s="37">
        <f t="shared" si="3"/>
        <v>75.767101379183558</v>
      </c>
      <c r="O60" s="23">
        <f t="shared" si="7"/>
        <v>3199.7595498800001</v>
      </c>
      <c r="P60" s="24">
        <f t="shared" si="7"/>
        <v>26.092197149999997</v>
      </c>
      <c r="Q60" s="24">
        <f t="shared" si="7"/>
        <v>191.95301486</v>
      </c>
      <c r="R60" s="25">
        <f t="shared" si="7"/>
        <v>218.04521201</v>
      </c>
      <c r="S60" s="29">
        <f t="shared" si="7"/>
        <v>2664.36720973</v>
      </c>
      <c r="T60" s="30">
        <f t="shared" si="5"/>
        <v>83.26773209661711</v>
      </c>
      <c r="U60" s="31" t="s">
        <v>66</v>
      </c>
      <c r="V60" s="32" t="str">
        <f t="shared" si="6"/>
        <v/>
      </c>
      <c r="W60" s="33"/>
    </row>
    <row r="61" spans="1:23" ht="21">
      <c r="A61" s="34">
        <v>56</v>
      </c>
      <c r="B61" s="35" t="str">
        <f>VLOOKUP($U61,[1]Name!$A:$B,2,0)</f>
        <v>สมุทรสงคราม</v>
      </c>
      <c r="C61" s="23">
        <f>IF(ISERROR(VLOOKUP($U61,[1]BEx6_1!$A:$Z,3,0)),0,VLOOKUP($U61,[1]BEx6_1!$A:$Z,3,0))</f>
        <v>981.30530548000002</v>
      </c>
      <c r="D61" s="24">
        <f>IF(ISERROR(VLOOKUP($U61,[1]BEx6_1!$A:$Z,4,0)),0,VLOOKUP($U61,[1]BEx6_1!$A:$Z,4,0))</f>
        <v>7.45979641</v>
      </c>
      <c r="E61" s="24">
        <f>IF(ISERROR(VLOOKUP($U61,[1]BEx6_1!$A:$Z,5,0)),0,VLOOKUP($U61,[1]BEx6_1!$A:$Z,5,0))</f>
        <v>8.0070747699999991</v>
      </c>
      <c r="F61" s="25">
        <f t="shared" si="0"/>
        <v>15.466871179999998</v>
      </c>
      <c r="G61" s="26">
        <f>IF(ISERROR(VLOOKUP($U61,[1]BEx6_1!$A:$Z,6,0)),0,VLOOKUP($U61,[1]BEx6_1!$A:$Z,6,0))</f>
        <v>886.25198683999997</v>
      </c>
      <c r="H61" s="36">
        <f t="shared" si="1"/>
        <v>90.31358353927321</v>
      </c>
      <c r="I61" s="23">
        <f>IF(ISERROR(VLOOKUP($U61,[1]BEx6_1!$A:$Z,8,0)),0,VLOOKUP($U61,[1]BEx6_1!$A:$Z,8,0))</f>
        <v>997.96923403000005</v>
      </c>
      <c r="J61" s="24">
        <f>IF(ISERROR(VLOOKUP($U61,[1]BEx6_1!$A:$Z,9,0)),0,VLOOKUP($U61,[1]BEx6_1!$A:$Z,9,0))</f>
        <v>0</v>
      </c>
      <c r="K61" s="24">
        <f>IF(ISERROR(VLOOKUP($U61,[1]BEx6_1!$A:$Z,10,0)),0,VLOOKUP($U61,[1]BEx6_1!$A:$Z,10,0))</f>
        <v>191.59929248</v>
      </c>
      <c r="L61" s="25">
        <f t="shared" si="2"/>
        <v>191.59929248</v>
      </c>
      <c r="M61" s="26">
        <f>IF(ISERROR(VLOOKUP($U61,[1]BEx6_1!$A:$Z,11,0)),0,VLOOKUP($U61,[1]BEx6_1!$A:$Z,11,0))</f>
        <v>763.35137423000003</v>
      </c>
      <c r="N61" s="37">
        <f t="shared" si="3"/>
        <v>76.490471669896479</v>
      </c>
      <c r="O61" s="23">
        <f t="shared" si="7"/>
        <v>1979.2745395100001</v>
      </c>
      <c r="P61" s="24">
        <f t="shared" si="7"/>
        <v>7.45979641</v>
      </c>
      <c r="Q61" s="24">
        <f t="shared" si="7"/>
        <v>199.60636725000001</v>
      </c>
      <c r="R61" s="25">
        <f t="shared" si="7"/>
        <v>207.06616366</v>
      </c>
      <c r="S61" s="29">
        <f t="shared" si="7"/>
        <v>1649.6033610700001</v>
      </c>
      <c r="T61" s="30">
        <f t="shared" si="5"/>
        <v>83.343837761808672</v>
      </c>
      <c r="U61" s="31" t="s">
        <v>67</v>
      </c>
      <c r="V61" s="32" t="str">
        <f t="shared" si="6"/>
        <v/>
      </c>
      <c r="W61" s="33"/>
    </row>
    <row r="62" spans="1:23" ht="21">
      <c r="A62" s="34">
        <v>57</v>
      </c>
      <c r="B62" s="35" t="str">
        <f>VLOOKUP($U62,[1]Name!$A:$B,2,0)</f>
        <v>สระบุรี</v>
      </c>
      <c r="C62" s="23">
        <f>IF(ISERROR(VLOOKUP($U62,[1]BEx6_1!$A:$Z,3,0)),0,VLOOKUP($U62,[1]BEx6_1!$A:$Z,3,0))</f>
        <v>3361.5273833699998</v>
      </c>
      <c r="D62" s="24">
        <f>IF(ISERROR(VLOOKUP($U62,[1]BEx6_1!$A:$Z,4,0)),0,VLOOKUP($U62,[1]BEx6_1!$A:$Z,4,0))</f>
        <v>5.7164625500000001</v>
      </c>
      <c r="E62" s="24">
        <f>IF(ISERROR(VLOOKUP($U62,[1]BEx6_1!$A:$Z,5,0)),0,VLOOKUP($U62,[1]BEx6_1!$A:$Z,5,0))</f>
        <v>36.187060279999997</v>
      </c>
      <c r="F62" s="25">
        <f t="shared" si="0"/>
        <v>41.90352283</v>
      </c>
      <c r="G62" s="26">
        <f>IF(ISERROR(VLOOKUP($U62,[1]BEx6_1!$A:$Z,6,0)),0,VLOOKUP($U62,[1]BEx6_1!$A:$Z,6,0))</f>
        <v>3088.7879626200001</v>
      </c>
      <c r="H62" s="36">
        <f t="shared" si="1"/>
        <v>91.886443582185763</v>
      </c>
      <c r="I62" s="23">
        <f>IF(ISERROR(VLOOKUP($U62,[1]BEx6_1!$A:$Z,8,0)),0,VLOOKUP($U62,[1]BEx6_1!$A:$Z,8,0))</f>
        <v>3187.0974802699998</v>
      </c>
      <c r="J62" s="24">
        <f>IF(ISERROR(VLOOKUP($U62,[1]BEx6_1!$A:$Z,9,0)),0,VLOOKUP($U62,[1]BEx6_1!$A:$Z,9,0))</f>
        <v>0</v>
      </c>
      <c r="K62" s="24">
        <f>IF(ISERROR(VLOOKUP($U62,[1]BEx6_1!$A:$Z,10,0)),0,VLOOKUP($U62,[1]BEx6_1!$A:$Z,10,0))</f>
        <v>726.61473061000004</v>
      </c>
      <c r="L62" s="25">
        <f t="shared" si="2"/>
        <v>726.61473061000004</v>
      </c>
      <c r="M62" s="26">
        <f>IF(ISERROR(VLOOKUP($U62,[1]BEx6_1!$A:$Z,11,0)),0,VLOOKUP($U62,[1]BEx6_1!$A:$Z,11,0))</f>
        <v>2393.0034772499998</v>
      </c>
      <c r="N62" s="37">
        <f t="shared" si="3"/>
        <v>75.084100566866653</v>
      </c>
      <c r="O62" s="23">
        <f t="shared" si="7"/>
        <v>6548.6248636399996</v>
      </c>
      <c r="P62" s="24">
        <f t="shared" si="7"/>
        <v>5.7164625500000001</v>
      </c>
      <c r="Q62" s="24">
        <f t="shared" si="7"/>
        <v>762.80179089000001</v>
      </c>
      <c r="R62" s="25">
        <f t="shared" si="7"/>
        <v>768.51825344000008</v>
      </c>
      <c r="S62" s="29">
        <f t="shared" si="7"/>
        <v>5481.7914398699995</v>
      </c>
      <c r="T62" s="30">
        <f t="shared" si="5"/>
        <v>83.70904661689525</v>
      </c>
      <c r="U62" s="31" t="s">
        <v>68</v>
      </c>
      <c r="V62" s="32" t="str">
        <f t="shared" si="6"/>
        <v/>
      </c>
      <c r="W62" s="33"/>
    </row>
    <row r="63" spans="1:23" ht="21">
      <c r="A63" s="34">
        <v>58</v>
      </c>
      <c r="B63" s="35" t="str">
        <f>VLOOKUP($U63,[1]Name!$A:$B,2,0)</f>
        <v>บุรีรัมย์</v>
      </c>
      <c r="C63" s="23">
        <f>IF(ISERROR(VLOOKUP($U63,[1]BEx6_1!$A:$Z,3,0)),0,VLOOKUP($U63,[1]BEx6_1!$A:$Z,3,0))</f>
        <v>5849.5044833499996</v>
      </c>
      <c r="D63" s="24">
        <f>IF(ISERROR(VLOOKUP($U63,[1]BEx6_1!$A:$Z,4,0)),0,VLOOKUP($U63,[1]BEx6_1!$A:$Z,4,0))</f>
        <v>6.9783181499999998</v>
      </c>
      <c r="E63" s="24">
        <f>IF(ISERROR(VLOOKUP($U63,[1]BEx6_1!$A:$Z,5,0)),0,VLOOKUP($U63,[1]BEx6_1!$A:$Z,5,0))</f>
        <v>37.328361409999999</v>
      </c>
      <c r="F63" s="25">
        <f t="shared" si="0"/>
        <v>44.306679559999999</v>
      </c>
      <c r="G63" s="26">
        <f>IF(ISERROR(VLOOKUP($U63,[1]BEx6_1!$A:$Z,6,0)),0,VLOOKUP($U63,[1]BEx6_1!$A:$Z,6,0))</f>
        <v>5434.93364793</v>
      </c>
      <c r="H63" s="36">
        <f t="shared" si="1"/>
        <v>92.912718733697318</v>
      </c>
      <c r="I63" s="23">
        <f>IF(ISERROR(VLOOKUP($U63,[1]BEx6_1!$A:$Z,8,0)),0,VLOOKUP($U63,[1]BEx6_1!$A:$Z,8,0))</f>
        <v>6002.1694397399997</v>
      </c>
      <c r="J63" s="24">
        <f>IF(ISERROR(VLOOKUP($U63,[1]BEx6_1!$A:$Z,9,0)),0,VLOOKUP($U63,[1]BEx6_1!$A:$Z,9,0))</f>
        <v>0</v>
      </c>
      <c r="K63" s="24">
        <f>IF(ISERROR(VLOOKUP($U63,[1]BEx6_1!$A:$Z,10,0)),0,VLOOKUP($U63,[1]BEx6_1!$A:$Z,10,0))</f>
        <v>700.50930010000002</v>
      </c>
      <c r="L63" s="25">
        <f t="shared" si="2"/>
        <v>700.50930010000002</v>
      </c>
      <c r="M63" s="26">
        <f>IF(ISERROR(VLOOKUP($U63,[1]BEx6_1!$A:$Z,11,0)),0,VLOOKUP($U63,[1]BEx6_1!$A:$Z,11,0))</f>
        <v>4518.8427547299998</v>
      </c>
      <c r="N63" s="37">
        <f t="shared" si="3"/>
        <v>75.286824207444326</v>
      </c>
      <c r="O63" s="23">
        <f t="shared" si="7"/>
        <v>11851.673923089998</v>
      </c>
      <c r="P63" s="24">
        <f t="shared" si="7"/>
        <v>6.9783181499999998</v>
      </c>
      <c r="Q63" s="24">
        <f t="shared" si="7"/>
        <v>737.83766150999998</v>
      </c>
      <c r="R63" s="25">
        <f t="shared" si="7"/>
        <v>744.81597966000004</v>
      </c>
      <c r="S63" s="29">
        <f t="shared" si="7"/>
        <v>9953.7764026599998</v>
      </c>
      <c r="T63" s="30">
        <f t="shared" si="5"/>
        <v>83.986249261107133</v>
      </c>
      <c r="U63" s="31" t="s">
        <v>69</v>
      </c>
      <c r="V63" s="32" t="str">
        <f t="shared" si="6"/>
        <v/>
      </c>
      <c r="W63" s="33"/>
    </row>
    <row r="64" spans="1:23" ht="21">
      <c r="A64" s="34">
        <v>59</v>
      </c>
      <c r="B64" s="35" t="str">
        <f>VLOOKUP($U64,[1]Name!$A:$B,2,0)</f>
        <v>พิจิตร</v>
      </c>
      <c r="C64" s="23">
        <f>IF(ISERROR(VLOOKUP($U64,[1]BEx6_1!$A:$Z,3,0)),0,VLOOKUP($U64,[1]BEx6_1!$A:$Z,3,0))</f>
        <v>2146.9685039999999</v>
      </c>
      <c r="D64" s="24">
        <f>IF(ISERROR(VLOOKUP($U64,[1]BEx6_1!$A:$Z,4,0)),0,VLOOKUP($U64,[1]BEx6_1!$A:$Z,4,0))</f>
        <v>7.7059495</v>
      </c>
      <c r="E64" s="24">
        <f>IF(ISERROR(VLOOKUP($U64,[1]BEx6_1!$A:$Z,5,0)),0,VLOOKUP($U64,[1]BEx6_1!$A:$Z,5,0))</f>
        <v>19.85374277</v>
      </c>
      <c r="F64" s="25">
        <f t="shared" si="0"/>
        <v>27.559692269999999</v>
      </c>
      <c r="G64" s="26">
        <f>IF(ISERROR(VLOOKUP($U64,[1]BEx6_1!$A:$Z,6,0)),0,VLOOKUP($U64,[1]BEx6_1!$A:$Z,6,0))</f>
        <v>1944.0829896299999</v>
      </c>
      <c r="H64" s="36">
        <f t="shared" si="1"/>
        <v>90.550140163118115</v>
      </c>
      <c r="I64" s="23">
        <f>IF(ISERROR(VLOOKUP($U64,[1]BEx6_1!$A:$Z,8,0)),0,VLOOKUP($U64,[1]BEx6_1!$A:$Z,8,0))</f>
        <v>2417.2728423799999</v>
      </c>
      <c r="J64" s="24">
        <f>IF(ISERROR(VLOOKUP($U64,[1]BEx6_1!$A:$Z,9,0)),0,VLOOKUP($U64,[1]BEx6_1!$A:$Z,9,0))</f>
        <v>0</v>
      </c>
      <c r="K64" s="24">
        <f>IF(ISERROR(VLOOKUP($U64,[1]BEx6_1!$A:$Z,10,0)),0,VLOOKUP($U64,[1]BEx6_1!$A:$Z,10,0))</f>
        <v>328.95319893999999</v>
      </c>
      <c r="L64" s="25">
        <f t="shared" si="2"/>
        <v>328.95319893999999</v>
      </c>
      <c r="M64" s="26">
        <f>IF(ISERROR(VLOOKUP($U64,[1]BEx6_1!$A:$Z,11,0)),0,VLOOKUP($U64,[1]BEx6_1!$A:$Z,11,0))</f>
        <v>1898.2668150899999</v>
      </c>
      <c r="N64" s="37">
        <f t="shared" si="3"/>
        <v>78.529274056668058</v>
      </c>
      <c r="O64" s="23">
        <f t="shared" si="7"/>
        <v>4564.2413463800003</v>
      </c>
      <c r="P64" s="24">
        <f t="shared" si="7"/>
        <v>7.7059495</v>
      </c>
      <c r="Q64" s="24">
        <f t="shared" si="7"/>
        <v>348.80694170999999</v>
      </c>
      <c r="R64" s="25">
        <f t="shared" si="7"/>
        <v>356.51289121000002</v>
      </c>
      <c r="S64" s="29">
        <f t="shared" si="7"/>
        <v>3842.3498047200001</v>
      </c>
      <c r="T64" s="30">
        <f t="shared" si="5"/>
        <v>84.183756140929134</v>
      </c>
      <c r="U64" s="31" t="s">
        <v>70</v>
      </c>
      <c r="V64" s="32" t="str">
        <f t="shared" si="6"/>
        <v/>
      </c>
      <c r="W64" s="33"/>
    </row>
    <row r="65" spans="1:23" ht="21">
      <c r="A65" s="34">
        <v>60</v>
      </c>
      <c r="B65" s="35" t="str">
        <f>VLOOKUP($U65,[1]Name!$A:$B,2,0)</f>
        <v>สกลนคร</v>
      </c>
      <c r="C65" s="23">
        <f>IF(ISERROR(VLOOKUP($U65,[1]BEx6_1!$A:$Z,3,0)),0,VLOOKUP($U65,[1]BEx6_1!$A:$Z,3,0))</f>
        <v>4768.1225746</v>
      </c>
      <c r="D65" s="24">
        <f>IF(ISERROR(VLOOKUP($U65,[1]BEx6_1!$A:$Z,4,0)),0,VLOOKUP($U65,[1]BEx6_1!$A:$Z,4,0))</f>
        <v>8.6502122499999992</v>
      </c>
      <c r="E65" s="24">
        <f>IF(ISERROR(VLOOKUP($U65,[1]BEx6_1!$A:$Z,5,0)),0,VLOOKUP($U65,[1]BEx6_1!$A:$Z,5,0))</f>
        <v>40.956417700000003</v>
      </c>
      <c r="F65" s="25">
        <f t="shared" si="0"/>
        <v>49.606629949999999</v>
      </c>
      <c r="G65" s="26">
        <f>IF(ISERROR(VLOOKUP($U65,[1]BEx6_1!$A:$Z,6,0)),0,VLOOKUP($U65,[1]BEx6_1!$A:$Z,6,0))</f>
        <v>4370.8203309700002</v>
      </c>
      <c r="H65" s="36">
        <f t="shared" si="1"/>
        <v>91.667532924878088</v>
      </c>
      <c r="I65" s="23">
        <f>IF(ISERROR(VLOOKUP($U65,[1]BEx6_1!$A:$Z,8,0)),0,VLOOKUP($U65,[1]BEx6_1!$A:$Z,8,0))</f>
        <v>4389.7571778000001</v>
      </c>
      <c r="J65" s="24">
        <f>IF(ISERROR(VLOOKUP($U65,[1]BEx6_1!$A:$Z,9,0)),0,VLOOKUP($U65,[1]BEx6_1!$A:$Z,9,0))</f>
        <v>0</v>
      </c>
      <c r="K65" s="24">
        <f>IF(ISERROR(VLOOKUP($U65,[1]BEx6_1!$A:$Z,10,0)),0,VLOOKUP($U65,[1]BEx6_1!$A:$Z,10,0))</f>
        <v>477.63624592999997</v>
      </c>
      <c r="L65" s="25">
        <f t="shared" si="2"/>
        <v>477.63624592999997</v>
      </c>
      <c r="M65" s="26">
        <f>IF(ISERROR(VLOOKUP($U65,[1]BEx6_1!$A:$Z,11,0)),0,VLOOKUP($U65,[1]BEx6_1!$A:$Z,11,0))</f>
        <v>3353.7055099200002</v>
      </c>
      <c r="N65" s="37">
        <f t="shared" si="3"/>
        <v>76.398428753199639</v>
      </c>
      <c r="O65" s="23">
        <f t="shared" si="7"/>
        <v>9157.8797524000001</v>
      </c>
      <c r="P65" s="24">
        <f t="shared" si="7"/>
        <v>8.6502122499999992</v>
      </c>
      <c r="Q65" s="24">
        <f t="shared" si="7"/>
        <v>518.59266362999995</v>
      </c>
      <c r="R65" s="25">
        <f t="shared" si="7"/>
        <v>527.24287587999993</v>
      </c>
      <c r="S65" s="29">
        <f t="shared" si="7"/>
        <v>7724.5258408900008</v>
      </c>
      <c r="T65" s="30">
        <f t="shared" si="5"/>
        <v>84.348408689966021</v>
      </c>
      <c r="U65" s="31" t="s">
        <v>71</v>
      </c>
      <c r="V65" s="32" t="str">
        <f t="shared" si="6"/>
        <v/>
      </c>
      <c r="W65" s="33"/>
    </row>
    <row r="66" spans="1:23" ht="21">
      <c r="A66" s="34">
        <v>61</v>
      </c>
      <c r="B66" s="35" t="str">
        <f>VLOOKUP($U66,[1]Name!$A:$B,2,0)</f>
        <v>ชัยภูมิ</v>
      </c>
      <c r="C66" s="23">
        <f>IF(ISERROR(VLOOKUP($U66,[1]BEx6_1!$A:$Z,3,0)),0,VLOOKUP($U66,[1]BEx6_1!$A:$Z,3,0))</f>
        <v>4185.42479998</v>
      </c>
      <c r="D66" s="24">
        <f>IF(ISERROR(VLOOKUP($U66,[1]BEx6_1!$A:$Z,4,0)),0,VLOOKUP($U66,[1]BEx6_1!$A:$Z,4,0))</f>
        <v>23.119165209999998</v>
      </c>
      <c r="E66" s="24">
        <f>IF(ISERROR(VLOOKUP($U66,[1]BEx6_1!$A:$Z,5,0)),0,VLOOKUP($U66,[1]BEx6_1!$A:$Z,5,0))</f>
        <v>34.734608289999997</v>
      </c>
      <c r="F66" s="25">
        <f t="shared" si="0"/>
        <v>57.853773499999996</v>
      </c>
      <c r="G66" s="26">
        <f>IF(ISERROR(VLOOKUP($U66,[1]BEx6_1!$A:$Z,6,0)),0,VLOOKUP($U66,[1]BEx6_1!$A:$Z,6,0))</f>
        <v>3860.94724374</v>
      </c>
      <c r="H66" s="36">
        <f t="shared" si="1"/>
        <v>92.247440301841038</v>
      </c>
      <c r="I66" s="23">
        <f>IF(ISERROR(VLOOKUP($U66,[1]BEx6_1!$A:$Z,8,0)),0,VLOOKUP($U66,[1]BEx6_1!$A:$Z,8,0))</f>
        <v>3812.7883409000001</v>
      </c>
      <c r="J66" s="24">
        <f>IF(ISERROR(VLOOKUP($U66,[1]BEx6_1!$A:$Z,9,0)),0,VLOOKUP($U66,[1]BEx6_1!$A:$Z,9,0))</f>
        <v>0</v>
      </c>
      <c r="K66" s="24">
        <f>IF(ISERROR(VLOOKUP($U66,[1]BEx6_1!$A:$Z,10,0)),0,VLOOKUP($U66,[1]BEx6_1!$A:$Z,10,0))</f>
        <v>544.33025400999998</v>
      </c>
      <c r="L66" s="25">
        <f t="shared" si="2"/>
        <v>544.33025400999998</v>
      </c>
      <c r="M66" s="26">
        <f>IF(ISERROR(VLOOKUP($U66,[1]BEx6_1!$A:$Z,11,0)),0,VLOOKUP($U66,[1]BEx6_1!$A:$Z,11,0))</f>
        <v>2896.4031750700001</v>
      </c>
      <c r="N66" s="37">
        <f t="shared" si="3"/>
        <v>75.96548552145201</v>
      </c>
      <c r="O66" s="23">
        <f t="shared" si="7"/>
        <v>7998.2131408799996</v>
      </c>
      <c r="P66" s="24">
        <f t="shared" si="7"/>
        <v>23.119165209999998</v>
      </c>
      <c r="Q66" s="24">
        <f t="shared" si="7"/>
        <v>579.06486229999996</v>
      </c>
      <c r="R66" s="25">
        <f t="shared" si="7"/>
        <v>602.18402750999996</v>
      </c>
      <c r="S66" s="29">
        <f t="shared" si="7"/>
        <v>6757.3504188099996</v>
      </c>
      <c r="T66" s="30">
        <f t="shared" si="5"/>
        <v>84.48575075190513</v>
      </c>
      <c r="U66" s="31" t="s">
        <v>72</v>
      </c>
      <c r="V66" s="32" t="str">
        <f t="shared" si="6"/>
        <v/>
      </c>
      <c r="W66" s="33"/>
    </row>
    <row r="67" spans="1:23" ht="21">
      <c r="A67" s="34">
        <v>62</v>
      </c>
      <c r="B67" s="35" t="str">
        <f>VLOOKUP($U67,[1]Name!$A:$B,2,0)</f>
        <v>สงขลา</v>
      </c>
      <c r="C67" s="23">
        <f>IF(ISERROR(VLOOKUP($U67,[1]BEx6_1!$A:$Z,3,0)),0,VLOOKUP($U67,[1]BEx6_1!$A:$Z,3,0))</f>
        <v>17373.380741609999</v>
      </c>
      <c r="D67" s="24">
        <f>IF(ISERROR(VLOOKUP($U67,[1]BEx6_1!$A:$Z,4,0)),0,VLOOKUP($U67,[1]BEx6_1!$A:$Z,4,0))</f>
        <v>5.9399241500000004</v>
      </c>
      <c r="E67" s="24">
        <f>IF(ISERROR(VLOOKUP($U67,[1]BEx6_1!$A:$Z,5,0)),0,VLOOKUP($U67,[1]BEx6_1!$A:$Z,5,0))</f>
        <v>96.169749469999999</v>
      </c>
      <c r="F67" s="25">
        <f t="shared" si="0"/>
        <v>102.10967362</v>
      </c>
      <c r="G67" s="26">
        <f>IF(ISERROR(VLOOKUP($U67,[1]BEx6_1!$A:$Z,6,0)),0,VLOOKUP($U67,[1]BEx6_1!$A:$Z,6,0))</f>
        <v>16695.179089879999</v>
      </c>
      <c r="H67" s="36">
        <f t="shared" si="1"/>
        <v>96.096317338480489</v>
      </c>
      <c r="I67" s="23">
        <f>IF(ISERROR(VLOOKUP($U67,[1]BEx6_1!$A:$Z,8,0)),0,VLOOKUP($U67,[1]BEx6_1!$A:$Z,8,0))</f>
        <v>13417.88749632</v>
      </c>
      <c r="J67" s="24">
        <f>IF(ISERROR(VLOOKUP($U67,[1]BEx6_1!$A:$Z,9,0)),0,VLOOKUP($U67,[1]BEx6_1!$A:$Z,9,0))</f>
        <v>44.385148610000002</v>
      </c>
      <c r="K67" s="24">
        <f>IF(ISERROR(VLOOKUP($U67,[1]BEx6_1!$A:$Z,10,0)),0,VLOOKUP($U67,[1]BEx6_1!$A:$Z,10,0))</f>
        <v>3212.8985778199999</v>
      </c>
      <c r="L67" s="25">
        <f t="shared" si="2"/>
        <v>3257.2837264300001</v>
      </c>
      <c r="M67" s="26">
        <f>IF(ISERROR(VLOOKUP($U67,[1]BEx6_1!$A:$Z,11,0)),0,VLOOKUP($U67,[1]BEx6_1!$A:$Z,11,0))</f>
        <v>9328.6787564799997</v>
      </c>
      <c r="N67" s="38">
        <f t="shared" si="3"/>
        <v>69.524198641839035</v>
      </c>
      <c r="O67" s="23">
        <f t="shared" si="7"/>
        <v>30791.268237929999</v>
      </c>
      <c r="P67" s="24">
        <f t="shared" si="7"/>
        <v>50.325072760000005</v>
      </c>
      <c r="Q67" s="24">
        <f t="shared" si="7"/>
        <v>3309.0683272900001</v>
      </c>
      <c r="R67" s="25">
        <f t="shared" si="7"/>
        <v>3359.3934000500003</v>
      </c>
      <c r="S67" s="26">
        <f t="shared" si="7"/>
        <v>26023.857846359999</v>
      </c>
      <c r="T67" s="30">
        <f t="shared" si="5"/>
        <v>84.51700542266947</v>
      </c>
      <c r="U67" s="31" t="s">
        <v>73</v>
      </c>
      <c r="V67" s="32" t="str">
        <f t="shared" si="6"/>
        <v/>
      </c>
      <c r="W67" s="33"/>
    </row>
    <row r="68" spans="1:23" ht="21">
      <c r="A68" s="34">
        <v>63</v>
      </c>
      <c r="B68" s="35" t="str">
        <f>VLOOKUP($U68,[1]Name!$A:$B,2,0)</f>
        <v>ลำปาง</v>
      </c>
      <c r="C68" s="23">
        <f>IF(ISERROR(VLOOKUP($U68,[1]BEx6_1!$A:$Z,3,0)),0,VLOOKUP($U68,[1]BEx6_1!$A:$Z,3,0))</f>
        <v>4307.6710926200003</v>
      </c>
      <c r="D68" s="24">
        <f>IF(ISERROR(VLOOKUP($U68,[1]BEx6_1!$A:$Z,4,0)),0,VLOOKUP($U68,[1]BEx6_1!$A:$Z,4,0))</f>
        <v>8.06451195</v>
      </c>
      <c r="E68" s="24">
        <f>IF(ISERROR(VLOOKUP($U68,[1]BEx6_1!$A:$Z,5,0)),0,VLOOKUP($U68,[1]BEx6_1!$A:$Z,5,0))</f>
        <v>54.958643090000002</v>
      </c>
      <c r="F68" s="25">
        <f t="shared" si="0"/>
        <v>63.023155040000006</v>
      </c>
      <c r="G68" s="26">
        <f>IF(ISERROR(VLOOKUP($U68,[1]BEx6_1!$A:$Z,6,0)),0,VLOOKUP($U68,[1]BEx6_1!$A:$Z,6,0))</f>
        <v>3958.1035777400002</v>
      </c>
      <c r="H68" s="36">
        <f t="shared" si="1"/>
        <v>91.884999867355546</v>
      </c>
      <c r="I68" s="23">
        <f>IF(ISERROR(VLOOKUP($U68,[1]BEx6_1!$A:$Z,8,0)),0,VLOOKUP($U68,[1]BEx6_1!$A:$Z,8,0))</f>
        <v>5017.7732381699998</v>
      </c>
      <c r="J68" s="24">
        <f>IF(ISERROR(VLOOKUP($U68,[1]BEx6_1!$A:$Z,9,0)),0,VLOOKUP($U68,[1]BEx6_1!$A:$Z,9,0))</f>
        <v>0</v>
      </c>
      <c r="K68" s="24">
        <f>IF(ISERROR(VLOOKUP($U68,[1]BEx6_1!$A:$Z,10,0)),0,VLOOKUP($U68,[1]BEx6_1!$A:$Z,10,0))</f>
        <v>616.02145872999995</v>
      </c>
      <c r="L68" s="25">
        <f t="shared" si="2"/>
        <v>616.02145872999995</v>
      </c>
      <c r="M68" s="26">
        <f>IF(ISERROR(VLOOKUP($U68,[1]BEx6_1!$A:$Z,11,0)),0,VLOOKUP($U68,[1]BEx6_1!$A:$Z,11,0))</f>
        <v>3948.6767379500002</v>
      </c>
      <c r="N68" s="37">
        <f t="shared" si="3"/>
        <v>78.693806007664406</v>
      </c>
      <c r="O68" s="23">
        <f t="shared" si="7"/>
        <v>9325.4443307900001</v>
      </c>
      <c r="P68" s="24">
        <f t="shared" si="7"/>
        <v>8.06451195</v>
      </c>
      <c r="Q68" s="24">
        <f t="shared" si="7"/>
        <v>670.98010181999996</v>
      </c>
      <c r="R68" s="25">
        <f t="shared" si="7"/>
        <v>679.04461376999996</v>
      </c>
      <c r="S68" s="29">
        <f t="shared" si="7"/>
        <v>7906.7803156900009</v>
      </c>
      <c r="T68" s="30">
        <f t="shared" si="5"/>
        <v>84.78716976073764</v>
      </c>
      <c r="U68" s="31" t="s">
        <v>74</v>
      </c>
      <c r="V68" s="32" t="str">
        <f t="shared" si="6"/>
        <v/>
      </c>
      <c r="W68" s="33"/>
    </row>
    <row r="69" spans="1:23" ht="21">
      <c r="A69" s="34">
        <v>64</v>
      </c>
      <c r="B69" s="35" t="str">
        <f>VLOOKUP($U69,[1]Name!$A:$B,2,0)</f>
        <v>มหาสารคาม</v>
      </c>
      <c r="C69" s="23">
        <f>IF(ISERROR(VLOOKUP($U69,[1]BEx6_1!$A:$Z,3,0)),0,VLOOKUP($U69,[1]BEx6_1!$A:$Z,3,0))</f>
        <v>5190.6348215799999</v>
      </c>
      <c r="D69" s="24">
        <f>IF(ISERROR(VLOOKUP($U69,[1]BEx6_1!$A:$Z,4,0)),0,VLOOKUP($U69,[1]BEx6_1!$A:$Z,4,0))</f>
        <v>8.7813905999999999</v>
      </c>
      <c r="E69" s="24">
        <f>IF(ISERROR(VLOOKUP($U69,[1]BEx6_1!$A:$Z,5,0)),0,VLOOKUP($U69,[1]BEx6_1!$A:$Z,5,0))</f>
        <v>22.463447169999998</v>
      </c>
      <c r="F69" s="25">
        <f t="shared" si="0"/>
        <v>31.244837769999997</v>
      </c>
      <c r="G69" s="26">
        <f>IF(ISERROR(VLOOKUP($U69,[1]BEx6_1!$A:$Z,6,0)),0,VLOOKUP($U69,[1]BEx6_1!$A:$Z,6,0))</f>
        <v>4910.5466765900001</v>
      </c>
      <c r="H69" s="36">
        <f t="shared" si="1"/>
        <v>94.603971294117301</v>
      </c>
      <c r="I69" s="23">
        <f>IF(ISERROR(VLOOKUP($U69,[1]BEx6_1!$A:$Z,8,0)),0,VLOOKUP($U69,[1]BEx6_1!$A:$Z,8,0))</f>
        <v>3953.6905210300001</v>
      </c>
      <c r="J69" s="24">
        <f>IF(ISERROR(VLOOKUP($U69,[1]BEx6_1!$A:$Z,9,0)),0,VLOOKUP($U69,[1]BEx6_1!$A:$Z,9,0))</f>
        <v>2.4</v>
      </c>
      <c r="K69" s="24">
        <f>IF(ISERROR(VLOOKUP($U69,[1]BEx6_1!$A:$Z,10,0)),0,VLOOKUP($U69,[1]BEx6_1!$A:$Z,10,0))</f>
        <v>459.20097010000001</v>
      </c>
      <c r="L69" s="25">
        <f t="shared" si="2"/>
        <v>461.60097009999998</v>
      </c>
      <c r="M69" s="26">
        <f>IF(ISERROR(VLOOKUP($U69,[1]BEx6_1!$A:$Z,11,0)),0,VLOOKUP($U69,[1]BEx6_1!$A:$Z,11,0))</f>
        <v>2848.2019064400001</v>
      </c>
      <c r="N69" s="37">
        <f t="shared" si="3"/>
        <v>72.039070617444224</v>
      </c>
      <c r="O69" s="23">
        <f t="shared" si="7"/>
        <v>9144.32534261</v>
      </c>
      <c r="P69" s="24">
        <f t="shared" si="7"/>
        <v>11.1813906</v>
      </c>
      <c r="Q69" s="24">
        <f t="shared" si="7"/>
        <v>481.66441727</v>
      </c>
      <c r="R69" s="25">
        <f t="shared" si="7"/>
        <v>492.84580786999999</v>
      </c>
      <c r="S69" s="29">
        <f t="shared" si="7"/>
        <v>7758.7485830300002</v>
      </c>
      <c r="T69" s="30">
        <f t="shared" si="5"/>
        <v>84.847687416330217</v>
      </c>
      <c r="U69" s="31" t="s">
        <v>75</v>
      </c>
      <c r="V69" s="32" t="str">
        <f t="shared" si="6"/>
        <v/>
      </c>
      <c r="W69" s="33"/>
    </row>
    <row r="70" spans="1:23" ht="21">
      <c r="A70" s="34">
        <v>65</v>
      </c>
      <c r="B70" s="35" t="str">
        <f>VLOOKUP($U70,[1]Name!$A:$B,2,0)</f>
        <v>อุดรธานี</v>
      </c>
      <c r="C70" s="23">
        <f>IF(ISERROR(VLOOKUP($U70,[1]BEx6_1!$A:$Z,3,0)),0,VLOOKUP($U70,[1]BEx6_1!$A:$Z,3,0))</f>
        <v>7250.1232061600003</v>
      </c>
      <c r="D70" s="24">
        <f>IF(ISERROR(VLOOKUP($U70,[1]BEx6_1!$A:$Z,4,0)),0,VLOOKUP($U70,[1]BEx6_1!$A:$Z,4,0))</f>
        <v>9.0007636400000006</v>
      </c>
      <c r="E70" s="24">
        <f>IF(ISERROR(VLOOKUP($U70,[1]BEx6_1!$A:$Z,5,0)),0,VLOOKUP($U70,[1]BEx6_1!$A:$Z,5,0))</f>
        <v>69.29626279</v>
      </c>
      <c r="F70" s="25">
        <f t="shared" ref="F70:F81" si="8">D70+E70</f>
        <v>78.297026430000003</v>
      </c>
      <c r="G70" s="26">
        <f>IF(ISERROR(VLOOKUP($U70,[1]BEx6_1!$A:$Z,6,0)),0,VLOOKUP($U70,[1]BEx6_1!$A:$Z,6,0))</f>
        <v>6615.7603163699996</v>
      </c>
      <c r="H70" s="36">
        <f t="shared" ref="H70:H82" si="9">IF(ISERROR(G70/C70*100),0,G70/C70*100)</f>
        <v>91.250315729103477</v>
      </c>
      <c r="I70" s="23">
        <f>IF(ISERROR(VLOOKUP($U70,[1]BEx6_1!$A:$Z,8,0)),0,VLOOKUP($U70,[1]BEx6_1!$A:$Z,8,0))</f>
        <v>6224.3236567200001</v>
      </c>
      <c r="J70" s="24">
        <f>IF(ISERROR(VLOOKUP($U70,[1]BEx6_1!$A:$Z,9,0)),0,VLOOKUP($U70,[1]BEx6_1!$A:$Z,9,0))</f>
        <v>256.56026634</v>
      </c>
      <c r="K70" s="24">
        <f>IF(ISERROR(VLOOKUP($U70,[1]BEx6_1!$A:$Z,10,0)),0,VLOOKUP($U70,[1]BEx6_1!$A:$Z,10,0))</f>
        <v>684.89712806</v>
      </c>
      <c r="L70" s="25">
        <f t="shared" ref="L70:L81" si="10">J70+K70</f>
        <v>941.4573944</v>
      </c>
      <c r="M70" s="26">
        <f>IF(ISERROR(VLOOKUP($U70,[1]BEx6_1!$A:$Z,11,0)),0,VLOOKUP($U70,[1]BEx6_1!$A:$Z,11,0))</f>
        <v>4821.5564904000003</v>
      </c>
      <c r="N70" s="37">
        <f t="shared" ref="N70:N82" si="11">IF(ISERROR(M70/I70*100),0,M70/I70*100)</f>
        <v>77.463139070451092</v>
      </c>
      <c r="O70" s="23">
        <f t="shared" ref="O70:S81" si="12">C70+I70</f>
        <v>13474.44686288</v>
      </c>
      <c r="P70" s="24">
        <f t="shared" si="12"/>
        <v>265.56102998</v>
      </c>
      <c r="Q70" s="24">
        <f t="shared" si="12"/>
        <v>754.19339085000001</v>
      </c>
      <c r="R70" s="25">
        <f t="shared" si="12"/>
        <v>1019.75442083</v>
      </c>
      <c r="S70" s="29">
        <f t="shared" si="12"/>
        <v>11437.316806769999</v>
      </c>
      <c r="T70" s="30">
        <f t="shared" ref="T70:T82" si="13">IF(ISERROR(S70/O70*100),0,S70/O70*100)</f>
        <v>84.881531117080755</v>
      </c>
      <c r="U70" s="31" t="s">
        <v>76</v>
      </c>
      <c r="V70" s="32" t="str">
        <f t="shared" si="6"/>
        <v/>
      </c>
      <c r="W70" s="33"/>
    </row>
    <row r="71" spans="1:23" ht="21">
      <c r="A71" s="34">
        <v>66</v>
      </c>
      <c r="B71" s="35" t="str">
        <f>VLOOKUP($U71,[1]Name!$A:$B,2,0)</f>
        <v>ศรีษะเกษ</v>
      </c>
      <c r="C71" s="23">
        <f>IF(ISERROR(VLOOKUP($U71,[1]BEx6_1!$A:$Z,3,0)),0,VLOOKUP($U71,[1]BEx6_1!$A:$Z,3,0))</f>
        <v>5924.8799558299997</v>
      </c>
      <c r="D71" s="24">
        <f>IF(ISERROR(VLOOKUP($U71,[1]BEx6_1!$A:$Z,4,0)),0,VLOOKUP($U71,[1]BEx6_1!$A:$Z,4,0))</f>
        <v>8.7874951499999998</v>
      </c>
      <c r="E71" s="24">
        <f>IF(ISERROR(VLOOKUP($U71,[1]BEx6_1!$A:$Z,5,0)),0,VLOOKUP($U71,[1]BEx6_1!$A:$Z,5,0))</f>
        <v>24.06834242</v>
      </c>
      <c r="F71" s="25">
        <f t="shared" si="8"/>
        <v>32.855837569999998</v>
      </c>
      <c r="G71" s="26">
        <f>IF(ISERROR(VLOOKUP($U71,[1]BEx6_1!$A:$Z,6,0)),0,VLOOKUP($U71,[1]BEx6_1!$A:$Z,6,0))</f>
        <v>5554.6938884299998</v>
      </c>
      <c r="H71" s="36">
        <f t="shared" si="9"/>
        <v>93.75200729534204</v>
      </c>
      <c r="I71" s="23">
        <f>IF(ISERROR(VLOOKUP($U71,[1]BEx6_1!$A:$Z,8,0)),0,VLOOKUP($U71,[1]BEx6_1!$A:$Z,8,0))</f>
        <v>3942.4593586800002</v>
      </c>
      <c r="J71" s="24">
        <f>IF(ISERROR(VLOOKUP($U71,[1]BEx6_1!$A:$Z,9,0)),0,VLOOKUP($U71,[1]BEx6_1!$A:$Z,9,0))</f>
        <v>0</v>
      </c>
      <c r="K71" s="24">
        <f>IF(ISERROR(VLOOKUP($U71,[1]BEx6_1!$A:$Z,10,0)),0,VLOOKUP($U71,[1]BEx6_1!$A:$Z,10,0))</f>
        <v>579.74272668000003</v>
      </c>
      <c r="L71" s="25">
        <f t="shared" si="10"/>
        <v>579.74272668000003</v>
      </c>
      <c r="M71" s="26">
        <f>IF(ISERROR(VLOOKUP($U71,[1]BEx6_1!$A:$Z,11,0)),0,VLOOKUP($U71,[1]BEx6_1!$A:$Z,11,0))</f>
        <v>2839.3856015400002</v>
      </c>
      <c r="N71" s="37">
        <f t="shared" si="11"/>
        <v>72.020668907812734</v>
      </c>
      <c r="O71" s="23">
        <f t="shared" si="12"/>
        <v>9867.3393145099999</v>
      </c>
      <c r="P71" s="24">
        <f t="shared" si="12"/>
        <v>8.7874951499999998</v>
      </c>
      <c r="Q71" s="24">
        <f t="shared" si="12"/>
        <v>603.81106910000005</v>
      </c>
      <c r="R71" s="25">
        <f t="shared" si="12"/>
        <v>612.59856424999998</v>
      </c>
      <c r="S71" s="29">
        <f t="shared" si="12"/>
        <v>8394.0794899699995</v>
      </c>
      <c r="T71" s="30">
        <f t="shared" si="13"/>
        <v>85.069330469120885</v>
      </c>
      <c r="U71" s="31" t="s">
        <v>77</v>
      </c>
      <c r="V71" s="32" t="str">
        <f t="shared" si="6"/>
        <v/>
      </c>
      <c r="W71" s="33"/>
    </row>
    <row r="72" spans="1:23" ht="21">
      <c r="A72" s="34">
        <v>67</v>
      </c>
      <c r="B72" s="35" t="str">
        <f>VLOOKUP($U72,[1]Name!$A:$B,2,0)</f>
        <v>เลย</v>
      </c>
      <c r="C72" s="23">
        <f>IF(ISERROR(VLOOKUP($U72,[1]BEx6_1!$A:$Z,3,0)),0,VLOOKUP($U72,[1]BEx6_1!$A:$Z,3,0))</f>
        <v>3449.2739718900002</v>
      </c>
      <c r="D72" s="24">
        <f>IF(ISERROR(VLOOKUP($U72,[1]BEx6_1!$A:$Z,4,0)),0,VLOOKUP($U72,[1]BEx6_1!$A:$Z,4,0))</f>
        <v>6.0516300000000003</v>
      </c>
      <c r="E72" s="24">
        <f>IF(ISERROR(VLOOKUP($U72,[1]BEx6_1!$A:$Z,5,0)),0,VLOOKUP($U72,[1]BEx6_1!$A:$Z,5,0))</f>
        <v>24.208281320000001</v>
      </c>
      <c r="F72" s="25">
        <f t="shared" si="8"/>
        <v>30.259911320000001</v>
      </c>
      <c r="G72" s="26">
        <f>IF(ISERROR(VLOOKUP($U72,[1]BEx6_1!$A:$Z,6,0)),0,VLOOKUP($U72,[1]BEx6_1!$A:$Z,6,0))</f>
        <v>3240.13891715</v>
      </c>
      <c r="H72" s="36">
        <f t="shared" si="9"/>
        <v>93.936838405868741</v>
      </c>
      <c r="I72" s="23">
        <f>IF(ISERROR(VLOOKUP($U72,[1]BEx6_1!$A:$Z,8,0)),0,VLOOKUP($U72,[1]BEx6_1!$A:$Z,8,0))</f>
        <v>3098.0793061099998</v>
      </c>
      <c r="J72" s="24">
        <f>IF(ISERROR(VLOOKUP($U72,[1]BEx6_1!$A:$Z,9,0)),0,VLOOKUP($U72,[1]BEx6_1!$A:$Z,9,0))</f>
        <v>0</v>
      </c>
      <c r="K72" s="24">
        <f>IF(ISERROR(VLOOKUP($U72,[1]BEx6_1!$A:$Z,10,0)),0,VLOOKUP($U72,[1]BEx6_1!$A:$Z,10,0))</f>
        <v>404.73066015000001</v>
      </c>
      <c r="L72" s="25">
        <f t="shared" si="10"/>
        <v>404.73066015000001</v>
      </c>
      <c r="M72" s="26">
        <f>IF(ISERROR(VLOOKUP($U72,[1]BEx6_1!$A:$Z,11,0)),0,VLOOKUP($U72,[1]BEx6_1!$A:$Z,11,0))</f>
        <v>2331.74628033</v>
      </c>
      <c r="N72" s="37">
        <f t="shared" si="11"/>
        <v>75.26425407288167</v>
      </c>
      <c r="O72" s="23">
        <f t="shared" si="12"/>
        <v>6547.3532780000005</v>
      </c>
      <c r="P72" s="24">
        <f t="shared" si="12"/>
        <v>6.0516300000000003</v>
      </c>
      <c r="Q72" s="24">
        <f t="shared" si="12"/>
        <v>428.93894147000003</v>
      </c>
      <c r="R72" s="25">
        <f t="shared" si="12"/>
        <v>434.99057147000002</v>
      </c>
      <c r="S72" s="29">
        <f t="shared" si="12"/>
        <v>5571.88519748</v>
      </c>
      <c r="T72" s="30">
        <f t="shared" si="13"/>
        <v>85.101337302239273</v>
      </c>
      <c r="U72" s="31" t="s">
        <v>78</v>
      </c>
      <c r="V72" s="32" t="str">
        <f t="shared" ref="V72:V81" si="14">IF(T72&lt;T71,"check","")</f>
        <v/>
      </c>
      <c r="W72" s="33"/>
    </row>
    <row r="73" spans="1:23" ht="21">
      <c r="A73" s="34">
        <v>68</v>
      </c>
      <c r="B73" s="35" t="str">
        <f>VLOOKUP($U73,[1]Name!$A:$B,2,0)</f>
        <v>เชียงราย</v>
      </c>
      <c r="C73" s="23">
        <f>IF(ISERROR(VLOOKUP($U73,[1]BEx6_1!$A:$Z,3,0)),0,VLOOKUP($U73,[1]BEx6_1!$A:$Z,3,0))</f>
        <v>7167.8564212199999</v>
      </c>
      <c r="D73" s="24">
        <f>IF(ISERROR(VLOOKUP($U73,[1]BEx6_1!$A:$Z,4,0)),0,VLOOKUP($U73,[1]BEx6_1!$A:$Z,4,0))</f>
        <v>5.7316971499999996</v>
      </c>
      <c r="E73" s="24">
        <f>IF(ISERROR(VLOOKUP($U73,[1]BEx6_1!$A:$Z,5,0)),0,VLOOKUP($U73,[1]BEx6_1!$A:$Z,5,0))</f>
        <v>76.004013209999997</v>
      </c>
      <c r="F73" s="25">
        <f t="shared" si="8"/>
        <v>81.735710359999999</v>
      </c>
      <c r="G73" s="26">
        <f>IF(ISERROR(VLOOKUP($U73,[1]BEx6_1!$A:$Z,6,0)),0,VLOOKUP($U73,[1]BEx6_1!$A:$Z,6,0))</f>
        <v>6725.3985213400001</v>
      </c>
      <c r="H73" s="36">
        <f t="shared" si="9"/>
        <v>93.827193600444758</v>
      </c>
      <c r="I73" s="23">
        <f>IF(ISERROR(VLOOKUP($U73,[1]BEx6_1!$A:$Z,8,0)),0,VLOOKUP($U73,[1]BEx6_1!$A:$Z,8,0))</f>
        <v>5792.1698802499996</v>
      </c>
      <c r="J73" s="24">
        <f>IF(ISERROR(VLOOKUP($U73,[1]BEx6_1!$A:$Z,9,0)),0,VLOOKUP($U73,[1]BEx6_1!$A:$Z,9,0))</f>
        <v>5.8</v>
      </c>
      <c r="K73" s="24">
        <f>IF(ISERROR(VLOOKUP($U73,[1]BEx6_1!$A:$Z,10,0)),0,VLOOKUP($U73,[1]BEx6_1!$A:$Z,10,0))</f>
        <v>817.63033703999997</v>
      </c>
      <c r="L73" s="25">
        <f t="shared" si="10"/>
        <v>823.43033703999993</v>
      </c>
      <c r="M73" s="26">
        <f>IF(ISERROR(VLOOKUP($U73,[1]BEx6_1!$A:$Z,11,0)),0,VLOOKUP($U73,[1]BEx6_1!$A:$Z,11,0))</f>
        <v>4304.04240347</v>
      </c>
      <c r="N73" s="37">
        <f t="shared" si="11"/>
        <v>74.307944905860225</v>
      </c>
      <c r="O73" s="23">
        <f t="shared" si="12"/>
        <v>12960.026301469999</v>
      </c>
      <c r="P73" s="24">
        <f t="shared" si="12"/>
        <v>11.531697149999999</v>
      </c>
      <c r="Q73" s="24">
        <f t="shared" si="12"/>
        <v>893.63435025000001</v>
      </c>
      <c r="R73" s="25">
        <f t="shared" si="12"/>
        <v>905.16604739999991</v>
      </c>
      <c r="S73" s="29">
        <f t="shared" si="12"/>
        <v>11029.44092481</v>
      </c>
      <c r="T73" s="30">
        <f t="shared" si="13"/>
        <v>85.103538127534335</v>
      </c>
      <c r="U73" s="31" t="s">
        <v>79</v>
      </c>
      <c r="V73" s="32" t="str">
        <f t="shared" si="14"/>
        <v/>
      </c>
      <c r="W73" s="33"/>
    </row>
    <row r="74" spans="1:23" ht="21">
      <c r="A74" s="34">
        <v>69</v>
      </c>
      <c r="B74" s="35" t="str">
        <f>VLOOKUP($U74,[1]Name!$A:$B,2,0)</f>
        <v>เพชรบูรณ์</v>
      </c>
      <c r="C74" s="23">
        <f>IF(ISERROR(VLOOKUP($U74,[1]BEx6_1!$A:$Z,3,0)),0,VLOOKUP($U74,[1]BEx6_1!$A:$Z,3,0))</f>
        <v>3636.6766360199999</v>
      </c>
      <c r="D74" s="24">
        <f>IF(ISERROR(VLOOKUP($U74,[1]BEx6_1!$A:$Z,4,0)),0,VLOOKUP($U74,[1]BEx6_1!$A:$Z,4,0))</f>
        <v>6.7385353099999996</v>
      </c>
      <c r="E74" s="24">
        <f>IF(ISERROR(VLOOKUP($U74,[1]BEx6_1!$A:$Z,5,0)),0,VLOOKUP($U74,[1]BEx6_1!$A:$Z,5,0))</f>
        <v>18.166629159999999</v>
      </c>
      <c r="F74" s="25">
        <f t="shared" si="8"/>
        <v>24.905164469999999</v>
      </c>
      <c r="G74" s="26">
        <f>IF(ISERROR(VLOOKUP($U74,[1]BEx6_1!$A:$Z,6,0)),0,VLOOKUP($U74,[1]BEx6_1!$A:$Z,6,0))</f>
        <v>3395.1821052300002</v>
      </c>
      <c r="H74" s="36">
        <f t="shared" si="9"/>
        <v>93.359471986096281</v>
      </c>
      <c r="I74" s="23">
        <f>IF(ISERROR(VLOOKUP($U74,[1]BEx6_1!$A:$Z,8,0)),0,VLOOKUP($U74,[1]BEx6_1!$A:$Z,8,0))</f>
        <v>4113.6662442799998</v>
      </c>
      <c r="J74" s="24">
        <f>IF(ISERROR(VLOOKUP($U74,[1]BEx6_1!$A:$Z,9,0)),0,VLOOKUP($U74,[1]BEx6_1!$A:$Z,9,0))</f>
        <v>0</v>
      </c>
      <c r="K74" s="24">
        <f>IF(ISERROR(VLOOKUP($U74,[1]BEx6_1!$A:$Z,10,0)),0,VLOOKUP($U74,[1]BEx6_1!$A:$Z,10,0))</f>
        <v>623.02594426999997</v>
      </c>
      <c r="L74" s="25">
        <f t="shared" si="10"/>
        <v>623.02594426999997</v>
      </c>
      <c r="M74" s="26">
        <f>IF(ISERROR(VLOOKUP($U74,[1]BEx6_1!$A:$Z,11,0)),0,VLOOKUP($U74,[1]BEx6_1!$A:$Z,11,0))</f>
        <v>3202.6242071000001</v>
      </c>
      <c r="N74" s="37">
        <f t="shared" si="11"/>
        <v>77.853282617499858</v>
      </c>
      <c r="O74" s="23">
        <f t="shared" si="12"/>
        <v>7750.3428802999997</v>
      </c>
      <c r="P74" s="24">
        <f t="shared" si="12"/>
        <v>6.7385353099999996</v>
      </c>
      <c r="Q74" s="24">
        <f t="shared" si="12"/>
        <v>641.19257342999992</v>
      </c>
      <c r="R74" s="25">
        <f t="shared" si="12"/>
        <v>647.93110874000001</v>
      </c>
      <c r="S74" s="29">
        <f t="shared" si="12"/>
        <v>6597.8063123299999</v>
      </c>
      <c r="T74" s="30">
        <f t="shared" si="13"/>
        <v>85.129218335623008</v>
      </c>
      <c r="U74" s="31" t="s">
        <v>80</v>
      </c>
      <c r="V74" s="32" t="str">
        <f t="shared" si="14"/>
        <v/>
      </c>
      <c r="W74" s="33"/>
    </row>
    <row r="75" spans="1:23" ht="21">
      <c r="A75" s="34">
        <v>70</v>
      </c>
      <c r="B75" s="35" t="str">
        <f>VLOOKUP($U75,[1]Name!$A:$B,2,0)</f>
        <v>อุบลราชธานี</v>
      </c>
      <c r="C75" s="23">
        <f>IF(ISERROR(VLOOKUP($U75,[1]BEx6_1!$A:$Z,3,0)),0,VLOOKUP($U75,[1]BEx6_1!$A:$Z,3,0))</f>
        <v>9794.4183257900004</v>
      </c>
      <c r="D75" s="24">
        <f>IF(ISERROR(VLOOKUP($U75,[1]BEx6_1!$A:$Z,4,0)),0,VLOOKUP($U75,[1]BEx6_1!$A:$Z,4,0))</f>
        <v>8.2614476999999997</v>
      </c>
      <c r="E75" s="24">
        <f>IF(ISERROR(VLOOKUP($U75,[1]BEx6_1!$A:$Z,5,0)),0,VLOOKUP($U75,[1]BEx6_1!$A:$Z,5,0))</f>
        <v>92.102287309999994</v>
      </c>
      <c r="F75" s="25">
        <f t="shared" si="8"/>
        <v>100.36373501</v>
      </c>
      <c r="G75" s="26">
        <f>IF(ISERROR(VLOOKUP($U75,[1]BEx6_1!$A:$Z,6,0)),0,VLOOKUP($U75,[1]BEx6_1!$A:$Z,6,0))</f>
        <v>9273.5706461400005</v>
      </c>
      <c r="H75" s="36">
        <f t="shared" si="9"/>
        <v>94.682198959395691</v>
      </c>
      <c r="I75" s="23">
        <f>IF(ISERROR(VLOOKUP($U75,[1]BEx6_1!$A:$Z,8,0)),0,VLOOKUP($U75,[1]BEx6_1!$A:$Z,8,0))</f>
        <v>7857.3653687799997</v>
      </c>
      <c r="J75" s="24">
        <f>IF(ISERROR(VLOOKUP($U75,[1]BEx6_1!$A:$Z,9,0)),0,VLOOKUP($U75,[1]BEx6_1!$A:$Z,9,0))</f>
        <v>113.15130000000001</v>
      </c>
      <c r="K75" s="24">
        <f>IF(ISERROR(VLOOKUP($U75,[1]BEx6_1!$A:$Z,10,0)),0,VLOOKUP($U75,[1]BEx6_1!$A:$Z,10,0))</f>
        <v>1058.94985752</v>
      </c>
      <c r="L75" s="25">
        <f t="shared" si="10"/>
        <v>1172.10115752</v>
      </c>
      <c r="M75" s="26">
        <f>IF(ISERROR(VLOOKUP($U75,[1]BEx6_1!$A:$Z,11,0)),0,VLOOKUP($U75,[1]BEx6_1!$A:$Z,11,0))</f>
        <v>5787.5027876200002</v>
      </c>
      <c r="N75" s="37">
        <f t="shared" si="11"/>
        <v>73.657040445334616</v>
      </c>
      <c r="O75" s="23">
        <f t="shared" si="12"/>
        <v>17651.78369457</v>
      </c>
      <c r="P75" s="24">
        <f t="shared" si="12"/>
        <v>121.41274770000001</v>
      </c>
      <c r="Q75" s="24">
        <f t="shared" si="12"/>
        <v>1151.0521448300001</v>
      </c>
      <c r="R75" s="25">
        <f t="shared" si="12"/>
        <v>1272.46489253</v>
      </c>
      <c r="S75" s="29">
        <f t="shared" si="12"/>
        <v>15061.073433760001</v>
      </c>
      <c r="T75" s="30">
        <f t="shared" si="13"/>
        <v>85.32323811781724</v>
      </c>
      <c r="U75" s="31" t="s">
        <v>81</v>
      </c>
      <c r="V75" s="32" t="str">
        <f t="shared" si="14"/>
        <v/>
      </c>
      <c r="W75" s="33"/>
    </row>
    <row r="76" spans="1:23" ht="21">
      <c r="A76" s="34">
        <v>71</v>
      </c>
      <c r="B76" s="35" t="str">
        <f>VLOOKUP($U76,[1]Name!$A:$B,2,0)</f>
        <v>ตาก</v>
      </c>
      <c r="C76" s="23">
        <f>IF(ISERROR(VLOOKUP($U76,[1]BEx6_1!$A:$Z,3,0)),0,VLOOKUP($U76,[1]BEx6_1!$A:$Z,3,0))</f>
        <v>3694.78797024</v>
      </c>
      <c r="D76" s="24">
        <f>IF(ISERROR(VLOOKUP($U76,[1]BEx6_1!$A:$Z,4,0)),0,VLOOKUP($U76,[1]BEx6_1!$A:$Z,4,0))</f>
        <v>8.0503625999999997</v>
      </c>
      <c r="E76" s="24">
        <f>IF(ISERROR(VLOOKUP($U76,[1]BEx6_1!$A:$Z,5,0)),0,VLOOKUP($U76,[1]BEx6_1!$A:$Z,5,0))</f>
        <v>26.974665359999999</v>
      </c>
      <c r="F76" s="25">
        <f t="shared" si="8"/>
        <v>35.025027960000003</v>
      </c>
      <c r="G76" s="26">
        <f>IF(ISERROR(VLOOKUP($U76,[1]BEx6_1!$A:$Z,6,0)),0,VLOOKUP($U76,[1]BEx6_1!$A:$Z,6,0))</f>
        <v>3444.9045305</v>
      </c>
      <c r="H76" s="36">
        <f t="shared" si="9"/>
        <v>93.236866587400726</v>
      </c>
      <c r="I76" s="23">
        <f>IF(ISERROR(VLOOKUP($U76,[1]BEx6_1!$A:$Z,8,0)),0,VLOOKUP($U76,[1]BEx6_1!$A:$Z,8,0))</f>
        <v>2652.27268413</v>
      </c>
      <c r="J76" s="24">
        <f>IF(ISERROR(VLOOKUP($U76,[1]BEx6_1!$A:$Z,9,0)),0,VLOOKUP($U76,[1]BEx6_1!$A:$Z,9,0))</f>
        <v>1.2177560000000001</v>
      </c>
      <c r="K76" s="24">
        <f>IF(ISERROR(VLOOKUP($U76,[1]BEx6_1!$A:$Z,10,0)),0,VLOOKUP($U76,[1]BEx6_1!$A:$Z,10,0))</f>
        <v>417.77032208999998</v>
      </c>
      <c r="L76" s="25">
        <f t="shared" si="10"/>
        <v>418.98807808999999</v>
      </c>
      <c r="M76" s="26">
        <f>IF(ISERROR(VLOOKUP($U76,[1]BEx6_1!$A:$Z,11,0)),0,VLOOKUP($U76,[1]BEx6_1!$A:$Z,11,0))</f>
        <v>1975.41334024</v>
      </c>
      <c r="N76" s="37">
        <f t="shared" si="11"/>
        <v>74.480024322535911</v>
      </c>
      <c r="O76" s="23">
        <f t="shared" si="12"/>
        <v>6347.0606543699996</v>
      </c>
      <c r="P76" s="24">
        <f t="shared" si="12"/>
        <v>9.2681185999999993</v>
      </c>
      <c r="Q76" s="24">
        <f t="shared" si="12"/>
        <v>444.74498745</v>
      </c>
      <c r="R76" s="25">
        <f t="shared" si="12"/>
        <v>454.01310604999998</v>
      </c>
      <c r="S76" s="29">
        <f t="shared" si="12"/>
        <v>5420.3178707400002</v>
      </c>
      <c r="T76" s="30">
        <f t="shared" si="13"/>
        <v>85.398866749572804</v>
      </c>
      <c r="U76" s="31" t="s">
        <v>82</v>
      </c>
      <c r="V76" s="32" t="str">
        <f t="shared" si="14"/>
        <v/>
      </c>
      <c r="W76" s="33"/>
    </row>
    <row r="77" spans="1:23" ht="21">
      <c r="A77" s="34">
        <v>72</v>
      </c>
      <c r="B77" s="35" t="str">
        <f>VLOOKUP($U77,[1]Name!$A:$B,2,0)</f>
        <v>อำนาจเจริญ</v>
      </c>
      <c r="C77" s="23">
        <f>IF(ISERROR(VLOOKUP($U77,[1]BEx6_1!$A:$Z,3,0)),0,VLOOKUP($U77,[1]BEx6_1!$A:$Z,3,0))</f>
        <v>1496.5769416799999</v>
      </c>
      <c r="D77" s="24">
        <f>IF(ISERROR(VLOOKUP($U77,[1]BEx6_1!$A:$Z,4,0)),0,VLOOKUP($U77,[1]BEx6_1!$A:$Z,4,0))</f>
        <v>6.0341823100000003</v>
      </c>
      <c r="E77" s="24">
        <f>IF(ISERROR(VLOOKUP($U77,[1]BEx6_1!$A:$Z,5,0)),0,VLOOKUP($U77,[1]BEx6_1!$A:$Z,5,0))</f>
        <v>10.444880210000001</v>
      </c>
      <c r="F77" s="25">
        <f t="shared" si="8"/>
        <v>16.479062519999999</v>
      </c>
      <c r="G77" s="26">
        <f>IF(ISERROR(VLOOKUP($U77,[1]BEx6_1!$A:$Z,6,0)),0,VLOOKUP($U77,[1]BEx6_1!$A:$Z,6,0))</f>
        <v>1317.1080761600001</v>
      </c>
      <c r="H77" s="39">
        <f t="shared" si="9"/>
        <v>88.008042852876315</v>
      </c>
      <c r="I77" s="23">
        <f>IF(ISERROR(VLOOKUP($U77,[1]BEx6_1!$A:$Z,8,0)),0,VLOOKUP($U77,[1]BEx6_1!$A:$Z,8,0))</f>
        <v>1954.58999722</v>
      </c>
      <c r="J77" s="24">
        <f>IF(ISERROR(VLOOKUP($U77,[1]BEx6_1!$A:$Z,9,0)),0,VLOOKUP($U77,[1]BEx6_1!$A:$Z,9,0))</f>
        <v>0</v>
      </c>
      <c r="K77" s="24">
        <f>IF(ISERROR(VLOOKUP($U77,[1]BEx6_1!$A:$Z,10,0)),0,VLOOKUP($U77,[1]BEx6_1!$A:$Z,10,0))</f>
        <v>145.81676349</v>
      </c>
      <c r="L77" s="25">
        <f t="shared" si="10"/>
        <v>145.81676349</v>
      </c>
      <c r="M77" s="26">
        <f>IF(ISERROR(VLOOKUP($U77,[1]BEx6_1!$A:$Z,11,0)),0,VLOOKUP($U77,[1]BEx6_1!$A:$Z,11,0))</f>
        <v>1633.38533949</v>
      </c>
      <c r="N77" s="37">
        <f t="shared" si="11"/>
        <v>83.566647829629375</v>
      </c>
      <c r="O77" s="23">
        <f t="shared" si="12"/>
        <v>3451.1669388999999</v>
      </c>
      <c r="P77" s="24">
        <f t="shared" si="12"/>
        <v>6.0341823100000003</v>
      </c>
      <c r="Q77" s="24">
        <f t="shared" si="12"/>
        <v>156.26164370000001</v>
      </c>
      <c r="R77" s="25">
        <f t="shared" si="12"/>
        <v>162.29582600999998</v>
      </c>
      <c r="S77" s="29">
        <f t="shared" si="12"/>
        <v>2950.4934156500003</v>
      </c>
      <c r="T77" s="30">
        <f t="shared" si="13"/>
        <v>85.492630982099612</v>
      </c>
      <c r="U77" s="31" t="s">
        <v>83</v>
      </c>
      <c r="V77" s="32" t="str">
        <f t="shared" si="14"/>
        <v/>
      </c>
      <c r="W77" s="33"/>
    </row>
    <row r="78" spans="1:23" ht="21">
      <c r="A78" s="34">
        <v>73</v>
      </c>
      <c r="B78" s="35" t="str">
        <f>VLOOKUP($U78,[1]Name!$A:$B,2,0)</f>
        <v>สุโขทัย</v>
      </c>
      <c r="C78" s="23">
        <f>IF(ISERROR(VLOOKUP($U78,[1]BEx6_1!$A:$Z,3,0)),0,VLOOKUP($U78,[1]BEx6_1!$A:$Z,3,0))</f>
        <v>2591.0769197</v>
      </c>
      <c r="D78" s="24">
        <f>IF(ISERROR(VLOOKUP($U78,[1]BEx6_1!$A:$Z,4,0)),0,VLOOKUP($U78,[1]BEx6_1!$A:$Z,4,0))</f>
        <v>6.0535050000000004</v>
      </c>
      <c r="E78" s="24">
        <f>IF(ISERROR(VLOOKUP($U78,[1]BEx6_1!$A:$Z,5,0)),0,VLOOKUP($U78,[1]BEx6_1!$A:$Z,5,0))</f>
        <v>14.931495780000001</v>
      </c>
      <c r="F78" s="25">
        <f t="shared" si="8"/>
        <v>20.98500078</v>
      </c>
      <c r="G78" s="26">
        <f>IF(ISERROR(VLOOKUP($U78,[1]BEx6_1!$A:$Z,6,0)),0,VLOOKUP($U78,[1]BEx6_1!$A:$Z,6,0))</f>
        <v>2383.0950355499999</v>
      </c>
      <c r="H78" s="36">
        <f t="shared" si="9"/>
        <v>91.973148980305822</v>
      </c>
      <c r="I78" s="23">
        <f>IF(ISERROR(VLOOKUP($U78,[1]BEx6_1!$A:$Z,8,0)),0,VLOOKUP($U78,[1]BEx6_1!$A:$Z,8,0))</f>
        <v>3627.4375452200002</v>
      </c>
      <c r="J78" s="24">
        <f>IF(ISERROR(VLOOKUP($U78,[1]BEx6_1!$A:$Z,9,0)),0,VLOOKUP($U78,[1]BEx6_1!$A:$Z,9,0))</f>
        <v>11.16</v>
      </c>
      <c r="K78" s="24">
        <f>IF(ISERROR(VLOOKUP($U78,[1]BEx6_1!$A:$Z,10,0)),0,VLOOKUP($U78,[1]BEx6_1!$A:$Z,10,0))</f>
        <v>436.31198395000001</v>
      </c>
      <c r="L78" s="25">
        <f t="shared" si="10"/>
        <v>447.47198395000004</v>
      </c>
      <c r="M78" s="26">
        <f>IF(ISERROR(VLOOKUP($U78,[1]BEx6_1!$A:$Z,11,0)),0,VLOOKUP($U78,[1]BEx6_1!$A:$Z,11,0))</f>
        <v>2946.7241975400002</v>
      </c>
      <c r="N78" s="37">
        <f t="shared" si="11"/>
        <v>81.234319290293527</v>
      </c>
      <c r="O78" s="23">
        <f t="shared" si="12"/>
        <v>6218.5144649200001</v>
      </c>
      <c r="P78" s="24">
        <f t="shared" si="12"/>
        <v>17.213505000000001</v>
      </c>
      <c r="Q78" s="24">
        <f t="shared" si="12"/>
        <v>451.24347972999999</v>
      </c>
      <c r="R78" s="25">
        <f t="shared" si="12"/>
        <v>468.45698473000004</v>
      </c>
      <c r="S78" s="29">
        <f t="shared" si="12"/>
        <v>5329.8192330900001</v>
      </c>
      <c r="T78" s="30">
        <f t="shared" si="13"/>
        <v>85.70888213184476</v>
      </c>
      <c r="U78" s="31" t="s">
        <v>84</v>
      </c>
      <c r="V78" s="32" t="str">
        <f t="shared" si="14"/>
        <v/>
      </c>
      <c r="W78" s="33"/>
    </row>
    <row r="79" spans="1:23" ht="21">
      <c r="A79" s="34">
        <v>74</v>
      </c>
      <c r="B79" s="35" t="str">
        <f>VLOOKUP($U79,[1]Name!$A:$B,2,0)</f>
        <v>ขอนแก่น</v>
      </c>
      <c r="C79" s="23">
        <f>IF(ISERROR(VLOOKUP($U79,[1]BEx6_1!$A:$Z,3,0)),0,VLOOKUP($U79,[1]BEx6_1!$A:$Z,3,0))</f>
        <v>14642.03511397</v>
      </c>
      <c r="D79" s="24">
        <f>IF(ISERROR(VLOOKUP($U79,[1]BEx6_1!$A:$Z,4,0)),0,VLOOKUP($U79,[1]BEx6_1!$A:$Z,4,0))</f>
        <v>7.1849457000000001</v>
      </c>
      <c r="E79" s="24">
        <f>IF(ISERROR(VLOOKUP($U79,[1]BEx6_1!$A:$Z,5,0)),0,VLOOKUP($U79,[1]BEx6_1!$A:$Z,5,0))</f>
        <v>121.72731478999999</v>
      </c>
      <c r="F79" s="25">
        <f t="shared" si="8"/>
        <v>128.91226048999999</v>
      </c>
      <c r="G79" s="26">
        <f>IF(ISERROR(VLOOKUP($U79,[1]BEx6_1!$A:$Z,6,0)),0,VLOOKUP($U79,[1]BEx6_1!$A:$Z,6,0))</f>
        <v>13933.916129380001</v>
      </c>
      <c r="H79" s="36">
        <f t="shared" si="9"/>
        <v>95.163793973459462</v>
      </c>
      <c r="I79" s="23">
        <f>IF(ISERROR(VLOOKUP($U79,[1]BEx6_1!$A:$Z,8,0)),0,VLOOKUP($U79,[1]BEx6_1!$A:$Z,8,0))</f>
        <v>10418.295378729999</v>
      </c>
      <c r="J79" s="24">
        <f>IF(ISERROR(VLOOKUP($U79,[1]BEx6_1!$A:$Z,9,0)),0,VLOOKUP($U79,[1]BEx6_1!$A:$Z,9,0))</f>
        <v>9.9247350999999995</v>
      </c>
      <c r="K79" s="24">
        <f>IF(ISERROR(VLOOKUP($U79,[1]BEx6_1!$A:$Z,10,0)),0,VLOOKUP($U79,[1]BEx6_1!$A:$Z,10,0))</f>
        <v>1680.55806667</v>
      </c>
      <c r="L79" s="25">
        <f t="shared" si="10"/>
        <v>1690.4828017699999</v>
      </c>
      <c r="M79" s="26">
        <f>IF(ISERROR(VLOOKUP($U79,[1]BEx6_1!$A:$Z,11,0)),0,VLOOKUP($U79,[1]BEx6_1!$A:$Z,11,0))</f>
        <v>7729.9403781199999</v>
      </c>
      <c r="N79" s="37">
        <f t="shared" si="11"/>
        <v>74.195826640713719</v>
      </c>
      <c r="O79" s="23">
        <f t="shared" si="12"/>
        <v>25060.330492699999</v>
      </c>
      <c r="P79" s="24">
        <f t="shared" si="12"/>
        <v>17.1096808</v>
      </c>
      <c r="Q79" s="24">
        <f t="shared" si="12"/>
        <v>1802.2853814600001</v>
      </c>
      <c r="R79" s="25">
        <f t="shared" si="12"/>
        <v>1819.39506226</v>
      </c>
      <c r="S79" s="29">
        <f t="shared" si="12"/>
        <v>21663.856507500001</v>
      </c>
      <c r="T79" s="30">
        <f t="shared" si="13"/>
        <v>86.446810882285135</v>
      </c>
      <c r="U79" s="31" t="s">
        <v>85</v>
      </c>
      <c r="V79" s="32" t="str">
        <f t="shared" si="14"/>
        <v/>
      </c>
      <c r="W79" s="33"/>
    </row>
    <row r="80" spans="1:23" ht="21">
      <c r="A80" s="34">
        <v>75</v>
      </c>
      <c r="B80" s="35" t="str">
        <f>VLOOKUP($U80,[1]Name!$A:$B,2,0)</f>
        <v>แพร่</v>
      </c>
      <c r="C80" s="23">
        <f>IF(ISERROR(VLOOKUP($U80,[1]BEx6_1!$A:$Z,3,0)),0,VLOOKUP($U80,[1]BEx6_1!$A:$Z,3,0))</f>
        <v>2589.87256587</v>
      </c>
      <c r="D80" s="24">
        <f>IF(ISERROR(VLOOKUP($U80,[1]BEx6_1!$A:$Z,4,0)),0,VLOOKUP($U80,[1]BEx6_1!$A:$Z,4,0))</f>
        <v>5.8327822500000002</v>
      </c>
      <c r="E80" s="24">
        <f>IF(ISERROR(VLOOKUP($U80,[1]BEx6_1!$A:$Z,5,0)),0,VLOOKUP($U80,[1]BEx6_1!$A:$Z,5,0))</f>
        <v>18.82558204</v>
      </c>
      <c r="F80" s="25">
        <f t="shared" si="8"/>
        <v>24.658364290000002</v>
      </c>
      <c r="G80" s="26">
        <f>IF(ISERROR(VLOOKUP($U80,[1]BEx6_1!$A:$Z,6,0)),0,VLOOKUP($U80,[1]BEx6_1!$A:$Z,6,0))</f>
        <v>2407.6137282300001</v>
      </c>
      <c r="H80" s="36">
        <f t="shared" si="9"/>
        <v>92.962632986585774</v>
      </c>
      <c r="I80" s="23">
        <f>IF(ISERROR(VLOOKUP($U80,[1]BEx6_1!$A:$Z,8,0)),0,VLOOKUP($U80,[1]BEx6_1!$A:$Z,8,0))</f>
        <v>2375.2023707200001</v>
      </c>
      <c r="J80" s="24">
        <f>IF(ISERROR(VLOOKUP($U80,[1]BEx6_1!$A:$Z,9,0)),0,VLOOKUP($U80,[1]BEx6_1!$A:$Z,9,0))</f>
        <v>0</v>
      </c>
      <c r="K80" s="24">
        <f>IF(ISERROR(VLOOKUP($U80,[1]BEx6_1!$A:$Z,10,0)),0,VLOOKUP($U80,[1]BEx6_1!$A:$Z,10,0))</f>
        <v>406.51286382000001</v>
      </c>
      <c r="L80" s="25">
        <f t="shared" si="10"/>
        <v>406.51286382000001</v>
      </c>
      <c r="M80" s="26">
        <f>IF(ISERROR(VLOOKUP($U80,[1]BEx6_1!$A:$Z,11,0)),0,VLOOKUP($U80,[1]BEx6_1!$A:$Z,11,0))</f>
        <v>1890.41057458</v>
      </c>
      <c r="N80" s="37">
        <f t="shared" si="11"/>
        <v>79.589453003406859</v>
      </c>
      <c r="O80" s="23">
        <f t="shared" si="12"/>
        <v>4965.0749365900001</v>
      </c>
      <c r="P80" s="24">
        <f t="shared" si="12"/>
        <v>5.8327822500000002</v>
      </c>
      <c r="Q80" s="24">
        <f t="shared" si="12"/>
        <v>425.33844585999998</v>
      </c>
      <c r="R80" s="25">
        <f t="shared" si="12"/>
        <v>431.17122811000002</v>
      </c>
      <c r="S80" s="29">
        <f t="shared" si="12"/>
        <v>4298.0243028100003</v>
      </c>
      <c r="T80" s="30">
        <f t="shared" si="13"/>
        <v>86.565144689676572</v>
      </c>
      <c r="U80" s="31" t="s">
        <v>86</v>
      </c>
      <c r="V80" s="32" t="str">
        <f t="shared" si="14"/>
        <v/>
      </c>
      <c r="W80" s="33"/>
    </row>
    <row r="81" spans="1:23" ht="21">
      <c r="A81" s="34">
        <v>76</v>
      </c>
      <c r="B81" s="35" t="str">
        <f>VLOOKUP($U81,[1]Name!$A:$B,2,0)</f>
        <v>เชียงใหม่</v>
      </c>
      <c r="C81" s="23">
        <f>IF(ISERROR(VLOOKUP($U81,[1]BEx6_1!$A:$Z,3,0)),0,VLOOKUP($U81,[1]BEx6_1!$A:$Z,3,0))</f>
        <v>19825.030591700001</v>
      </c>
      <c r="D81" s="24">
        <f>IF(ISERROR(VLOOKUP($U81,[1]BEx6_1!$A:$Z,4,0)),0,VLOOKUP($U81,[1]BEx6_1!$A:$Z,4,0))</f>
        <v>5.2754489199999997</v>
      </c>
      <c r="E81" s="24">
        <f>IF(ISERROR(VLOOKUP($U81,[1]BEx6_1!$A:$Z,5,0)),0,VLOOKUP($U81,[1]BEx6_1!$A:$Z,5,0))</f>
        <v>126.33041470000001</v>
      </c>
      <c r="F81" s="25">
        <f t="shared" si="8"/>
        <v>131.60586362000001</v>
      </c>
      <c r="G81" s="26">
        <f>IF(ISERROR(VLOOKUP($U81,[1]BEx6_1!$A:$Z,6,0)),0,VLOOKUP($U81,[1]BEx6_1!$A:$Z,6,0))</f>
        <v>19073.787039499999</v>
      </c>
      <c r="H81" s="36">
        <f t="shared" si="9"/>
        <v>96.210631056909847</v>
      </c>
      <c r="I81" s="26">
        <f>IF(ISERROR(VLOOKUP($U81,[1]BEx6_1!$A:$Z,8,0)),0,VLOOKUP($U81,[1]BEx6_1!$A:$Z,8,0))</f>
        <v>10096.34388448</v>
      </c>
      <c r="J81" s="40">
        <f>IF(ISERROR(VLOOKUP($U81,[1]BEx6_1!$A:$Z,9,0)),0,VLOOKUP($U81,[1]BEx6_1!$A:$Z,9,0))</f>
        <v>17.456800000000001</v>
      </c>
      <c r="K81" s="40">
        <f>IF(ISERROR(VLOOKUP($U81,[1]BEx6_1!$A:$Z,10,0)),0,VLOOKUP($U81,[1]BEx6_1!$A:$Z,10,0))</f>
        <v>1823.02839651</v>
      </c>
      <c r="L81" s="26">
        <f t="shared" si="10"/>
        <v>1840.4851965099999</v>
      </c>
      <c r="M81" s="26">
        <f>IF(ISERROR(VLOOKUP($U81,[1]BEx6_1!$A:$Z,11,0)),0,VLOOKUP($U81,[1]BEx6_1!$A:$Z,11,0))</f>
        <v>7734.6279576200004</v>
      </c>
      <c r="N81" s="37">
        <f t="shared" si="11"/>
        <v>76.608206357843983</v>
      </c>
      <c r="O81" s="23">
        <f t="shared" si="12"/>
        <v>29921.374476180001</v>
      </c>
      <c r="P81" s="24">
        <f t="shared" si="12"/>
        <v>22.73224892</v>
      </c>
      <c r="Q81" s="24">
        <f t="shared" si="12"/>
        <v>1949.3588112100001</v>
      </c>
      <c r="R81" s="25">
        <f t="shared" si="12"/>
        <v>1972.09106013</v>
      </c>
      <c r="S81" s="29">
        <f t="shared" si="12"/>
        <v>26808.414997119999</v>
      </c>
      <c r="T81" s="30">
        <f t="shared" si="13"/>
        <v>89.596201599835638</v>
      </c>
      <c r="U81" s="31" t="s">
        <v>87</v>
      </c>
      <c r="V81" s="32" t="str">
        <f t="shared" si="14"/>
        <v/>
      </c>
      <c r="W81" s="33"/>
    </row>
    <row r="82" spans="1:23" ht="21.75" thickBot="1">
      <c r="A82" s="41" t="s">
        <v>5</v>
      </c>
      <c r="B82" s="42"/>
      <c r="C82" s="43">
        <f>SUM(C6:C81)</f>
        <v>348210.26293335011</v>
      </c>
      <c r="D82" s="44">
        <f t="shared" ref="D82:G82" si="15">SUM(D6:D81)</f>
        <v>810.58218482999985</v>
      </c>
      <c r="E82" s="44">
        <f t="shared" si="15"/>
        <v>4161.7135317900002</v>
      </c>
      <c r="F82" s="45">
        <f t="shared" si="15"/>
        <v>4972.2957166200013</v>
      </c>
      <c r="G82" s="46">
        <f t="shared" si="15"/>
        <v>321176.61660679005</v>
      </c>
      <c r="H82" s="47">
        <f t="shared" si="9"/>
        <v>92.236401621587333</v>
      </c>
      <c r="I82" s="43">
        <f>SUM(I6:I81)</f>
        <v>312035.67060661997</v>
      </c>
      <c r="J82" s="44">
        <f t="shared" ref="J82:M82" si="16">SUM(J6:J81)</f>
        <v>2130.4482331600002</v>
      </c>
      <c r="K82" s="44">
        <f t="shared" si="16"/>
        <v>60067.816228479984</v>
      </c>
      <c r="L82" s="45">
        <f t="shared" si="16"/>
        <v>62198.264461640014</v>
      </c>
      <c r="M82" s="46">
        <f t="shared" si="16"/>
        <v>219689.94942606991</v>
      </c>
      <c r="N82" s="47">
        <f t="shared" si="11"/>
        <v>70.405395959691631</v>
      </c>
      <c r="O82" s="43">
        <f>SUM(O6:O81)</f>
        <v>660245.93353997008</v>
      </c>
      <c r="P82" s="48">
        <f t="shared" ref="P82:S82" si="17">SUM(P6:P81)</f>
        <v>2941.0304179900008</v>
      </c>
      <c r="Q82" s="48">
        <f t="shared" si="17"/>
        <v>64229.529760270016</v>
      </c>
      <c r="R82" s="45">
        <f t="shared" si="17"/>
        <v>67170.560178259984</v>
      </c>
      <c r="S82" s="46">
        <f t="shared" si="17"/>
        <v>540866.56603286008</v>
      </c>
      <c r="T82" s="47">
        <f t="shared" si="13"/>
        <v>81.918954522438867</v>
      </c>
      <c r="U82" s="49"/>
    </row>
    <row r="83" spans="1:23" ht="21">
      <c r="A83" s="50"/>
      <c r="B83" s="51" t="str">
        <f>'[1]2. กระทรวง'!B31</f>
        <v>หมายเหตุ : 1. ข้อมูลเบื้องต้น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/>
      <c r="N83" s="52"/>
      <c r="O83" s="52"/>
      <c r="P83" s="52"/>
      <c r="Q83" s="52"/>
      <c r="R83" s="52"/>
      <c r="S83" s="52"/>
      <c r="T83" s="52"/>
      <c r="U83" s="49"/>
    </row>
    <row r="84" spans="1:23" ht="21">
      <c r="A84" s="54"/>
      <c r="B84" s="51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55"/>
      <c r="D84" s="55"/>
      <c r="E84" s="55"/>
      <c r="F84" s="55"/>
      <c r="G84" s="56"/>
      <c r="H84" s="55"/>
      <c r="I84" s="56"/>
      <c r="J84" s="56"/>
      <c r="K84" s="56"/>
      <c r="L84" s="56"/>
      <c r="M84" s="56"/>
      <c r="N84" s="56"/>
      <c r="O84" s="57"/>
      <c r="P84" s="57"/>
      <c r="Q84" s="57"/>
      <c r="R84" s="57"/>
      <c r="S84" s="58"/>
      <c r="T84" s="59"/>
      <c r="U84" s="49"/>
    </row>
    <row r="85" spans="1:23" ht="21">
      <c r="A85" s="54"/>
      <c r="B85" s="51" t="str">
        <f>'[1]2. กระทรวง'!B34</f>
        <v>รวบรวม : กรมบัญชีกลาง</v>
      </c>
      <c r="C85" s="55"/>
      <c r="D85" s="55"/>
      <c r="E85" s="55"/>
      <c r="F85" s="55"/>
      <c r="G85" s="56"/>
      <c r="H85" s="55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60"/>
      <c r="T85" s="60"/>
    </row>
    <row r="86" spans="1:23" ht="21">
      <c r="A86" s="54"/>
      <c r="B86" s="51" t="str">
        <f>'[1]2. กระทรวง'!B35</f>
        <v>ข้อมูล ณ วันที่ 17 กันยายน 2564</v>
      </c>
      <c r="C86" s="60"/>
      <c r="D86" s="60"/>
      <c r="E86" s="60"/>
      <c r="F86" s="60"/>
      <c r="G86" s="61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3" ht="21">
      <c r="B87" s="51"/>
      <c r="C87" s="3"/>
      <c r="D87" s="3"/>
      <c r="E87" s="3"/>
      <c r="F87" s="3"/>
      <c r="G87" s="6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23" ht="21">
      <c r="B88" s="3"/>
      <c r="C88" s="64" t="s">
        <v>88</v>
      </c>
      <c r="D88" s="64"/>
      <c r="E88" s="64"/>
      <c r="F88" s="64"/>
      <c r="G88" s="63"/>
      <c r="H88" s="3"/>
      <c r="I88" s="3"/>
      <c r="J88" s="3"/>
      <c r="K88" s="3"/>
      <c r="L88" s="3"/>
      <c r="M88" s="3"/>
      <c r="N88" s="64" t="s">
        <v>89</v>
      </c>
      <c r="O88" s="65">
        <f>O82-[1]BEx6_1!M64</f>
        <v>0</v>
      </c>
      <c r="P88" s="65"/>
      <c r="Q88" s="65">
        <f>Q82-[1]BEx6_1!O64</f>
        <v>0</v>
      </c>
      <c r="R88" s="65"/>
      <c r="S88" s="65">
        <f>S82-[1]BEx6_1!P64</f>
        <v>0</v>
      </c>
      <c r="T88" s="65"/>
    </row>
    <row r="89" spans="1:23" ht="21">
      <c r="B89" s="3"/>
      <c r="C89" s="3"/>
      <c r="D89" s="3"/>
      <c r="E89" s="3"/>
      <c r="F89" s="3"/>
      <c r="G89" s="63"/>
      <c r="H89" s="3"/>
      <c r="I89" s="66" t="s">
        <v>88</v>
      </c>
      <c r="J89" s="66"/>
      <c r="K89" s="66"/>
      <c r="L89" s="66"/>
      <c r="M89" s="3"/>
      <c r="N89" s="3"/>
      <c r="O89" s="65"/>
      <c r="P89" s="65"/>
      <c r="Q89" s="65"/>
      <c r="R89" s="65"/>
      <c r="S89" s="65"/>
    </row>
    <row r="90" spans="1:23" ht="21">
      <c r="B90" s="3"/>
      <c r="C90" s="3"/>
      <c r="D90" s="3"/>
      <c r="E90" s="3"/>
      <c r="F90" s="3"/>
      <c r="G90" s="6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7"/>
    </row>
    <row r="91" spans="1:23" ht="21">
      <c r="B91" s="3"/>
      <c r="C91" s="3"/>
      <c r="D91" s="3"/>
      <c r="E91" s="3"/>
      <c r="F91" s="3"/>
      <c r="G91" s="6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23" ht="21">
      <c r="B92" s="3"/>
      <c r="C92" s="3"/>
      <c r="D92" s="3"/>
      <c r="E92" s="3"/>
      <c r="F92" s="3"/>
      <c r="G92" s="6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23" ht="21">
      <c r="B93" s="3"/>
      <c r="C93" s="3"/>
      <c r="D93" s="3"/>
      <c r="E93" s="3"/>
      <c r="F93" s="3"/>
      <c r="G93" s="6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23" ht="21">
      <c r="B94" s="3"/>
      <c r="C94" s="3"/>
      <c r="D94" s="3"/>
      <c r="E94" s="3"/>
      <c r="F94" s="3"/>
      <c r="G94" s="6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3" ht="21">
      <c r="B95" s="3"/>
      <c r="C95" s="3"/>
      <c r="D95" s="3"/>
      <c r="E95" s="3"/>
      <c r="F95" s="3"/>
      <c r="G95" s="6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3" ht="21">
      <c r="B96" s="3"/>
      <c r="C96" s="3"/>
      <c r="D96" s="3"/>
      <c r="E96" s="3"/>
      <c r="F96" s="3"/>
      <c r="G96" s="6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21">
      <c r="B97" s="3"/>
      <c r="C97" s="3"/>
      <c r="D97" s="3"/>
      <c r="E97" s="3"/>
      <c r="F97" s="3"/>
      <c r="G97" s="6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21">
      <c r="B98" s="3"/>
      <c r="C98" s="3"/>
      <c r="D98" s="3"/>
      <c r="E98" s="3"/>
      <c r="F98" s="3"/>
      <c r="G98" s="6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21">
      <c r="B99" s="3"/>
      <c r="C99" s="3"/>
      <c r="D99" s="3"/>
      <c r="E99" s="3"/>
      <c r="F99" s="3"/>
      <c r="G99" s="6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21">
      <c r="B100" s="3"/>
      <c r="C100" s="3"/>
      <c r="D100" s="3"/>
      <c r="E100" s="3"/>
      <c r="F100" s="3"/>
      <c r="G100" s="6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21">
      <c r="B101" s="3"/>
      <c r="C101" s="3"/>
      <c r="D101" s="3"/>
      <c r="E101" s="3"/>
      <c r="F101" s="3"/>
      <c r="G101" s="6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21">
      <c r="B102" s="3"/>
      <c r="C102" s="3"/>
      <c r="D102" s="3"/>
      <c r="E102" s="3"/>
      <c r="F102" s="3"/>
      <c r="G102" s="6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21">
      <c r="G103" s="6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21">
      <c r="G104" s="6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21">
      <c r="G105" s="6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21">
      <c r="G106" s="6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21">
      <c r="G107" s="6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21">
      <c r="G108" s="6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21">
      <c r="G109" s="6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21">
      <c r="G110" s="6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21">
      <c r="G111" s="6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21">
      <c r="G112" s="6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7:18" ht="21">
      <c r="G113" s="6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7:18" ht="21">
      <c r="G114" s="6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7:18" ht="21">
      <c r="G115" s="6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7:18" ht="21">
      <c r="G116" s="6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7:18" ht="21">
      <c r="G117" s="6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7:18" ht="21">
      <c r="G118" s="6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7:18" ht="21">
      <c r="G119" s="6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7:18" ht="21">
      <c r="G120" s="6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7:18" ht="21">
      <c r="G121" s="6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7:18" ht="21">
      <c r="G122" s="6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7:18" ht="21">
      <c r="G123" s="6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7:18" ht="21">
      <c r="G124" s="6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7:18" ht="21">
      <c r="G125" s="6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7:18" ht="21">
      <c r="G126" s="6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7:18" ht="21">
      <c r="G127" s="6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7:18" ht="21">
      <c r="G128" s="6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7:18" ht="21">
      <c r="G129" s="6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7:18" ht="21">
      <c r="G130" s="6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7:18" ht="21">
      <c r="G131" s="6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7:18" ht="21">
      <c r="G132" s="6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7:18" ht="21">
      <c r="G133" s="6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7:18" ht="21">
      <c r="G134" s="6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</sheetData>
  <mergeCells count="9">
    <mergeCell ref="A82:B8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81">
    <cfRule type="expression" dxfId="5" priority="2">
      <formula>$T6=100</formula>
    </cfRule>
  </conditionalFormatting>
  <conditionalFormatting sqref="T6:T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13.ส่วนกลางจัดสรรให้จังหวัด</vt:lpstr>
      <vt:lpstr>'13.ส่วนกลางจัดสรรให้จังหวัด'!Print_Area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2021-09-20T08:40:03Z</dcterms:created>
  <dcterms:modified xsi:type="dcterms:W3CDTF">2021-09-20T08:40:41Z</dcterms:modified>
</cp:coreProperties>
</file>