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4AC19A9B-B91E-4198-8D73-53EF4444BDA3}" xr6:coauthVersionLast="47" xr6:coauthVersionMax="47" xr10:uidLastSave="{00000000-0000-0000-0000-000000000000}"/>
  <bookViews>
    <workbookView xWindow="-110" yWindow="-110" windowWidth="19420" windowHeight="10420" xr2:uid="{E602E16F-A856-490A-AACC-C6C375338E7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6" i="1" l="1"/>
  <c r="B85" i="1"/>
  <c r="B84" i="1"/>
  <c r="B83" i="1"/>
  <c r="I81" i="1"/>
  <c r="J81" i="1" s="1"/>
  <c r="H81" i="1"/>
  <c r="G81" i="1"/>
  <c r="E81" i="1"/>
  <c r="F81" i="1" s="1"/>
  <c r="D81" i="1"/>
  <c r="L81" i="1" s="1"/>
  <c r="C81" i="1"/>
  <c r="K81" i="1" s="1"/>
  <c r="B81" i="1"/>
  <c r="I80" i="1"/>
  <c r="J80" i="1" s="1"/>
  <c r="H80" i="1"/>
  <c r="G80" i="1"/>
  <c r="E80" i="1"/>
  <c r="F80" i="1" s="1"/>
  <c r="D80" i="1"/>
  <c r="L80" i="1" s="1"/>
  <c r="C80" i="1"/>
  <c r="K80" i="1" s="1"/>
  <c r="B80" i="1"/>
  <c r="I79" i="1"/>
  <c r="J79" i="1" s="1"/>
  <c r="H79" i="1"/>
  <c r="G79" i="1"/>
  <c r="F79" i="1"/>
  <c r="E79" i="1"/>
  <c r="M79" i="1" s="1"/>
  <c r="N79" i="1" s="1"/>
  <c r="D79" i="1"/>
  <c r="L79" i="1" s="1"/>
  <c r="C79" i="1"/>
  <c r="K79" i="1" s="1"/>
  <c r="B79" i="1"/>
  <c r="I78" i="1"/>
  <c r="J78" i="1" s="1"/>
  <c r="H78" i="1"/>
  <c r="G78" i="1"/>
  <c r="E78" i="1"/>
  <c r="F78" i="1" s="1"/>
  <c r="D78" i="1"/>
  <c r="L78" i="1" s="1"/>
  <c r="C78" i="1"/>
  <c r="K78" i="1" s="1"/>
  <c r="B78" i="1"/>
  <c r="J77" i="1"/>
  <c r="I77" i="1"/>
  <c r="H77" i="1"/>
  <c r="G77" i="1"/>
  <c r="E77" i="1"/>
  <c r="F77" i="1" s="1"/>
  <c r="D77" i="1"/>
  <c r="L77" i="1" s="1"/>
  <c r="C77" i="1"/>
  <c r="K77" i="1" s="1"/>
  <c r="B77" i="1"/>
  <c r="I76" i="1"/>
  <c r="J76" i="1" s="1"/>
  <c r="H76" i="1"/>
  <c r="G76" i="1"/>
  <c r="E76" i="1"/>
  <c r="F76" i="1" s="1"/>
  <c r="D76" i="1"/>
  <c r="L76" i="1" s="1"/>
  <c r="C76" i="1"/>
  <c r="K76" i="1" s="1"/>
  <c r="B76" i="1"/>
  <c r="I75" i="1"/>
  <c r="J75" i="1" s="1"/>
  <c r="H75" i="1"/>
  <c r="G75" i="1"/>
  <c r="F75" i="1"/>
  <c r="E75" i="1"/>
  <c r="M75" i="1" s="1"/>
  <c r="D75" i="1"/>
  <c r="L75" i="1" s="1"/>
  <c r="C75" i="1"/>
  <c r="K75" i="1" s="1"/>
  <c r="B75" i="1"/>
  <c r="I74" i="1"/>
  <c r="J74" i="1" s="1"/>
  <c r="H74" i="1"/>
  <c r="G74" i="1"/>
  <c r="E74" i="1"/>
  <c r="F74" i="1" s="1"/>
  <c r="D74" i="1"/>
  <c r="L74" i="1" s="1"/>
  <c r="C74" i="1"/>
  <c r="K74" i="1" s="1"/>
  <c r="B74" i="1"/>
  <c r="J73" i="1"/>
  <c r="I73" i="1"/>
  <c r="H73" i="1"/>
  <c r="G73" i="1"/>
  <c r="E73" i="1"/>
  <c r="F73" i="1" s="1"/>
  <c r="D73" i="1"/>
  <c r="L73" i="1" s="1"/>
  <c r="C73" i="1"/>
  <c r="K73" i="1" s="1"/>
  <c r="B73" i="1"/>
  <c r="I72" i="1"/>
  <c r="J72" i="1" s="1"/>
  <c r="H72" i="1"/>
  <c r="G72" i="1"/>
  <c r="E72" i="1"/>
  <c r="M72" i="1" s="1"/>
  <c r="D72" i="1"/>
  <c r="L72" i="1" s="1"/>
  <c r="C72" i="1"/>
  <c r="F72" i="1" s="1"/>
  <c r="B72" i="1"/>
  <c r="I71" i="1"/>
  <c r="J71" i="1" s="1"/>
  <c r="H71" i="1"/>
  <c r="G71" i="1"/>
  <c r="F71" i="1"/>
  <c r="E71" i="1"/>
  <c r="M71" i="1" s="1"/>
  <c r="D71" i="1"/>
  <c r="L71" i="1" s="1"/>
  <c r="C71" i="1"/>
  <c r="K71" i="1" s="1"/>
  <c r="B71" i="1"/>
  <c r="I70" i="1"/>
  <c r="J70" i="1" s="1"/>
  <c r="H70" i="1"/>
  <c r="G70" i="1"/>
  <c r="E70" i="1"/>
  <c r="F70" i="1" s="1"/>
  <c r="D70" i="1"/>
  <c r="L70" i="1" s="1"/>
  <c r="C70" i="1"/>
  <c r="K70" i="1" s="1"/>
  <c r="B70" i="1"/>
  <c r="J69" i="1"/>
  <c r="I69" i="1"/>
  <c r="H69" i="1"/>
  <c r="G69" i="1"/>
  <c r="E69" i="1"/>
  <c r="M69" i="1" s="1"/>
  <c r="D69" i="1"/>
  <c r="L69" i="1" s="1"/>
  <c r="C69" i="1"/>
  <c r="F69" i="1" s="1"/>
  <c r="B69" i="1"/>
  <c r="I68" i="1"/>
  <c r="J68" i="1" s="1"/>
  <c r="H68" i="1"/>
  <c r="G68" i="1"/>
  <c r="F68" i="1"/>
  <c r="E68" i="1"/>
  <c r="M68" i="1" s="1"/>
  <c r="D68" i="1"/>
  <c r="L68" i="1" s="1"/>
  <c r="C68" i="1"/>
  <c r="K68" i="1" s="1"/>
  <c r="B68" i="1"/>
  <c r="I67" i="1"/>
  <c r="H67" i="1"/>
  <c r="G67" i="1"/>
  <c r="J67" i="1" s="1"/>
  <c r="F67" i="1"/>
  <c r="E67" i="1"/>
  <c r="M67" i="1" s="1"/>
  <c r="D67" i="1"/>
  <c r="L67" i="1" s="1"/>
  <c r="C67" i="1"/>
  <c r="K67" i="1" s="1"/>
  <c r="B67" i="1"/>
  <c r="I66" i="1"/>
  <c r="H66" i="1"/>
  <c r="G66" i="1"/>
  <c r="J66" i="1" s="1"/>
  <c r="E66" i="1"/>
  <c r="F66" i="1" s="1"/>
  <c r="D66" i="1"/>
  <c r="L66" i="1" s="1"/>
  <c r="C66" i="1"/>
  <c r="K66" i="1" s="1"/>
  <c r="B66" i="1"/>
  <c r="J65" i="1"/>
  <c r="I65" i="1"/>
  <c r="H65" i="1"/>
  <c r="G65" i="1"/>
  <c r="E65" i="1"/>
  <c r="M65" i="1" s="1"/>
  <c r="D65" i="1"/>
  <c r="L65" i="1" s="1"/>
  <c r="C65" i="1"/>
  <c r="F65" i="1" s="1"/>
  <c r="B65" i="1"/>
  <c r="I64" i="1"/>
  <c r="J64" i="1" s="1"/>
  <c r="H64" i="1"/>
  <c r="G64" i="1"/>
  <c r="F64" i="1"/>
  <c r="E64" i="1"/>
  <c r="M64" i="1" s="1"/>
  <c r="D64" i="1"/>
  <c r="L64" i="1" s="1"/>
  <c r="C64" i="1"/>
  <c r="K64" i="1" s="1"/>
  <c r="B64" i="1"/>
  <c r="I63" i="1"/>
  <c r="H63" i="1"/>
  <c r="G63" i="1"/>
  <c r="J63" i="1" s="1"/>
  <c r="F63" i="1"/>
  <c r="E63" i="1"/>
  <c r="M63" i="1" s="1"/>
  <c r="D63" i="1"/>
  <c r="L63" i="1" s="1"/>
  <c r="C63" i="1"/>
  <c r="K63" i="1" s="1"/>
  <c r="B63" i="1"/>
  <c r="J62" i="1"/>
  <c r="I62" i="1"/>
  <c r="H62" i="1"/>
  <c r="G62" i="1"/>
  <c r="E62" i="1"/>
  <c r="F62" i="1" s="1"/>
  <c r="D62" i="1"/>
  <c r="L62" i="1" s="1"/>
  <c r="C62" i="1"/>
  <c r="K62" i="1" s="1"/>
  <c r="B62" i="1"/>
  <c r="J61" i="1"/>
  <c r="I61" i="1"/>
  <c r="H61" i="1"/>
  <c r="G61" i="1"/>
  <c r="E61" i="1"/>
  <c r="M61" i="1" s="1"/>
  <c r="D61" i="1"/>
  <c r="L61" i="1" s="1"/>
  <c r="C61" i="1"/>
  <c r="F61" i="1" s="1"/>
  <c r="B61" i="1"/>
  <c r="I60" i="1"/>
  <c r="J60" i="1" s="1"/>
  <c r="H60" i="1"/>
  <c r="G60" i="1"/>
  <c r="F60" i="1"/>
  <c r="E60" i="1"/>
  <c r="M60" i="1" s="1"/>
  <c r="D60" i="1"/>
  <c r="L60" i="1" s="1"/>
  <c r="C60" i="1"/>
  <c r="K60" i="1" s="1"/>
  <c r="B60" i="1"/>
  <c r="I59" i="1"/>
  <c r="H59" i="1"/>
  <c r="G59" i="1"/>
  <c r="J59" i="1" s="1"/>
  <c r="F59" i="1"/>
  <c r="E59" i="1"/>
  <c r="M59" i="1" s="1"/>
  <c r="D59" i="1"/>
  <c r="L59" i="1" s="1"/>
  <c r="C59" i="1"/>
  <c r="K59" i="1" s="1"/>
  <c r="B59" i="1"/>
  <c r="J58" i="1"/>
  <c r="I58" i="1"/>
  <c r="H58" i="1"/>
  <c r="G58" i="1"/>
  <c r="E58" i="1"/>
  <c r="F58" i="1" s="1"/>
  <c r="D58" i="1"/>
  <c r="L58" i="1" s="1"/>
  <c r="C58" i="1"/>
  <c r="K58" i="1" s="1"/>
  <c r="B58" i="1"/>
  <c r="J57" i="1"/>
  <c r="I57" i="1"/>
  <c r="H57" i="1"/>
  <c r="G57" i="1"/>
  <c r="E57" i="1"/>
  <c r="M57" i="1" s="1"/>
  <c r="D57" i="1"/>
  <c r="L57" i="1" s="1"/>
  <c r="C57" i="1"/>
  <c r="F57" i="1" s="1"/>
  <c r="B57" i="1"/>
  <c r="I56" i="1"/>
  <c r="J56" i="1" s="1"/>
  <c r="H56" i="1"/>
  <c r="G56" i="1"/>
  <c r="F56" i="1"/>
  <c r="E56" i="1"/>
  <c r="M56" i="1" s="1"/>
  <c r="D56" i="1"/>
  <c r="L56" i="1" s="1"/>
  <c r="C56" i="1"/>
  <c r="K56" i="1" s="1"/>
  <c r="B56" i="1"/>
  <c r="I55" i="1"/>
  <c r="H55" i="1"/>
  <c r="G55" i="1"/>
  <c r="J55" i="1" s="1"/>
  <c r="F55" i="1"/>
  <c r="E55" i="1"/>
  <c r="M55" i="1" s="1"/>
  <c r="D55" i="1"/>
  <c r="L55" i="1" s="1"/>
  <c r="C55" i="1"/>
  <c r="K55" i="1" s="1"/>
  <c r="B55" i="1"/>
  <c r="J54" i="1"/>
  <c r="I54" i="1"/>
  <c r="H54" i="1"/>
  <c r="G54" i="1"/>
  <c r="E54" i="1"/>
  <c r="F54" i="1" s="1"/>
  <c r="D54" i="1"/>
  <c r="L54" i="1" s="1"/>
  <c r="C54" i="1"/>
  <c r="K54" i="1" s="1"/>
  <c r="B54" i="1"/>
  <c r="J53" i="1"/>
  <c r="I53" i="1"/>
  <c r="H53" i="1"/>
  <c r="G53" i="1"/>
  <c r="E53" i="1"/>
  <c r="M53" i="1" s="1"/>
  <c r="D53" i="1"/>
  <c r="L53" i="1" s="1"/>
  <c r="C53" i="1"/>
  <c r="F53" i="1" s="1"/>
  <c r="B53" i="1"/>
  <c r="I52" i="1"/>
  <c r="J52" i="1" s="1"/>
  <c r="H52" i="1"/>
  <c r="G52" i="1"/>
  <c r="F52" i="1"/>
  <c r="E52" i="1"/>
  <c r="M52" i="1" s="1"/>
  <c r="N52" i="1" s="1"/>
  <c r="D52" i="1"/>
  <c r="L52" i="1" s="1"/>
  <c r="C52" i="1"/>
  <c r="K52" i="1" s="1"/>
  <c r="B52" i="1"/>
  <c r="I51" i="1"/>
  <c r="H51" i="1"/>
  <c r="G51" i="1"/>
  <c r="J51" i="1" s="1"/>
  <c r="F51" i="1"/>
  <c r="E51" i="1"/>
  <c r="M51" i="1" s="1"/>
  <c r="N51" i="1" s="1"/>
  <c r="D51" i="1"/>
  <c r="L51" i="1" s="1"/>
  <c r="C51" i="1"/>
  <c r="K51" i="1" s="1"/>
  <c r="B51" i="1"/>
  <c r="J50" i="1"/>
  <c r="I50" i="1"/>
  <c r="H50" i="1"/>
  <c r="G50" i="1"/>
  <c r="E50" i="1"/>
  <c r="F50" i="1" s="1"/>
  <c r="D50" i="1"/>
  <c r="L50" i="1" s="1"/>
  <c r="C50" i="1"/>
  <c r="K50" i="1" s="1"/>
  <c r="B50" i="1"/>
  <c r="J49" i="1"/>
  <c r="I49" i="1"/>
  <c r="H49" i="1"/>
  <c r="G49" i="1"/>
  <c r="E49" i="1"/>
  <c r="M49" i="1" s="1"/>
  <c r="D49" i="1"/>
  <c r="L49" i="1" s="1"/>
  <c r="C49" i="1"/>
  <c r="F49" i="1" s="1"/>
  <c r="B49" i="1"/>
  <c r="I48" i="1"/>
  <c r="J48" i="1" s="1"/>
  <c r="H48" i="1"/>
  <c r="G48" i="1"/>
  <c r="F48" i="1"/>
  <c r="E48" i="1"/>
  <c r="M48" i="1" s="1"/>
  <c r="N48" i="1" s="1"/>
  <c r="D48" i="1"/>
  <c r="L48" i="1" s="1"/>
  <c r="C48" i="1"/>
  <c r="K48" i="1" s="1"/>
  <c r="B48" i="1"/>
  <c r="I47" i="1"/>
  <c r="H47" i="1"/>
  <c r="G47" i="1"/>
  <c r="J47" i="1" s="1"/>
  <c r="F47" i="1"/>
  <c r="E47" i="1"/>
  <c r="M47" i="1" s="1"/>
  <c r="N47" i="1" s="1"/>
  <c r="D47" i="1"/>
  <c r="L47" i="1" s="1"/>
  <c r="C47" i="1"/>
  <c r="K47" i="1" s="1"/>
  <c r="B47" i="1"/>
  <c r="J46" i="1"/>
  <c r="I46" i="1"/>
  <c r="H46" i="1"/>
  <c r="G46" i="1"/>
  <c r="E46" i="1"/>
  <c r="F46" i="1" s="1"/>
  <c r="D46" i="1"/>
  <c r="L46" i="1" s="1"/>
  <c r="C46" i="1"/>
  <c r="K46" i="1" s="1"/>
  <c r="B46" i="1"/>
  <c r="J45" i="1"/>
  <c r="I45" i="1"/>
  <c r="H45" i="1"/>
  <c r="G45" i="1"/>
  <c r="E45" i="1"/>
  <c r="M45" i="1" s="1"/>
  <c r="D45" i="1"/>
  <c r="L45" i="1" s="1"/>
  <c r="C45" i="1"/>
  <c r="F45" i="1" s="1"/>
  <c r="B45" i="1"/>
  <c r="I44" i="1"/>
  <c r="J44" i="1" s="1"/>
  <c r="H44" i="1"/>
  <c r="G44" i="1"/>
  <c r="F44" i="1"/>
  <c r="E44" i="1"/>
  <c r="M44" i="1" s="1"/>
  <c r="N44" i="1" s="1"/>
  <c r="D44" i="1"/>
  <c r="L44" i="1" s="1"/>
  <c r="C44" i="1"/>
  <c r="K44" i="1" s="1"/>
  <c r="B44" i="1"/>
  <c r="I43" i="1"/>
  <c r="H43" i="1"/>
  <c r="G43" i="1"/>
  <c r="J43" i="1" s="1"/>
  <c r="F43" i="1"/>
  <c r="E43" i="1"/>
  <c r="M43" i="1" s="1"/>
  <c r="N43" i="1" s="1"/>
  <c r="D43" i="1"/>
  <c r="L43" i="1" s="1"/>
  <c r="C43" i="1"/>
  <c r="K43" i="1" s="1"/>
  <c r="B43" i="1"/>
  <c r="J42" i="1"/>
  <c r="I42" i="1"/>
  <c r="H42" i="1"/>
  <c r="G42" i="1"/>
  <c r="E42" i="1"/>
  <c r="F42" i="1" s="1"/>
  <c r="D42" i="1"/>
  <c r="L42" i="1" s="1"/>
  <c r="C42" i="1"/>
  <c r="K42" i="1" s="1"/>
  <c r="B42" i="1"/>
  <c r="J41" i="1"/>
  <c r="I41" i="1"/>
  <c r="H41" i="1"/>
  <c r="G41" i="1"/>
  <c r="E41" i="1"/>
  <c r="M41" i="1" s="1"/>
  <c r="D41" i="1"/>
  <c r="L41" i="1" s="1"/>
  <c r="C41" i="1"/>
  <c r="F41" i="1" s="1"/>
  <c r="B41" i="1"/>
  <c r="I40" i="1"/>
  <c r="J40" i="1" s="1"/>
  <c r="H40" i="1"/>
  <c r="G40" i="1"/>
  <c r="F40" i="1"/>
  <c r="E40" i="1"/>
  <c r="M40" i="1" s="1"/>
  <c r="N40" i="1" s="1"/>
  <c r="D40" i="1"/>
  <c r="L40" i="1" s="1"/>
  <c r="C40" i="1"/>
  <c r="K40" i="1" s="1"/>
  <c r="B40" i="1"/>
  <c r="I39" i="1"/>
  <c r="H39" i="1"/>
  <c r="G39" i="1"/>
  <c r="J39" i="1" s="1"/>
  <c r="F39" i="1"/>
  <c r="E39" i="1"/>
  <c r="M39" i="1" s="1"/>
  <c r="N39" i="1" s="1"/>
  <c r="D39" i="1"/>
  <c r="L39" i="1" s="1"/>
  <c r="C39" i="1"/>
  <c r="K39" i="1" s="1"/>
  <c r="B39" i="1"/>
  <c r="J38" i="1"/>
  <c r="I38" i="1"/>
  <c r="H38" i="1"/>
  <c r="G38" i="1"/>
  <c r="E38" i="1"/>
  <c r="M38" i="1" s="1"/>
  <c r="N38" i="1" s="1"/>
  <c r="D38" i="1"/>
  <c r="L38" i="1" s="1"/>
  <c r="C38" i="1"/>
  <c r="K38" i="1" s="1"/>
  <c r="B38" i="1"/>
  <c r="J37" i="1"/>
  <c r="I37" i="1"/>
  <c r="H37" i="1"/>
  <c r="G37" i="1"/>
  <c r="E37" i="1"/>
  <c r="M37" i="1" s="1"/>
  <c r="D37" i="1"/>
  <c r="L37" i="1" s="1"/>
  <c r="C37" i="1"/>
  <c r="F37" i="1" s="1"/>
  <c r="B37" i="1"/>
  <c r="I36" i="1"/>
  <c r="J36" i="1" s="1"/>
  <c r="H36" i="1"/>
  <c r="G36" i="1"/>
  <c r="F36" i="1"/>
  <c r="E36" i="1"/>
  <c r="M36" i="1" s="1"/>
  <c r="N36" i="1" s="1"/>
  <c r="D36" i="1"/>
  <c r="L36" i="1" s="1"/>
  <c r="C36" i="1"/>
  <c r="K36" i="1" s="1"/>
  <c r="B36" i="1"/>
  <c r="I35" i="1"/>
  <c r="H35" i="1"/>
  <c r="G35" i="1"/>
  <c r="J35" i="1" s="1"/>
  <c r="F35" i="1"/>
  <c r="E35" i="1"/>
  <c r="M35" i="1" s="1"/>
  <c r="N35" i="1" s="1"/>
  <c r="P35" i="1" s="1"/>
  <c r="D35" i="1"/>
  <c r="L35" i="1" s="1"/>
  <c r="C35" i="1"/>
  <c r="K35" i="1" s="1"/>
  <c r="B35" i="1"/>
  <c r="J34" i="1"/>
  <c r="I34" i="1"/>
  <c r="H34" i="1"/>
  <c r="G34" i="1"/>
  <c r="E34" i="1"/>
  <c r="M34" i="1" s="1"/>
  <c r="N34" i="1" s="1"/>
  <c r="D34" i="1"/>
  <c r="L34" i="1" s="1"/>
  <c r="C34" i="1"/>
  <c r="K34" i="1" s="1"/>
  <c r="B34" i="1"/>
  <c r="J33" i="1"/>
  <c r="I33" i="1"/>
  <c r="H33" i="1"/>
  <c r="G33" i="1"/>
  <c r="E33" i="1"/>
  <c r="M33" i="1" s="1"/>
  <c r="D33" i="1"/>
  <c r="L33" i="1" s="1"/>
  <c r="C33" i="1"/>
  <c r="F33" i="1" s="1"/>
  <c r="B33" i="1"/>
  <c r="I32" i="1"/>
  <c r="J32" i="1" s="1"/>
  <c r="H32" i="1"/>
  <c r="G32" i="1"/>
  <c r="F32" i="1"/>
  <c r="E32" i="1"/>
  <c r="M32" i="1" s="1"/>
  <c r="N32" i="1" s="1"/>
  <c r="D32" i="1"/>
  <c r="L32" i="1" s="1"/>
  <c r="C32" i="1"/>
  <c r="K32" i="1" s="1"/>
  <c r="B32" i="1"/>
  <c r="I31" i="1"/>
  <c r="H31" i="1"/>
  <c r="G31" i="1"/>
  <c r="J31" i="1" s="1"/>
  <c r="F31" i="1"/>
  <c r="E31" i="1"/>
  <c r="M31" i="1" s="1"/>
  <c r="N31" i="1" s="1"/>
  <c r="P31" i="1" s="1"/>
  <c r="D31" i="1"/>
  <c r="L31" i="1" s="1"/>
  <c r="C31" i="1"/>
  <c r="K31" i="1" s="1"/>
  <c r="B31" i="1"/>
  <c r="J30" i="1"/>
  <c r="I30" i="1"/>
  <c r="H30" i="1"/>
  <c r="G30" i="1"/>
  <c r="E30" i="1"/>
  <c r="M30" i="1" s="1"/>
  <c r="N30" i="1" s="1"/>
  <c r="D30" i="1"/>
  <c r="L30" i="1" s="1"/>
  <c r="C30" i="1"/>
  <c r="K30" i="1" s="1"/>
  <c r="B30" i="1"/>
  <c r="J29" i="1"/>
  <c r="I29" i="1"/>
  <c r="H29" i="1"/>
  <c r="G29" i="1"/>
  <c r="E29" i="1"/>
  <c r="M29" i="1" s="1"/>
  <c r="D29" i="1"/>
  <c r="L29" i="1" s="1"/>
  <c r="C29" i="1"/>
  <c r="F29" i="1" s="1"/>
  <c r="B29" i="1"/>
  <c r="I28" i="1"/>
  <c r="J28" i="1" s="1"/>
  <c r="H28" i="1"/>
  <c r="G28" i="1"/>
  <c r="F28" i="1"/>
  <c r="E28" i="1"/>
  <c r="M28" i="1" s="1"/>
  <c r="N28" i="1" s="1"/>
  <c r="D28" i="1"/>
  <c r="L28" i="1" s="1"/>
  <c r="C28" i="1"/>
  <c r="K28" i="1" s="1"/>
  <c r="B28" i="1"/>
  <c r="I27" i="1"/>
  <c r="H27" i="1"/>
  <c r="G27" i="1"/>
  <c r="J27" i="1" s="1"/>
  <c r="F27" i="1"/>
  <c r="E27" i="1"/>
  <c r="M27" i="1" s="1"/>
  <c r="N27" i="1" s="1"/>
  <c r="D27" i="1"/>
  <c r="L27" i="1" s="1"/>
  <c r="C27" i="1"/>
  <c r="K27" i="1" s="1"/>
  <c r="B27" i="1"/>
  <c r="J26" i="1"/>
  <c r="I26" i="1"/>
  <c r="H26" i="1"/>
  <c r="G26" i="1"/>
  <c r="E26" i="1"/>
  <c r="F26" i="1" s="1"/>
  <c r="D26" i="1"/>
  <c r="L26" i="1" s="1"/>
  <c r="C26" i="1"/>
  <c r="K26" i="1" s="1"/>
  <c r="B26" i="1"/>
  <c r="J25" i="1"/>
  <c r="I25" i="1"/>
  <c r="H25" i="1"/>
  <c r="G25" i="1"/>
  <c r="E25" i="1"/>
  <c r="M25" i="1" s="1"/>
  <c r="D25" i="1"/>
  <c r="L25" i="1" s="1"/>
  <c r="C25" i="1"/>
  <c r="F25" i="1" s="1"/>
  <c r="B25" i="1"/>
  <c r="I24" i="1"/>
  <c r="J24" i="1" s="1"/>
  <c r="H24" i="1"/>
  <c r="G24" i="1"/>
  <c r="F24" i="1"/>
  <c r="E24" i="1"/>
  <c r="M24" i="1" s="1"/>
  <c r="N24" i="1" s="1"/>
  <c r="P24" i="1" s="1"/>
  <c r="D24" i="1"/>
  <c r="L24" i="1" s="1"/>
  <c r="C24" i="1"/>
  <c r="K24" i="1" s="1"/>
  <c r="B24" i="1"/>
  <c r="I23" i="1"/>
  <c r="H23" i="1"/>
  <c r="G23" i="1"/>
  <c r="J23" i="1" s="1"/>
  <c r="F23" i="1"/>
  <c r="E23" i="1"/>
  <c r="M23" i="1" s="1"/>
  <c r="N23" i="1" s="1"/>
  <c r="D23" i="1"/>
  <c r="L23" i="1" s="1"/>
  <c r="C23" i="1"/>
  <c r="K23" i="1" s="1"/>
  <c r="B23" i="1"/>
  <c r="J22" i="1"/>
  <c r="I22" i="1"/>
  <c r="H22" i="1"/>
  <c r="G22" i="1"/>
  <c r="E22" i="1"/>
  <c r="F22" i="1" s="1"/>
  <c r="D22" i="1"/>
  <c r="L22" i="1" s="1"/>
  <c r="C22" i="1"/>
  <c r="K22" i="1" s="1"/>
  <c r="B22" i="1"/>
  <c r="J21" i="1"/>
  <c r="I21" i="1"/>
  <c r="H21" i="1"/>
  <c r="G21" i="1"/>
  <c r="E21" i="1"/>
  <c r="M21" i="1" s="1"/>
  <c r="D21" i="1"/>
  <c r="L21" i="1" s="1"/>
  <c r="C21" i="1"/>
  <c r="F21" i="1" s="1"/>
  <c r="B21" i="1"/>
  <c r="I20" i="1"/>
  <c r="J20" i="1" s="1"/>
  <c r="H20" i="1"/>
  <c r="G20" i="1"/>
  <c r="F20" i="1"/>
  <c r="E20" i="1"/>
  <c r="M20" i="1" s="1"/>
  <c r="N20" i="1" s="1"/>
  <c r="D20" i="1"/>
  <c r="L20" i="1" s="1"/>
  <c r="C20" i="1"/>
  <c r="K20" i="1" s="1"/>
  <c r="B20" i="1"/>
  <c r="I19" i="1"/>
  <c r="H19" i="1"/>
  <c r="G19" i="1"/>
  <c r="J19" i="1" s="1"/>
  <c r="F19" i="1"/>
  <c r="E19" i="1"/>
  <c r="M19" i="1" s="1"/>
  <c r="N19" i="1" s="1"/>
  <c r="D19" i="1"/>
  <c r="L19" i="1" s="1"/>
  <c r="C19" i="1"/>
  <c r="K19" i="1" s="1"/>
  <c r="B19" i="1"/>
  <c r="J18" i="1"/>
  <c r="I18" i="1"/>
  <c r="H18" i="1"/>
  <c r="G18" i="1"/>
  <c r="E18" i="1"/>
  <c r="M18" i="1" s="1"/>
  <c r="N18" i="1" s="1"/>
  <c r="D18" i="1"/>
  <c r="L18" i="1" s="1"/>
  <c r="C18" i="1"/>
  <c r="K18" i="1" s="1"/>
  <c r="B18" i="1"/>
  <c r="J17" i="1"/>
  <c r="I17" i="1"/>
  <c r="H17" i="1"/>
  <c r="G17" i="1"/>
  <c r="E17" i="1"/>
  <c r="M17" i="1" s="1"/>
  <c r="D17" i="1"/>
  <c r="L17" i="1" s="1"/>
  <c r="C17" i="1"/>
  <c r="F17" i="1" s="1"/>
  <c r="B17" i="1"/>
  <c r="I16" i="1"/>
  <c r="J16" i="1" s="1"/>
  <c r="H16" i="1"/>
  <c r="G16" i="1"/>
  <c r="F16" i="1"/>
  <c r="E16" i="1"/>
  <c r="M16" i="1" s="1"/>
  <c r="N16" i="1" s="1"/>
  <c r="D16" i="1"/>
  <c r="L16" i="1" s="1"/>
  <c r="C16" i="1"/>
  <c r="K16" i="1" s="1"/>
  <c r="B16" i="1"/>
  <c r="I15" i="1"/>
  <c r="H15" i="1"/>
  <c r="G15" i="1"/>
  <c r="J15" i="1" s="1"/>
  <c r="F15" i="1"/>
  <c r="E15" i="1"/>
  <c r="M15" i="1" s="1"/>
  <c r="N15" i="1" s="1"/>
  <c r="D15" i="1"/>
  <c r="L15" i="1" s="1"/>
  <c r="C15" i="1"/>
  <c r="K15" i="1" s="1"/>
  <c r="B15" i="1"/>
  <c r="J14" i="1"/>
  <c r="I14" i="1"/>
  <c r="H14" i="1"/>
  <c r="G14" i="1"/>
  <c r="E14" i="1"/>
  <c r="F14" i="1" s="1"/>
  <c r="D14" i="1"/>
  <c r="L14" i="1" s="1"/>
  <c r="C14" i="1"/>
  <c r="K14" i="1" s="1"/>
  <c r="B14" i="1"/>
  <c r="J13" i="1"/>
  <c r="I13" i="1"/>
  <c r="H13" i="1"/>
  <c r="G13" i="1"/>
  <c r="E13" i="1"/>
  <c r="M13" i="1" s="1"/>
  <c r="D13" i="1"/>
  <c r="L13" i="1" s="1"/>
  <c r="C13" i="1"/>
  <c r="F13" i="1" s="1"/>
  <c r="B13" i="1"/>
  <c r="I12" i="1"/>
  <c r="J12" i="1" s="1"/>
  <c r="H12" i="1"/>
  <c r="G12" i="1"/>
  <c r="F12" i="1"/>
  <c r="E12" i="1"/>
  <c r="M12" i="1" s="1"/>
  <c r="N12" i="1" s="1"/>
  <c r="D12" i="1"/>
  <c r="L12" i="1" s="1"/>
  <c r="C12" i="1"/>
  <c r="K12" i="1" s="1"/>
  <c r="B12" i="1"/>
  <c r="I11" i="1"/>
  <c r="H11" i="1"/>
  <c r="G11" i="1"/>
  <c r="J11" i="1" s="1"/>
  <c r="F11" i="1"/>
  <c r="E11" i="1"/>
  <c r="M11" i="1" s="1"/>
  <c r="N11" i="1" s="1"/>
  <c r="P11" i="1" s="1"/>
  <c r="D11" i="1"/>
  <c r="L11" i="1" s="1"/>
  <c r="C11" i="1"/>
  <c r="K11" i="1" s="1"/>
  <c r="B11" i="1"/>
  <c r="J10" i="1"/>
  <c r="I10" i="1"/>
  <c r="H10" i="1"/>
  <c r="G10" i="1"/>
  <c r="E10" i="1"/>
  <c r="M10" i="1" s="1"/>
  <c r="N10" i="1" s="1"/>
  <c r="D10" i="1"/>
  <c r="L10" i="1" s="1"/>
  <c r="C10" i="1"/>
  <c r="K10" i="1" s="1"/>
  <c r="B10" i="1"/>
  <c r="J9" i="1"/>
  <c r="I9" i="1"/>
  <c r="H9" i="1"/>
  <c r="G9" i="1"/>
  <c r="E9" i="1"/>
  <c r="M9" i="1" s="1"/>
  <c r="D9" i="1"/>
  <c r="L9" i="1" s="1"/>
  <c r="C9" i="1"/>
  <c r="F9" i="1" s="1"/>
  <c r="B9" i="1"/>
  <c r="I8" i="1"/>
  <c r="J8" i="1" s="1"/>
  <c r="H8" i="1"/>
  <c r="G8" i="1"/>
  <c r="F8" i="1"/>
  <c r="E8" i="1"/>
  <c r="M8" i="1" s="1"/>
  <c r="N8" i="1" s="1"/>
  <c r="D8" i="1"/>
  <c r="L8" i="1" s="1"/>
  <c r="C8" i="1"/>
  <c r="K8" i="1" s="1"/>
  <c r="B8" i="1"/>
  <c r="I7" i="1"/>
  <c r="H7" i="1"/>
  <c r="G7" i="1"/>
  <c r="J7" i="1" s="1"/>
  <c r="F7" i="1"/>
  <c r="E7" i="1"/>
  <c r="M7" i="1" s="1"/>
  <c r="N7" i="1" s="1"/>
  <c r="D7" i="1"/>
  <c r="L7" i="1" s="1"/>
  <c r="C7" i="1"/>
  <c r="K7" i="1" s="1"/>
  <c r="B7" i="1"/>
  <c r="I6" i="1"/>
  <c r="J6" i="1" s="1"/>
  <c r="H6" i="1"/>
  <c r="H82" i="1" s="1"/>
  <c r="G6" i="1"/>
  <c r="G82" i="1" s="1"/>
  <c r="E6" i="1"/>
  <c r="E82" i="1" s="1"/>
  <c r="D6" i="1"/>
  <c r="D82" i="1" s="1"/>
  <c r="C6" i="1"/>
  <c r="K6" i="1" s="1"/>
  <c r="B6" i="1"/>
  <c r="A2" i="1"/>
  <c r="A1" i="1"/>
  <c r="P20" i="1" l="1"/>
  <c r="N25" i="1"/>
  <c r="P25" i="1" s="1"/>
  <c r="P27" i="1"/>
  <c r="N29" i="1"/>
  <c r="P29" i="1" s="1"/>
  <c r="P32" i="1"/>
  <c r="N75" i="1"/>
  <c r="P8" i="1"/>
  <c r="P12" i="1"/>
  <c r="P16" i="1"/>
  <c r="P19" i="1"/>
  <c r="N21" i="1"/>
  <c r="P21" i="1" s="1"/>
  <c r="P28" i="1"/>
  <c r="N13" i="1"/>
  <c r="P13" i="1" s="1"/>
  <c r="N71" i="1"/>
  <c r="N67" i="1"/>
  <c r="N68" i="1"/>
  <c r="P68" i="1" s="1"/>
  <c r="N69" i="1"/>
  <c r="P69" i="1" s="1"/>
  <c r="P36" i="1"/>
  <c r="P39" i="1"/>
  <c r="P40" i="1"/>
  <c r="P44" i="1"/>
  <c r="N45" i="1"/>
  <c r="P45" i="1" s="1"/>
  <c r="P48" i="1"/>
  <c r="P52" i="1"/>
  <c r="N53" i="1"/>
  <c r="P53" i="1" s="1"/>
  <c r="N55" i="1"/>
  <c r="P55" i="1" s="1"/>
  <c r="N56" i="1"/>
  <c r="P56" i="1" s="1"/>
  <c r="N59" i="1"/>
  <c r="N60" i="1"/>
  <c r="N61" i="1"/>
  <c r="P61" i="1" s="1"/>
  <c r="N63" i="1"/>
  <c r="P63" i="1" s="1"/>
  <c r="N64" i="1"/>
  <c r="P64" i="1" s="1"/>
  <c r="N65" i="1"/>
  <c r="P65" i="1" s="1"/>
  <c r="M14" i="1"/>
  <c r="N14" i="1" s="1"/>
  <c r="P14" i="1" s="1"/>
  <c r="K17" i="1"/>
  <c r="N17" i="1" s="1"/>
  <c r="K21" i="1"/>
  <c r="M26" i="1"/>
  <c r="N26" i="1" s="1"/>
  <c r="P26" i="1" s="1"/>
  <c r="K29" i="1"/>
  <c r="K33" i="1"/>
  <c r="N33" i="1" s="1"/>
  <c r="K37" i="1"/>
  <c r="N37" i="1" s="1"/>
  <c r="K41" i="1"/>
  <c r="N41" i="1" s="1"/>
  <c r="P41" i="1" s="1"/>
  <c r="M42" i="1"/>
  <c r="N42" i="1" s="1"/>
  <c r="K45" i="1"/>
  <c r="M46" i="1"/>
  <c r="N46" i="1" s="1"/>
  <c r="K49" i="1"/>
  <c r="N49" i="1" s="1"/>
  <c r="P49" i="1" s="1"/>
  <c r="M50" i="1"/>
  <c r="N50" i="1" s="1"/>
  <c r="K53" i="1"/>
  <c r="M54" i="1"/>
  <c r="N54" i="1" s="1"/>
  <c r="K57" i="1"/>
  <c r="N57" i="1" s="1"/>
  <c r="P57" i="1" s="1"/>
  <c r="M58" i="1"/>
  <c r="N58" i="1" s="1"/>
  <c r="K61" i="1"/>
  <c r="M62" i="1"/>
  <c r="N62" i="1" s="1"/>
  <c r="K65" i="1"/>
  <c r="M66" i="1"/>
  <c r="N66" i="1" s="1"/>
  <c r="K69" i="1"/>
  <c r="M70" i="1"/>
  <c r="N70" i="1" s="1"/>
  <c r="M74" i="1"/>
  <c r="N74" i="1" s="1"/>
  <c r="P74" i="1" s="1"/>
  <c r="M78" i="1"/>
  <c r="N78" i="1" s="1"/>
  <c r="P78" i="1" s="1"/>
  <c r="F10" i="1"/>
  <c r="F18" i="1"/>
  <c r="F30" i="1"/>
  <c r="F34" i="1"/>
  <c r="F38" i="1"/>
  <c r="L6" i="1"/>
  <c r="L82" i="1" s="1"/>
  <c r="L88" i="1" s="1"/>
  <c r="K13" i="1"/>
  <c r="K82" i="1" s="1"/>
  <c r="K88" i="1" s="1"/>
  <c r="M22" i="1"/>
  <c r="N22" i="1" s="1"/>
  <c r="P22" i="1" s="1"/>
  <c r="K25" i="1"/>
  <c r="M6" i="1"/>
  <c r="F6" i="1"/>
  <c r="K72" i="1"/>
  <c r="N72" i="1" s="1"/>
  <c r="P72" i="1" s="1"/>
  <c r="M73" i="1"/>
  <c r="N73" i="1" s="1"/>
  <c r="M77" i="1"/>
  <c r="N77" i="1" s="1"/>
  <c r="P77" i="1" s="1"/>
  <c r="M81" i="1"/>
  <c r="N81" i="1" s="1"/>
  <c r="P81" i="1" s="1"/>
  <c r="I82" i="1"/>
  <c r="J82" i="1" s="1"/>
  <c r="K9" i="1"/>
  <c r="N9" i="1" s="1"/>
  <c r="M76" i="1"/>
  <c r="N76" i="1" s="1"/>
  <c r="P76" i="1" s="1"/>
  <c r="M80" i="1"/>
  <c r="N80" i="1" s="1"/>
  <c r="P80" i="1" s="1"/>
  <c r="C82" i="1"/>
  <c r="F82" i="1" s="1"/>
  <c r="P37" i="1" l="1"/>
  <c r="P38" i="1"/>
  <c r="P33" i="1"/>
  <c r="P34" i="1"/>
  <c r="P9" i="1"/>
  <c r="P10" i="1"/>
  <c r="P17" i="1"/>
  <c r="P18" i="1"/>
  <c r="P42" i="1"/>
  <c r="P73" i="1"/>
  <c r="P67" i="1"/>
  <c r="P66" i="1"/>
  <c r="P50" i="1"/>
  <c r="P51" i="1"/>
  <c r="P60" i="1"/>
  <c r="P30" i="1"/>
  <c r="P75" i="1"/>
  <c r="P58" i="1"/>
  <c r="P70" i="1"/>
  <c r="P79" i="1"/>
  <c r="M82" i="1"/>
  <c r="N6" i="1"/>
  <c r="P7" i="1" s="1"/>
  <c r="P62" i="1"/>
  <c r="P46" i="1"/>
  <c r="P59" i="1"/>
  <c r="P15" i="1"/>
  <c r="P54" i="1"/>
  <c r="P43" i="1"/>
  <c r="P47" i="1"/>
  <c r="P71" i="1"/>
  <c r="P23" i="1"/>
  <c r="M88" i="1" l="1"/>
  <c r="N82" i="1"/>
</calcChain>
</file>

<file path=xl/sharedStrings.xml><?xml version="1.0" encoding="utf-8"?>
<sst xmlns="http://schemas.openxmlformats.org/spreadsheetml/2006/main" count="98" uniqueCount="88">
  <si>
    <t>หน่วย : ล้านบาท</t>
  </si>
  <si>
    <t>ลำดับที่</t>
  </si>
  <si>
    <t>จังหวัด</t>
  </si>
  <si>
    <t>รายจ่ายประจำ</t>
  </si>
  <si>
    <t>รายจ่ายลงทุน</t>
  </si>
  <si>
    <t>รวม</t>
  </si>
  <si>
    <t>งบจัดสรรถือจ่าย จังหวัด</t>
  </si>
  <si>
    <t>PO</t>
  </si>
  <si>
    <t>เบิกจ่าย</t>
  </si>
  <si>
    <t>ร้อยละเบิกจ่ายต่องบจัดสรรถือจ่ายจังหวัด</t>
  </si>
  <si>
    <t>8100</t>
  </si>
  <si>
    <t>1500</t>
  </si>
  <si>
    <t>8400</t>
  </si>
  <si>
    <t>9500</t>
  </si>
  <si>
    <t>2500</t>
  </si>
  <si>
    <t>2100</t>
  </si>
  <si>
    <t>8300</t>
  </si>
  <si>
    <t>1300</t>
  </si>
  <si>
    <t>2700</t>
  </si>
  <si>
    <t>2300</t>
  </si>
  <si>
    <t>9300</t>
  </si>
  <si>
    <t>7700</t>
  </si>
  <si>
    <t>7200</t>
  </si>
  <si>
    <t>3800</t>
  </si>
  <si>
    <t>1400</t>
  </si>
  <si>
    <t>8500</t>
  </si>
  <si>
    <t>5300</t>
  </si>
  <si>
    <t>9100</t>
  </si>
  <si>
    <t>1100</t>
  </si>
  <si>
    <t>7600</t>
  </si>
  <si>
    <t>4600</t>
  </si>
  <si>
    <t>4500</t>
  </si>
  <si>
    <t>9600</t>
  </si>
  <si>
    <t>8600</t>
  </si>
  <si>
    <t>5500</t>
  </si>
  <si>
    <t>1800</t>
  </si>
  <si>
    <t>6100</t>
  </si>
  <si>
    <t>2600</t>
  </si>
  <si>
    <t>3100</t>
  </si>
  <si>
    <t>5800</t>
  </si>
  <si>
    <t>7000</t>
  </si>
  <si>
    <t>7100</t>
  </si>
  <si>
    <t>2200</t>
  </si>
  <si>
    <t>5100</t>
  </si>
  <si>
    <t>1700</t>
  </si>
  <si>
    <t>4800</t>
  </si>
  <si>
    <t>3900</t>
  </si>
  <si>
    <t>1200</t>
  </si>
  <si>
    <t>3200</t>
  </si>
  <si>
    <t>6000</t>
  </si>
  <si>
    <t>4200</t>
  </si>
  <si>
    <t>2400</t>
  </si>
  <si>
    <t>9200</t>
  </si>
  <si>
    <t>6200</t>
  </si>
  <si>
    <t>2000</t>
  </si>
  <si>
    <t>6700</t>
  </si>
  <si>
    <t>3500</t>
  </si>
  <si>
    <t>4900</t>
  </si>
  <si>
    <t>9400</t>
  </si>
  <si>
    <t>7300</t>
  </si>
  <si>
    <t>7500</t>
  </si>
  <si>
    <t>6500</t>
  </si>
  <si>
    <t>8200</t>
  </si>
  <si>
    <t>3600</t>
  </si>
  <si>
    <t>5400</t>
  </si>
  <si>
    <t>3400</t>
  </si>
  <si>
    <t>3700</t>
  </si>
  <si>
    <t>6600</t>
  </si>
  <si>
    <t>4400</t>
  </si>
  <si>
    <t>3000</t>
  </si>
  <si>
    <t>4100</t>
  </si>
  <si>
    <t>3300</t>
  </si>
  <si>
    <t>4700</t>
  </si>
  <si>
    <t>1600</t>
  </si>
  <si>
    <t>4300</t>
  </si>
  <si>
    <t>5200</t>
  </si>
  <si>
    <t>5700</t>
  </si>
  <si>
    <t>5600</t>
  </si>
  <si>
    <t>6400</t>
  </si>
  <si>
    <t>1900</t>
  </si>
  <si>
    <t>8000</t>
  </si>
  <si>
    <t>7400</t>
  </si>
  <si>
    <t>9000</t>
  </si>
  <si>
    <t>6300</t>
  </si>
  <si>
    <t>4000</t>
  </si>
  <si>
    <t>5000</t>
  </si>
  <si>
    <t xml:space="preserve"> 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</si>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</sst>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_-* #,##0.000_-;\-* #,##0.000_-;_-* &quot;-&quot;???_-;_-@_-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9" fillId="4" borderId="18" applyNumberFormat="0" applyProtection="0">
      <alignment horizontal="left" vertical="center" indent="1"/>
    </xf>
    <xf numFmtId="0" fontId="10" fillId="0" borderId="0"/>
  </cellStyleXfs>
  <cellXfs count="63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43" fontId="7" fillId="2" borderId="10" xfId="3" applyFont="1" applyFill="1" applyBorder="1" applyAlignment="1">
      <alignment horizontal="center" vertical="center" wrapText="1"/>
    </xf>
    <xf numFmtId="43" fontId="7" fillId="2" borderId="7" xfId="3" applyFont="1" applyFill="1" applyBorder="1" applyAlignment="1">
      <alignment horizontal="center" vertical="center" wrapText="1"/>
    </xf>
    <xf numFmtId="187" fontId="6" fillId="2" borderId="11" xfId="3" applyNumberFormat="1" applyFont="1" applyFill="1" applyBorder="1" applyAlignment="1">
      <alignment horizontal="center" vertical="center"/>
    </xf>
    <xf numFmtId="188" fontId="6" fillId="3" borderId="12" xfId="3" applyNumberFormat="1" applyFont="1" applyFill="1" applyBorder="1" applyAlignment="1">
      <alignment vertical="center"/>
    </xf>
    <xf numFmtId="43" fontId="6" fillId="0" borderId="13" xfId="3" applyFont="1" applyFill="1" applyBorder="1" applyAlignment="1">
      <alignment vertical="center"/>
    </xf>
    <xf numFmtId="43" fontId="6" fillId="0" borderId="14" xfId="3" applyFont="1" applyFill="1" applyBorder="1" applyAlignment="1">
      <alignment vertical="center"/>
    </xf>
    <xf numFmtId="43" fontId="6" fillId="0" borderId="15" xfId="3" applyFont="1" applyFill="1" applyBorder="1" applyAlignment="1">
      <alignment vertical="center"/>
    </xf>
    <xf numFmtId="43" fontId="6" fillId="0" borderId="16" xfId="3" applyFont="1" applyFill="1" applyBorder="1" applyAlignment="1">
      <alignment horizontal="right" vertical="center"/>
    </xf>
    <xf numFmtId="43" fontId="8" fillId="0" borderId="16" xfId="3" applyFont="1" applyFill="1" applyBorder="1" applyAlignment="1">
      <alignment horizontal="right" vertical="center"/>
    </xf>
    <xf numFmtId="43" fontId="8" fillId="0" borderId="15" xfId="3" applyFont="1" applyFill="1" applyBorder="1" applyAlignment="1">
      <alignment horizontal="right" vertical="center"/>
    </xf>
    <xf numFmtId="43" fontId="6" fillId="2" borderId="17" xfId="3" applyFont="1" applyFill="1" applyBorder="1" applyAlignment="1">
      <alignment horizontal="right" vertical="center"/>
    </xf>
    <xf numFmtId="0" fontId="9" fillId="4" borderId="18" xfId="4" quotePrefix="1" applyNumberFormat="1" applyProtection="1">
      <alignment horizontal="left" vertical="center" indent="1"/>
      <protection locked="0"/>
    </xf>
    <xf numFmtId="189" fontId="0" fillId="0" borderId="0" xfId="0" applyNumberFormat="1"/>
    <xf numFmtId="190" fontId="0" fillId="0" borderId="0" xfId="0" applyNumberFormat="1"/>
    <xf numFmtId="187" fontId="6" fillId="2" borderId="15" xfId="3" applyNumberFormat="1" applyFont="1" applyFill="1" applyBorder="1" applyAlignment="1">
      <alignment horizontal="center" vertical="center"/>
    </xf>
    <xf numFmtId="188" fontId="6" fillId="3" borderId="17" xfId="3" applyNumberFormat="1" applyFont="1" applyFill="1" applyBorder="1" applyAlignment="1">
      <alignment vertical="center"/>
    </xf>
    <xf numFmtId="43" fontId="6" fillId="0" borderId="17" xfId="3" applyFont="1" applyFill="1" applyBorder="1" applyAlignment="1">
      <alignment horizontal="right" vertical="center"/>
    </xf>
    <xf numFmtId="43" fontId="8" fillId="0" borderId="19" xfId="3" applyFont="1" applyFill="1" applyBorder="1" applyAlignment="1">
      <alignment horizontal="right" vertical="center"/>
    </xf>
    <xf numFmtId="43" fontId="8" fillId="0" borderId="17" xfId="3" applyFont="1" applyFill="1" applyBorder="1" applyAlignment="1">
      <alignment horizontal="right" vertical="center"/>
    </xf>
    <xf numFmtId="43" fontId="6" fillId="0" borderId="19" xfId="3" applyFont="1" applyFill="1" applyBorder="1" applyAlignment="1">
      <alignment horizontal="right" vertical="center"/>
    </xf>
    <xf numFmtId="43" fontId="7" fillId="5" borderId="20" xfId="3" applyFont="1" applyFill="1" applyBorder="1" applyAlignment="1">
      <alignment horizontal="center" vertical="center"/>
    </xf>
    <xf numFmtId="43" fontId="7" fillId="5" borderId="21" xfId="3" applyFont="1" applyFill="1" applyBorder="1" applyAlignment="1">
      <alignment horizontal="center" vertical="center"/>
    </xf>
    <xf numFmtId="43" fontId="7" fillId="5" borderId="20" xfId="3" applyFont="1" applyFill="1" applyBorder="1" applyAlignment="1">
      <alignment vertical="center"/>
    </xf>
    <xf numFmtId="43" fontId="7" fillId="5" borderId="21" xfId="3" applyFont="1" applyFill="1" applyBorder="1" applyAlignment="1">
      <alignment vertical="center"/>
    </xf>
    <xf numFmtId="43" fontId="7" fillId="5" borderId="22" xfId="3" applyFont="1" applyFill="1" applyBorder="1" applyAlignment="1">
      <alignment vertical="center"/>
    </xf>
    <xf numFmtId="43" fontId="7" fillId="5" borderId="23" xfId="3" applyFont="1" applyFill="1" applyBorder="1" applyAlignment="1">
      <alignment horizontal="right" vertical="center"/>
    </xf>
    <xf numFmtId="4" fontId="9" fillId="4" borderId="18" xfId="4" quotePrefix="1" applyNumberFormat="1" applyProtection="1">
      <alignment horizontal="left" vertical="center" indent="1"/>
      <protection locked="0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Alignment="1">
      <alignment horizontal="right" vertical="center"/>
    </xf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4" fontId="6" fillId="0" borderId="0" xfId="3" applyNumberFormat="1" applyFont="1" applyFill="1" applyAlignment="1">
      <alignment vertical="center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1" applyFont="1"/>
    <xf numFmtId="43" fontId="6" fillId="0" borderId="0" xfId="3" applyFont="1" applyFill="1"/>
    <xf numFmtId="43" fontId="0" fillId="0" borderId="0" xfId="0" applyNumberFormat="1"/>
  </cellXfs>
  <cellStyles count="6">
    <cellStyle name="Comma" xfId="1" builtinId="3"/>
    <cellStyle name="Comma 2" xfId="3" xr:uid="{08B814FD-ED43-4274-9D76-890004F55C6D}"/>
    <cellStyle name="Normal" xfId="0" builtinId="0"/>
    <cellStyle name="Normal 2" xfId="2" xr:uid="{C95614EA-797C-48EB-8262-48CAE5B1CDF2}"/>
    <cellStyle name="Normal_กระทรวง" xfId="5" xr:uid="{BE22ADEF-A998-4934-8401-9FF54FD1AF63}"/>
    <cellStyle name="SAPBEXstdItem" xfId="4" xr:uid="{EE54218B-3260-454D-95CC-C4C8E1799A60}"/>
  </cellStyles>
  <dxfs count="6"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AppData/Local/Temp/Rar$DIa0.408/2564.07.23%20&#3619;&#3634;&#3618;&#3591;&#3634;&#3609;&#3648;&#3610;&#3636;&#3585;&#3592;&#3656;&#3634;&#3618;%20Ranking%20-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BN2_2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ศูนย์ส่งเสริมศิลปาชีพระหว่างประเทศ(องค์การมหาชน)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90">
          <cell r="A890" t="str">
            <v>756UA</v>
          </cell>
          <cell r="B890" t="str">
            <v>เทศบาลนครเกาะสมุย</v>
          </cell>
        </row>
        <row r="891">
          <cell r="A891" t="str">
            <v>751CJ</v>
          </cell>
          <cell r="B891" t="str">
            <v>เทศบาลนครขอนแก่น</v>
          </cell>
        </row>
        <row r="892">
          <cell r="A892" t="str">
            <v>751SW</v>
          </cell>
          <cell r="B892" t="str">
            <v>เทศบาลนครเจ้าพระยาสุรศักดิ์</v>
          </cell>
        </row>
        <row r="893">
          <cell r="A893" t="str">
            <v>7521Y</v>
          </cell>
          <cell r="B893" t="str">
            <v>เทศบาลนครเชียงราย</v>
          </cell>
        </row>
        <row r="894">
          <cell r="A894" t="str">
            <v>75266</v>
          </cell>
          <cell r="B894" t="str">
            <v>เทศบาลนครเชียงใหม่</v>
          </cell>
        </row>
        <row r="895">
          <cell r="A895" t="str">
            <v>752CE</v>
          </cell>
          <cell r="B895" t="str">
            <v>เทศบาลนครตรัง</v>
          </cell>
        </row>
        <row r="896">
          <cell r="A896" t="str">
            <v>752LB</v>
          </cell>
          <cell r="B896" t="str">
            <v>เทศบาลนครนครปฐม</v>
          </cell>
        </row>
        <row r="897">
          <cell r="A897" t="str">
            <v>752SJ</v>
          </cell>
          <cell r="B897" t="str">
            <v>เทศบาลนครนครราชสีมา</v>
          </cell>
        </row>
        <row r="898">
          <cell r="A898" t="str">
            <v>7532B</v>
          </cell>
          <cell r="B898" t="str">
            <v>เทศบาลนครนครศรีธรรมราช</v>
          </cell>
        </row>
        <row r="899">
          <cell r="A899" t="str">
            <v>7537S</v>
          </cell>
          <cell r="B899" t="str">
            <v>เทศบาลนครนครสวรรค์</v>
          </cell>
        </row>
        <row r="900">
          <cell r="A900" t="str">
            <v>753C0</v>
          </cell>
          <cell r="B900" t="str">
            <v>เทศบาลนครนนทบุรี</v>
          </cell>
        </row>
        <row r="901">
          <cell r="A901" t="str">
            <v>753D3</v>
          </cell>
          <cell r="B901" t="str">
            <v>เทศบาลนครปากเกร็ด</v>
          </cell>
        </row>
        <row r="902">
          <cell r="A902" t="str">
            <v>7541X</v>
          </cell>
          <cell r="B902" t="str">
            <v>เทศบาลนครพระนครศรีอยุธยา</v>
          </cell>
        </row>
        <row r="903">
          <cell r="A903" t="str">
            <v>754FE</v>
          </cell>
          <cell r="B903" t="str">
            <v>เทศบาลนครพิษณุโลก</v>
          </cell>
        </row>
        <row r="904">
          <cell r="A904" t="str">
            <v>754T6</v>
          </cell>
          <cell r="B904" t="str">
            <v>เทศบาลนครภูเก็ต</v>
          </cell>
        </row>
        <row r="905">
          <cell r="A905" t="str">
            <v>752HV</v>
          </cell>
          <cell r="B905" t="str">
            <v>เทศบาลนครแม่สอด</v>
          </cell>
        </row>
        <row r="906">
          <cell r="A906" t="str">
            <v>7553M</v>
          </cell>
          <cell r="B906" t="str">
            <v>เทศบาลนครยะลา</v>
          </cell>
        </row>
        <row r="907">
          <cell r="A907" t="str">
            <v>755CC</v>
          </cell>
          <cell r="B907" t="str">
            <v>เทศบาลนครระยอง</v>
          </cell>
        </row>
        <row r="908">
          <cell r="A908" t="str">
            <v>753TG</v>
          </cell>
          <cell r="B908" t="str">
            <v>เทศบาลนครรังสิต</v>
          </cell>
        </row>
        <row r="909">
          <cell r="A909" t="str">
            <v>755MD</v>
          </cell>
          <cell r="B909" t="str">
            <v>เทศบาลนครลำปาง</v>
          </cell>
        </row>
        <row r="910">
          <cell r="A910" t="str">
            <v>7561H</v>
          </cell>
          <cell r="B910" t="str">
            <v>เทศบาลนครสกลนคร</v>
          </cell>
        </row>
        <row r="911">
          <cell r="A911" t="str">
            <v>7565M</v>
          </cell>
          <cell r="B911" t="str">
            <v>เทศบาลนครสงขลา</v>
          </cell>
        </row>
        <row r="912">
          <cell r="A912" t="str">
            <v>756B1</v>
          </cell>
          <cell r="B912" t="str">
            <v>เทศบาลนครสมุทรปราการ</v>
          </cell>
        </row>
        <row r="913">
          <cell r="A913" t="str">
            <v>756DJ</v>
          </cell>
          <cell r="B913" t="str">
            <v>เทศบาลนครสมุทรสาคร</v>
          </cell>
        </row>
        <row r="914">
          <cell r="A914" t="str">
            <v>756TE</v>
          </cell>
          <cell r="B914" t="str">
            <v>เทศบาลนครสุราษฎร์ธานี</v>
          </cell>
        </row>
        <row r="915">
          <cell r="A915" t="str">
            <v>7568J</v>
          </cell>
          <cell r="B915" t="str">
            <v>เทศบาลนครหาดใหญ่</v>
          </cell>
        </row>
        <row r="916">
          <cell r="A916" t="str">
            <v>751SV</v>
          </cell>
          <cell r="B916" t="str">
            <v>เทศบาลนครแหลมฉบัง</v>
          </cell>
        </row>
        <row r="917">
          <cell r="A917" t="str">
            <v>756E2</v>
          </cell>
          <cell r="B917" t="str">
            <v>เทศบาลนครอ้อมน้อย</v>
          </cell>
        </row>
        <row r="918">
          <cell r="A918" t="str">
            <v>757AD</v>
          </cell>
          <cell r="B918" t="str">
            <v>เทศบาลนครอุดรธานี</v>
          </cell>
        </row>
        <row r="919">
          <cell r="A919" t="str">
            <v>757KY</v>
          </cell>
          <cell r="B919" t="str">
            <v>เทศบาลนครอุบลราชธานี</v>
          </cell>
        </row>
        <row r="920">
          <cell r="A920" t="str">
            <v>756E1</v>
          </cell>
          <cell r="B920" t="str">
            <v>เทศบาลเมืองกระทุ่มแบน</v>
          </cell>
        </row>
        <row r="921">
          <cell r="A921" t="str">
            <v>752P4</v>
          </cell>
          <cell r="B921" t="str">
            <v>เทศบาลเมืองกระทุ่มล้ม</v>
          </cell>
        </row>
        <row r="922">
          <cell r="A922" t="str">
            <v>751F9</v>
          </cell>
          <cell r="B922" t="str">
            <v>เทศบาลเมืองกระนวน</v>
          </cell>
        </row>
        <row r="923">
          <cell r="A923" t="str">
            <v>75100</v>
          </cell>
          <cell r="B923" t="str">
            <v>เทศบาลเมืองกระบี่</v>
          </cell>
        </row>
        <row r="924">
          <cell r="A924" t="str">
            <v>754TD</v>
          </cell>
          <cell r="B924" t="str">
            <v>เทศบาลเมืองกะทู้</v>
          </cell>
        </row>
        <row r="925">
          <cell r="A925" t="str">
            <v>752CW</v>
          </cell>
          <cell r="B925" t="str">
            <v>เทศบาลเมืองกันตัง</v>
          </cell>
        </row>
        <row r="926">
          <cell r="A926" t="str">
            <v>755WQ</v>
          </cell>
          <cell r="B926" t="str">
            <v>เทศบาลเมืองกันทรลักษ์</v>
          </cell>
        </row>
        <row r="927">
          <cell r="A927" t="str">
            <v>7511U</v>
          </cell>
          <cell r="B927" t="str">
            <v>เทศบาลเมืองกาญจนบุรี</v>
          </cell>
        </row>
        <row r="928">
          <cell r="A928" t="str">
            <v>7515F</v>
          </cell>
          <cell r="B928" t="str">
            <v>เทศบาลเมืองกาฬสินธุ์</v>
          </cell>
        </row>
        <row r="929">
          <cell r="A929" t="str">
            <v>7567Z</v>
          </cell>
          <cell r="B929" t="str">
            <v>เทศบาลเมืองกำแพงเพชร</v>
          </cell>
        </row>
        <row r="930">
          <cell r="A930" t="str">
            <v>7519V</v>
          </cell>
          <cell r="B930" t="str">
            <v>เทศบาลเมืองกำแพงเพชร</v>
          </cell>
        </row>
        <row r="931">
          <cell r="A931" t="str">
            <v>7516H</v>
          </cell>
          <cell r="B931" t="str">
            <v>เทศบาลเมืองกุฉินารายณ์</v>
          </cell>
        </row>
        <row r="932">
          <cell r="A932" t="str">
            <v>756GX</v>
          </cell>
          <cell r="B932" t="str">
            <v>เทศบาลเมืองแก่งคอย</v>
          </cell>
        </row>
        <row r="933">
          <cell r="A933" t="str">
            <v>751KK</v>
          </cell>
          <cell r="B933" t="str">
            <v>เทศบาลเมืองขลุง</v>
          </cell>
        </row>
        <row r="934">
          <cell r="A934" t="str">
            <v>755MC</v>
          </cell>
          <cell r="B934" t="str">
            <v>เทศบาลเมืองเขลางค์นคร</v>
          </cell>
        </row>
        <row r="935">
          <cell r="A935" t="str">
            <v>7565N</v>
          </cell>
          <cell r="B935" t="str">
            <v>เทศบาลเมืองเขารูปช้าง</v>
          </cell>
        </row>
        <row r="936">
          <cell r="A936" t="str">
            <v>755HU</v>
          </cell>
          <cell r="B936" t="str">
            <v>เทศบาลเมืองเขาสามยอด</v>
          </cell>
        </row>
        <row r="937">
          <cell r="A937" t="str">
            <v>756E6</v>
          </cell>
          <cell r="B937" t="str">
            <v>เทศบาลเมืองคลองมะเดื่อ</v>
          </cell>
        </row>
        <row r="938">
          <cell r="A938" t="str">
            <v>753TA</v>
          </cell>
          <cell r="B938" t="str">
            <v>เทศบาลเมืองคลองหลวง</v>
          </cell>
        </row>
        <row r="939">
          <cell r="A939" t="str">
            <v>7568N</v>
          </cell>
          <cell r="B939" t="str">
            <v>เทศบาลเมืองคลองแห</v>
          </cell>
        </row>
        <row r="940">
          <cell r="A940" t="str">
            <v>7568K</v>
          </cell>
          <cell r="B940" t="str">
            <v>เทศบาลเมืองควนลัง</v>
          </cell>
        </row>
        <row r="941">
          <cell r="A941" t="str">
            <v>7568M</v>
          </cell>
          <cell r="B941" t="str">
            <v>เทศบาลเมืองคอหงส์</v>
          </cell>
        </row>
        <row r="942">
          <cell r="A942" t="str">
            <v>753U2</v>
          </cell>
          <cell r="B942" t="str">
            <v>เทศบาลเมืองคูคต</v>
          </cell>
        </row>
        <row r="943">
          <cell r="A943" t="str">
            <v>751KC</v>
          </cell>
          <cell r="B943" t="str">
            <v>เทศบาลเมืองจันทนิมิต</v>
          </cell>
        </row>
        <row r="944">
          <cell r="A944" t="str">
            <v>751K4</v>
          </cell>
          <cell r="B944" t="str">
            <v>เทศบาลเมืองจันทบุรี</v>
          </cell>
        </row>
        <row r="945">
          <cell r="A945" t="str">
            <v>757L4</v>
          </cell>
          <cell r="B945" t="str">
            <v>เทศบาลเมืองแจระแม</v>
          </cell>
        </row>
        <row r="946">
          <cell r="A946" t="str">
            <v>751MJ</v>
          </cell>
          <cell r="B946" t="str">
            <v>เทศบาลเมืองฉะเชิงเทรา</v>
          </cell>
        </row>
        <row r="947">
          <cell r="A947" t="str">
            <v>751QR</v>
          </cell>
          <cell r="B947" t="str">
            <v>เทศบาลเมืองชลบุรี</v>
          </cell>
        </row>
        <row r="948">
          <cell r="A948" t="str">
            <v>754KD</v>
          </cell>
          <cell r="B948" t="str">
            <v>เทศบาลเมืองชะอำ</v>
          </cell>
        </row>
        <row r="949">
          <cell r="A949" t="str">
            <v>751TN</v>
          </cell>
          <cell r="B949" t="str">
            <v>เทศบาลเมืองชัยนาท</v>
          </cell>
        </row>
        <row r="950">
          <cell r="A950" t="str">
            <v>751VF</v>
          </cell>
          <cell r="B950" t="str">
            <v>เทศบาลเมืองชัยภูมิ</v>
          </cell>
        </row>
        <row r="951">
          <cell r="A951" t="str">
            <v>751ZN</v>
          </cell>
          <cell r="B951" t="str">
            <v>เทศบาลเมืองชุมพร</v>
          </cell>
        </row>
        <row r="952">
          <cell r="A952" t="str">
            <v>751DW</v>
          </cell>
          <cell r="B952" t="str">
            <v>เทศบาลเมืองชุมแพ</v>
          </cell>
        </row>
        <row r="953">
          <cell r="A953" t="str">
            <v>7538M</v>
          </cell>
          <cell r="B953" t="str">
            <v>เทศบาลเมืองชุมแสง</v>
          </cell>
        </row>
        <row r="954">
          <cell r="A954" t="str">
            <v>753M2</v>
          </cell>
          <cell r="B954" t="str">
            <v>เทศบาลเมืองชุมเห็ด</v>
          </cell>
        </row>
        <row r="955">
          <cell r="A955" t="str">
            <v>7547N</v>
          </cell>
          <cell r="B955" t="str">
            <v>เทศบาลเมืองดอกคำใต้</v>
          </cell>
        </row>
        <row r="956">
          <cell r="A956" t="str">
            <v>756U5</v>
          </cell>
          <cell r="B956" t="str">
            <v>เทศบาลเมืองดอนสัก</v>
          </cell>
        </row>
        <row r="957">
          <cell r="A957" t="str">
            <v>757MQ</v>
          </cell>
          <cell r="B957" t="str">
            <v>เทศบาลเมืองเดชอุดม</v>
          </cell>
        </row>
        <row r="958">
          <cell r="A958" t="str">
            <v>7529X</v>
          </cell>
          <cell r="B958" t="str">
            <v>เทศบาลเมืองต้นเปา</v>
          </cell>
        </row>
        <row r="959">
          <cell r="A959" t="str">
            <v>752FB</v>
          </cell>
          <cell r="B959" t="str">
            <v>เทศบาลเมืองตราด</v>
          </cell>
        </row>
        <row r="960">
          <cell r="A960" t="str">
            <v>7549G</v>
          </cell>
          <cell r="B960" t="str">
            <v>เทศบาลเมืองตะกั่วป่า</v>
          </cell>
        </row>
        <row r="961">
          <cell r="A961" t="str">
            <v>754DB</v>
          </cell>
          <cell r="B961" t="str">
            <v>เทศบาลเมืองตะพานหิน</v>
          </cell>
        </row>
        <row r="962">
          <cell r="A962" t="str">
            <v>7540F</v>
          </cell>
          <cell r="B962" t="str">
            <v>เทศบาลเมืองตะลุบัน</v>
          </cell>
        </row>
        <row r="963">
          <cell r="A963" t="str">
            <v>752GM</v>
          </cell>
          <cell r="B963" t="str">
            <v>เทศบาลเมืองตาก</v>
          </cell>
        </row>
        <row r="964">
          <cell r="A964" t="str">
            <v>753DK</v>
          </cell>
          <cell r="B964" t="str">
            <v>เทศบาลเมืองตากใบ</v>
          </cell>
        </row>
        <row r="965">
          <cell r="A965" t="str">
            <v>7539V</v>
          </cell>
          <cell r="B965" t="str">
            <v>เทศบาลเมืองตาคลี</v>
          </cell>
        </row>
        <row r="966">
          <cell r="A966" t="str">
            <v>756GY</v>
          </cell>
          <cell r="B966" t="str">
            <v>เทศบาลเมืองทับกวาง</v>
          </cell>
        </row>
        <row r="967">
          <cell r="A967" t="str">
            <v>756WT</v>
          </cell>
          <cell r="B967" t="str">
            <v>เทศบาลเมืองท่าข้าม</v>
          </cell>
        </row>
        <row r="968">
          <cell r="A968" t="str">
            <v>753T9</v>
          </cell>
          <cell r="B968" t="str">
            <v>เทศบาลเมืองท่าโขลง</v>
          </cell>
        </row>
        <row r="969">
          <cell r="A969" t="str">
            <v>751KA</v>
          </cell>
          <cell r="B969" t="str">
            <v>เทศบาลเมืองท่าช้าง</v>
          </cell>
        </row>
        <row r="970">
          <cell r="A970" t="str">
            <v>75732</v>
          </cell>
          <cell r="B970" t="str">
            <v>เทศบาลเมืองท่าบ่อ</v>
          </cell>
        </row>
        <row r="971">
          <cell r="A971" t="str">
            <v>755FV</v>
          </cell>
          <cell r="B971" t="str">
            <v>เทศบาลเมืองท่าผา</v>
          </cell>
        </row>
        <row r="972">
          <cell r="A972" t="str">
            <v>75137</v>
          </cell>
          <cell r="B972" t="str">
            <v>เทศบาลเมืองท่าเรือพระแท่น</v>
          </cell>
        </row>
        <row r="973">
          <cell r="A973" t="str">
            <v>751KX</v>
          </cell>
          <cell r="B973" t="str">
            <v>เทศบาลเมืองท่าใหม่</v>
          </cell>
        </row>
        <row r="974">
          <cell r="A974" t="str">
            <v>7568S</v>
          </cell>
          <cell r="B974" t="str">
            <v>เทศบาลเมืองทุ่งตำเสา</v>
          </cell>
        </row>
        <row r="975">
          <cell r="A975" t="str">
            <v>7534R</v>
          </cell>
          <cell r="B975" t="str">
            <v>เทศบาลเมืองทุ่งสง</v>
          </cell>
        </row>
        <row r="976">
          <cell r="A976" t="str">
            <v>752JN</v>
          </cell>
          <cell r="B976" t="str">
            <v>เทศบาลเมืองนครนายก</v>
          </cell>
        </row>
        <row r="977">
          <cell r="A977" t="str">
            <v>752LD</v>
          </cell>
          <cell r="B977" t="str">
            <v>เทศบาลเมืองนครปฐม</v>
          </cell>
        </row>
        <row r="978">
          <cell r="A978" t="str">
            <v>752PF</v>
          </cell>
          <cell r="B978" t="str">
            <v>เทศบาลเมืองนครพนม</v>
          </cell>
        </row>
        <row r="979">
          <cell r="A979" t="str">
            <v>753DC</v>
          </cell>
          <cell r="B979" t="str">
            <v>เทศบาลเมืองนราธิวาส</v>
          </cell>
        </row>
        <row r="980">
          <cell r="A980" t="str">
            <v>753MV</v>
          </cell>
          <cell r="B980" t="str">
            <v>เทศบาลเมืองนางรอง</v>
          </cell>
        </row>
        <row r="981">
          <cell r="A981" t="str">
            <v>753FY</v>
          </cell>
          <cell r="B981" t="str">
            <v>เทศบาลเมืองน่าน</v>
          </cell>
        </row>
        <row r="982">
          <cell r="A982" t="str">
            <v>756VQ</v>
          </cell>
          <cell r="B982" t="str">
            <v>เทศบาลเมืองนาสาร</v>
          </cell>
        </row>
        <row r="983">
          <cell r="A983" t="str">
            <v>757AH</v>
          </cell>
          <cell r="B983" t="str">
            <v>เทศบาลเมืองโนนสูง-น้ำคำ</v>
          </cell>
        </row>
        <row r="984">
          <cell r="A984" t="str">
            <v>752WT</v>
          </cell>
          <cell r="B984" t="str">
            <v>เทศบาลเมืองบัวใหญ่</v>
          </cell>
        </row>
        <row r="985">
          <cell r="A985" t="str">
            <v>753C6</v>
          </cell>
          <cell r="B985" t="str">
            <v>เทศบาลเมืองบางกรวย</v>
          </cell>
        </row>
        <row r="986">
          <cell r="A986" t="str">
            <v>756BR</v>
          </cell>
          <cell r="B986" t="str">
            <v>เทศบาลเมืองบางแก้ว</v>
          </cell>
        </row>
        <row r="987">
          <cell r="A987" t="str">
            <v>753CQ</v>
          </cell>
          <cell r="B987" t="str">
            <v>เทศบาลเมืองบางคูรัด</v>
          </cell>
        </row>
        <row r="988">
          <cell r="A988" t="str">
            <v>753T1</v>
          </cell>
          <cell r="B988" t="str">
            <v>เทศบาลเมืองบางคูวัด</v>
          </cell>
        </row>
        <row r="989">
          <cell r="A989" t="str">
            <v>753CM</v>
          </cell>
          <cell r="B989" t="str">
            <v>เทศบาลเมืองบางบัวทอง</v>
          </cell>
        </row>
        <row r="990">
          <cell r="A990" t="str">
            <v>754DP</v>
          </cell>
          <cell r="B990" t="str">
            <v>เทศบาลเมืองบางมูลนาก</v>
          </cell>
        </row>
        <row r="991">
          <cell r="A991" t="str">
            <v>756L1</v>
          </cell>
          <cell r="B991" t="str">
            <v>เทศบาลเมืองบางระจัน</v>
          </cell>
        </row>
        <row r="992">
          <cell r="A992" t="str">
            <v>753CU</v>
          </cell>
          <cell r="B992" t="str">
            <v>เทศบาลเมืองบางรักพัฒนา</v>
          </cell>
        </row>
        <row r="993">
          <cell r="A993" t="str">
            <v>755BL</v>
          </cell>
          <cell r="B993" t="str">
            <v>เทศบาลเมืองบางริ้น</v>
          </cell>
        </row>
        <row r="994">
          <cell r="A994" t="str">
            <v>753C2</v>
          </cell>
          <cell r="B994" t="str">
            <v>เทศบาลเมืองบางศรีเมือง</v>
          </cell>
        </row>
        <row r="995">
          <cell r="A995" t="str">
            <v>755CX</v>
          </cell>
          <cell r="B995" t="str">
            <v>เทศบาลเมืองบ้านฉาง</v>
          </cell>
        </row>
        <row r="996">
          <cell r="A996" t="str">
            <v>757DJ</v>
          </cell>
          <cell r="B996" t="str">
            <v>เทศบาลเมืองบ้านดุง</v>
          </cell>
        </row>
        <row r="997">
          <cell r="A997" t="str">
            <v>751CP</v>
          </cell>
          <cell r="B997" t="str">
            <v>เทศบาลเมืองบ้านทุ่ม</v>
          </cell>
        </row>
        <row r="998">
          <cell r="A998" t="str">
            <v>751R8</v>
          </cell>
          <cell r="B998" t="str">
            <v>เทศบาลเมืองบ้านบึง</v>
          </cell>
        </row>
        <row r="999">
          <cell r="A999" t="str">
            <v>755FU</v>
          </cell>
          <cell r="B999" t="str">
            <v>เทศบาลเมืองบ้านโป่ง</v>
          </cell>
        </row>
        <row r="1000">
          <cell r="A1000" t="str">
            <v>751FL</v>
          </cell>
          <cell r="B1000" t="str">
            <v>เทศบาลเมืองบ้านไผ่</v>
          </cell>
        </row>
        <row r="1001">
          <cell r="A1001" t="str">
            <v>7568V</v>
          </cell>
          <cell r="B1001" t="str">
            <v>เทศบาลเมืองบ้านพรุ</v>
          </cell>
        </row>
        <row r="1002">
          <cell r="A1002" t="str">
            <v>751QS</v>
          </cell>
          <cell r="B1002" t="str">
            <v>เทศบาลเมืองบ้านสวน</v>
          </cell>
        </row>
        <row r="1003">
          <cell r="A1003" t="str">
            <v>755LE</v>
          </cell>
          <cell r="B1003" t="str">
            <v>เทศบาลเมืองบ้านหมี่</v>
          </cell>
        </row>
        <row r="1004">
          <cell r="A1004" t="str">
            <v>753TH</v>
          </cell>
          <cell r="B1004" t="str">
            <v>เทศบาลเมืองบึงยี่โถ</v>
          </cell>
        </row>
        <row r="1005">
          <cell r="A1005" t="str">
            <v>753LN</v>
          </cell>
          <cell r="B1005" t="str">
            <v>เทศบาลเมืองบุรีรัมย์</v>
          </cell>
        </row>
        <row r="1006">
          <cell r="A1006" t="str">
            <v>75542</v>
          </cell>
          <cell r="B1006" t="str">
            <v>เทศบาลเมืองเบตง</v>
          </cell>
        </row>
        <row r="1007">
          <cell r="A1007" t="str">
            <v>753ST</v>
          </cell>
          <cell r="B1007" t="str">
            <v>เทศบาลเมืองปทุมธานี</v>
          </cell>
        </row>
        <row r="1008">
          <cell r="A1008" t="str">
            <v>751TJ</v>
          </cell>
          <cell r="B1008" t="str">
            <v>เทศบาลเมืองปรกฟ้า</v>
          </cell>
        </row>
        <row r="1009">
          <cell r="A1009" t="str">
            <v>753UR</v>
          </cell>
          <cell r="B1009" t="str">
            <v>เทศบาลเมืองประจวบคีรีขันธ์</v>
          </cell>
        </row>
        <row r="1010">
          <cell r="A1010" t="str">
            <v>753WJ</v>
          </cell>
          <cell r="B1010" t="str">
            <v>เทศบาลเมืองปราจีนบุรี</v>
          </cell>
        </row>
        <row r="1011">
          <cell r="A1011" t="str">
            <v>753YL</v>
          </cell>
          <cell r="B1011" t="str">
            <v>เทศบาลเมืองปัตตานี</v>
          </cell>
        </row>
        <row r="1012">
          <cell r="A1012" t="str">
            <v>75303</v>
          </cell>
          <cell r="B1012" t="str">
            <v>เทศบาลเมืองปากช่อง</v>
          </cell>
        </row>
        <row r="1013">
          <cell r="A1013" t="str">
            <v>756B3</v>
          </cell>
          <cell r="B1013" t="str">
            <v>เทศบาลเมืองปากน้ำสมุทรปราการ</v>
          </cell>
        </row>
        <row r="1014">
          <cell r="A1014" t="str">
            <v>7535G</v>
          </cell>
          <cell r="B1014" t="str">
            <v>เทศบาลเมืองปากพนัง</v>
          </cell>
        </row>
        <row r="1015">
          <cell r="A1015" t="str">
            <v>7532R</v>
          </cell>
          <cell r="B1015" t="str">
            <v>เทศบาลเมืองปากพูน</v>
          </cell>
        </row>
        <row r="1016">
          <cell r="A1016" t="str">
            <v>751B3</v>
          </cell>
          <cell r="B1016" t="str">
            <v>เทศบาลเมืองปางมะค่า</v>
          </cell>
        </row>
        <row r="1017">
          <cell r="A1017" t="str">
            <v>7568E</v>
          </cell>
          <cell r="B1017" t="str">
            <v>เทศบาลเมืองปาดังเบซาร์</v>
          </cell>
        </row>
        <row r="1018">
          <cell r="A1018" t="str">
            <v>754TE</v>
          </cell>
          <cell r="B1018" t="str">
            <v>เทศบาลเมืองป่าตอง</v>
          </cell>
        </row>
        <row r="1019">
          <cell r="A1019" t="str">
            <v>756BZ</v>
          </cell>
          <cell r="B1019" t="str">
            <v>เทศบาลเมืองปู่เจ้าสมิงพราย</v>
          </cell>
        </row>
        <row r="1020">
          <cell r="A1020" t="str">
            <v>7544A</v>
          </cell>
          <cell r="B1020" t="str">
            <v>เทศบาลเมืองผักไห่</v>
          </cell>
        </row>
        <row r="1021">
          <cell r="A1021" t="str">
            <v>751S8</v>
          </cell>
          <cell r="B1021" t="str">
            <v>เทศบาลเมืองพนัสนิคม</v>
          </cell>
        </row>
        <row r="1022">
          <cell r="A1022" t="str">
            <v>756BW</v>
          </cell>
          <cell r="B1022" t="str">
            <v>เทศบาลเมืองพระประแดง</v>
          </cell>
        </row>
        <row r="1023">
          <cell r="A1023" t="str">
            <v>756JQ</v>
          </cell>
          <cell r="B1023" t="str">
            <v>เทศบาลเมืองพระพุทธบาท</v>
          </cell>
        </row>
        <row r="1024">
          <cell r="A1024" t="str">
            <v>7546K</v>
          </cell>
          <cell r="B1024" t="str">
            <v>เทศบาลเมืองพะเยา</v>
          </cell>
        </row>
        <row r="1025">
          <cell r="A1025" t="str">
            <v>7548Q</v>
          </cell>
          <cell r="B1025" t="str">
            <v>เทศบาลเมืองพังงา</v>
          </cell>
        </row>
        <row r="1026">
          <cell r="A1026" t="str">
            <v>754A8</v>
          </cell>
          <cell r="B1026" t="str">
            <v>เทศบาลเมืองพัทลุง</v>
          </cell>
        </row>
        <row r="1027">
          <cell r="A1027" t="str">
            <v>754CE</v>
          </cell>
          <cell r="B1027" t="str">
            <v>เทศบาลเมืองพิจิตร</v>
          </cell>
        </row>
        <row r="1028">
          <cell r="A1028" t="str">
            <v>755MG</v>
          </cell>
          <cell r="B1028" t="str">
            <v>เทศบาลเมืองพิชัย</v>
          </cell>
        </row>
        <row r="1029">
          <cell r="A1029" t="str">
            <v>757QS</v>
          </cell>
          <cell r="B1029" t="str">
            <v>เทศบาลเมืองพิบูลมังสาหาร</v>
          </cell>
        </row>
        <row r="1030">
          <cell r="A1030" t="str">
            <v>753CT</v>
          </cell>
          <cell r="B1030" t="str">
            <v>เทศบาลเมืองพิมลราช</v>
          </cell>
        </row>
        <row r="1031">
          <cell r="A1031" t="str">
            <v>754JF</v>
          </cell>
          <cell r="B1031" t="str">
            <v>เทศบาลเมืองเพชรบุรี</v>
          </cell>
        </row>
        <row r="1032">
          <cell r="A1032" t="str">
            <v>754LX</v>
          </cell>
          <cell r="B1032" t="str">
            <v>เทศบาลเมืองเพชรบูรณ์</v>
          </cell>
        </row>
        <row r="1033">
          <cell r="A1033" t="str">
            <v>754QQ</v>
          </cell>
          <cell r="B1033" t="str">
            <v>เทศบาลเมืองแพร่</v>
          </cell>
        </row>
        <row r="1034">
          <cell r="A1034" t="str">
            <v>756BC</v>
          </cell>
          <cell r="B1034" t="str">
            <v>เทศบาลเมืองแพรกษาใหม่</v>
          </cell>
        </row>
        <row r="1035">
          <cell r="A1035" t="str">
            <v>755GH</v>
          </cell>
          <cell r="B1035" t="str">
            <v>เทศบาลเมืองโพธาราม</v>
          </cell>
        </row>
        <row r="1036">
          <cell r="A1036" t="str">
            <v>7569M</v>
          </cell>
          <cell r="B1036" t="str">
            <v>เทศบาลเมืองม่วงงาม</v>
          </cell>
        </row>
        <row r="1037">
          <cell r="A1037" t="str">
            <v>754TR</v>
          </cell>
          <cell r="B1037" t="str">
            <v>เทศบาลเมืองมหาสารคาม</v>
          </cell>
        </row>
        <row r="1038">
          <cell r="A1038" t="str">
            <v>755CS</v>
          </cell>
          <cell r="B1038" t="str">
            <v>เทศบาลเมืองมาบตาพุด</v>
          </cell>
        </row>
        <row r="1039">
          <cell r="A1039" t="str">
            <v>754XY</v>
          </cell>
          <cell r="B1039" t="str">
            <v>เทศบาลเมืองมุกดาหาร</v>
          </cell>
        </row>
        <row r="1040">
          <cell r="A1040" t="str">
            <v>7527Z</v>
          </cell>
          <cell r="B1040" t="str">
            <v>เทศบาลเมืองเมืองแกนพัฒนา</v>
          </cell>
        </row>
        <row r="1041">
          <cell r="A1041" t="str">
            <v>752XJ</v>
          </cell>
          <cell r="B1041" t="str">
            <v>เทศบาลเมืองเมืองปัก</v>
          </cell>
        </row>
        <row r="1042">
          <cell r="A1042" t="str">
            <v>751G0</v>
          </cell>
          <cell r="B1042" t="str">
            <v>เทศบาลเมืองเมืองพล</v>
          </cell>
        </row>
        <row r="1043">
          <cell r="A1043" t="str">
            <v>752A5</v>
          </cell>
          <cell r="B1043" t="str">
            <v>เทศบาลเมืองแม่โจ้</v>
          </cell>
        </row>
        <row r="1044">
          <cell r="A1044" t="str">
            <v>7526B</v>
          </cell>
          <cell r="B1044" t="str">
            <v>เทศบาลเมืองแม่เหียะ</v>
          </cell>
        </row>
        <row r="1045">
          <cell r="A1045" t="str">
            <v>754ZK</v>
          </cell>
          <cell r="B1045" t="str">
            <v>เทศบาลเมืองแม่ฮ่องสอน</v>
          </cell>
        </row>
        <row r="1046">
          <cell r="A1046" t="str">
            <v>75511</v>
          </cell>
          <cell r="B1046" t="str">
            <v>เทศบาลเมืองยโสธร</v>
          </cell>
        </row>
        <row r="1047">
          <cell r="A1047" t="str">
            <v>7555H</v>
          </cell>
          <cell r="B1047" t="str">
            <v>เทศบาลเมืองร้อยเอ็ด</v>
          </cell>
        </row>
        <row r="1048">
          <cell r="A1048" t="str">
            <v>755BF</v>
          </cell>
          <cell r="B1048" t="str">
            <v>เทศบาลเมืองระนอง</v>
          </cell>
        </row>
        <row r="1049">
          <cell r="A1049" t="str">
            <v>755ED</v>
          </cell>
          <cell r="B1049" t="str">
            <v>เทศบาลเมืองราชบุรี</v>
          </cell>
        </row>
        <row r="1050">
          <cell r="A1050" t="str">
            <v>752P2</v>
          </cell>
          <cell r="B1050" t="str">
            <v>เทศบาลเมืองไร่ขิง</v>
          </cell>
        </row>
        <row r="1051">
          <cell r="A1051" t="str">
            <v>755HP</v>
          </cell>
          <cell r="B1051" t="str">
            <v>เทศบาลเมืองลพบุรี</v>
          </cell>
        </row>
        <row r="1052">
          <cell r="A1052" t="str">
            <v>755P8</v>
          </cell>
          <cell r="B1052" t="str">
            <v>เทศบาลเมืองล้อมแรด</v>
          </cell>
        </row>
        <row r="1053">
          <cell r="A1053" t="str">
            <v>756BY</v>
          </cell>
          <cell r="B1053" t="str">
            <v>เทศบาลเมืองลัดหลวง</v>
          </cell>
        </row>
        <row r="1054">
          <cell r="A1054" t="str">
            <v>753U4</v>
          </cell>
          <cell r="B1054" t="str">
            <v>เทศบาลเมืองลาดสวาย</v>
          </cell>
        </row>
        <row r="1055">
          <cell r="A1055" t="str">
            <v>75452</v>
          </cell>
          <cell r="B1055" t="str">
            <v>เทศบาลเมืองลำตาเสา</v>
          </cell>
        </row>
        <row r="1056">
          <cell r="A1056" t="str">
            <v>755QE</v>
          </cell>
          <cell r="B1056" t="str">
            <v>เทศบาลเมืองลำพูน</v>
          </cell>
        </row>
        <row r="1057">
          <cell r="A1057" t="str">
            <v>753U3</v>
          </cell>
          <cell r="B1057" t="str">
            <v>เทศบาลเมืองลำสามแก้ว</v>
          </cell>
        </row>
        <row r="1058">
          <cell r="A1058" t="str">
            <v>755S5</v>
          </cell>
          <cell r="B1058" t="str">
            <v>เทศบาลเมืองเลย</v>
          </cell>
        </row>
        <row r="1059">
          <cell r="A1059" t="str">
            <v>756FC</v>
          </cell>
          <cell r="B1059" t="str">
            <v>เทศบาลเมืองวังน้ำเย็น</v>
          </cell>
        </row>
        <row r="1060">
          <cell r="A1060" t="str">
            <v>755U3</v>
          </cell>
          <cell r="B1060" t="str">
            <v>เทศบาลเมืองวังสะพุง</v>
          </cell>
        </row>
        <row r="1061">
          <cell r="A1061" t="str">
            <v>757Q9</v>
          </cell>
          <cell r="B1061" t="str">
            <v>เทศบาลเมืองวารินชำราบ</v>
          </cell>
        </row>
        <row r="1062">
          <cell r="A1062" t="str">
            <v>754NS</v>
          </cell>
          <cell r="B1062" t="str">
            <v>เทศบาลเมืองวิเชียรบุรี</v>
          </cell>
        </row>
        <row r="1063">
          <cell r="A1063" t="str">
            <v>751SU</v>
          </cell>
          <cell r="B1063" t="str">
            <v>เทศบาลเมืองศรีราชา</v>
          </cell>
        </row>
        <row r="1064">
          <cell r="A1064" t="str">
            <v>755V3</v>
          </cell>
          <cell r="B1064" t="str">
            <v>เทศบาลเมืองศรีสะเกษ</v>
          </cell>
        </row>
        <row r="1065">
          <cell r="A1065" t="str">
            <v>756NF</v>
          </cell>
          <cell r="B1065" t="str">
            <v>เทศบาลเมืองศรีสัชนาลัย</v>
          </cell>
        </row>
        <row r="1066">
          <cell r="A1066" t="str">
            <v>751CY</v>
          </cell>
          <cell r="B1066" t="str">
            <v>เทศบาลเมืองศิลา</v>
          </cell>
        </row>
        <row r="1067">
          <cell r="A1067" t="str">
            <v>7569S</v>
          </cell>
          <cell r="B1067" t="str">
            <v>เทศบาลเมืองสตูล</v>
          </cell>
        </row>
        <row r="1068">
          <cell r="A1068" t="str">
            <v>753TK</v>
          </cell>
          <cell r="B1068" t="str">
            <v>เทศบาลเมืองสนั่นรักษ์</v>
          </cell>
        </row>
        <row r="1069">
          <cell r="A1069" t="str">
            <v>756CG</v>
          </cell>
          <cell r="B1069" t="str">
            <v>เทศบาลเมืองสมุทรสงคราม</v>
          </cell>
        </row>
        <row r="1070">
          <cell r="A1070" t="str">
            <v>756EM</v>
          </cell>
          <cell r="B1070" t="str">
            <v>เทศบาลเมืองสระแก้ว</v>
          </cell>
        </row>
        <row r="1071">
          <cell r="A1071" t="str">
            <v>756GK</v>
          </cell>
          <cell r="B1071" t="str">
            <v>เทศบาลเมืองสระบุรี</v>
          </cell>
        </row>
        <row r="1072">
          <cell r="A1072" t="str">
            <v>756NY</v>
          </cell>
          <cell r="B1072" t="str">
            <v>เทศบาลเมืองสวรรคโลก</v>
          </cell>
        </row>
        <row r="1073">
          <cell r="A1073" t="str">
            <v>756S3</v>
          </cell>
          <cell r="B1073" t="str">
            <v>เทศบาลเมืองสองพี่น้อง</v>
          </cell>
        </row>
        <row r="1074">
          <cell r="A1074" t="str">
            <v>75686</v>
          </cell>
          <cell r="B1074" t="str">
            <v>เทศบาลเมืองสะเดา</v>
          </cell>
        </row>
        <row r="1075">
          <cell r="A1075" t="str">
            <v>75540</v>
          </cell>
          <cell r="B1075" t="str">
            <v>เทศบาลเมืองสะเตงนอก</v>
          </cell>
        </row>
        <row r="1076">
          <cell r="A1076" t="str">
            <v>751T3</v>
          </cell>
          <cell r="B1076" t="str">
            <v>เทศบาลเมืองสัตหีบ</v>
          </cell>
        </row>
        <row r="1077">
          <cell r="A1077" t="str">
            <v>752LG</v>
          </cell>
          <cell r="B1077" t="str">
            <v>เทศบาลเมืองสามควายเผือก</v>
          </cell>
        </row>
        <row r="1078">
          <cell r="A1078" t="str">
            <v>752NZ</v>
          </cell>
          <cell r="B1078" t="str">
            <v>เทศบาลเมืองสามพราน</v>
          </cell>
        </row>
        <row r="1079">
          <cell r="A1079" t="str">
            <v>7569D</v>
          </cell>
          <cell r="B1079" t="str">
            <v>เทศบาลเมืองสิงหนคร</v>
          </cell>
        </row>
        <row r="1080">
          <cell r="A1080" t="str">
            <v>756KS</v>
          </cell>
          <cell r="B1080" t="str">
            <v>เทศบาลเมืองสิงห์บุรี</v>
          </cell>
        </row>
        <row r="1081">
          <cell r="A1081" t="str">
            <v>752ZX</v>
          </cell>
          <cell r="B1081" t="str">
            <v>เทศบาลเมืองสีคิ้ว</v>
          </cell>
        </row>
        <row r="1082">
          <cell r="A1082" t="str">
            <v>756M0</v>
          </cell>
          <cell r="B1082" t="str">
            <v>เทศบาลเมืองสุโขทัยธานี</v>
          </cell>
        </row>
        <row r="1083">
          <cell r="A1083" t="str">
            <v>756PQ</v>
          </cell>
          <cell r="B1083" t="str">
            <v>เทศบาลเมืองสุพรรณบุรี</v>
          </cell>
        </row>
        <row r="1084">
          <cell r="A1084" t="str">
            <v>756XH</v>
          </cell>
          <cell r="B1084" t="str">
            <v>เทศบาลเมืองสุรินทร์</v>
          </cell>
        </row>
        <row r="1085">
          <cell r="A1085" t="str">
            <v>753FE</v>
          </cell>
          <cell r="B1085" t="str">
            <v>เทศบาลเมืองสุไหงโก-ลก</v>
          </cell>
        </row>
        <row r="1086">
          <cell r="A1086" t="str">
            <v>7545C</v>
          </cell>
          <cell r="B1086" t="str">
            <v>เทศบาลเมืองเสนา</v>
          </cell>
        </row>
        <row r="1087">
          <cell r="A1087" t="str">
            <v>751QT</v>
          </cell>
          <cell r="B1087" t="str">
            <v>เทศบาลเมืองแสนสุข</v>
          </cell>
        </row>
        <row r="1088">
          <cell r="A1088" t="str">
            <v>7572K</v>
          </cell>
          <cell r="B1088" t="str">
            <v>เทศบาลเมืองหนองคาย</v>
          </cell>
        </row>
        <row r="1089">
          <cell r="A1089" t="str">
            <v>7574K</v>
          </cell>
          <cell r="B1089" t="str">
            <v>เทศบาลเมืองหนองบัวลำภู</v>
          </cell>
        </row>
        <row r="1090">
          <cell r="A1090" t="str">
            <v>751RR</v>
          </cell>
          <cell r="B1090" t="str">
            <v>เทศบาลเมืองหนองปรือ</v>
          </cell>
        </row>
        <row r="1091">
          <cell r="A1091" t="str">
            <v>751A6</v>
          </cell>
          <cell r="B1091" t="str">
            <v>เทศบาลเมืองหนองปลิง</v>
          </cell>
        </row>
        <row r="1092">
          <cell r="A1092" t="str">
            <v>757AQ</v>
          </cell>
          <cell r="B1092" t="str">
            <v>เทศบาลเมืองหนองสำโรง</v>
          </cell>
        </row>
        <row r="1093">
          <cell r="A1093" t="str">
            <v>754MV</v>
          </cell>
          <cell r="B1093" t="str">
            <v>เทศบาลเมืองหล่มสัก</v>
          </cell>
        </row>
        <row r="1094">
          <cell r="A1094" t="str">
            <v>7520V</v>
          </cell>
          <cell r="B1094" t="str">
            <v>เทศบาลเมืองหลังสวน</v>
          </cell>
        </row>
        <row r="1095">
          <cell r="A1095" t="str">
            <v>753W4</v>
          </cell>
          <cell r="B1095" t="str">
            <v>เทศบาลเมืองหัวหิน</v>
          </cell>
        </row>
        <row r="1096">
          <cell r="A1096" t="str">
            <v>7541Y</v>
          </cell>
          <cell r="B1096" t="str">
            <v>เทศบาลเมืองอโยธยา</v>
          </cell>
        </row>
        <row r="1097">
          <cell r="A1097" t="str">
            <v>756FU</v>
          </cell>
          <cell r="B1097" t="str">
            <v>เทศบาลเมืองอรัญญประเทศ</v>
          </cell>
        </row>
        <row r="1098">
          <cell r="A1098" t="str">
            <v>754FX</v>
          </cell>
          <cell r="B1098" t="str">
            <v>เทศบาลเมืองอรัญญิก</v>
          </cell>
        </row>
        <row r="1099">
          <cell r="A1099" t="str">
            <v>7576K</v>
          </cell>
          <cell r="B1099" t="str">
            <v>เทศบาลเมืองอ่างทอง</v>
          </cell>
        </row>
        <row r="1100">
          <cell r="A1100" t="str">
            <v>751R5</v>
          </cell>
          <cell r="B1100" t="str">
            <v>เทศบาลเมืองอ่างศิลา</v>
          </cell>
        </row>
        <row r="1101">
          <cell r="A1101" t="str">
            <v>7578G</v>
          </cell>
          <cell r="B1101" t="str">
            <v>เทศบาลเมืองอำนาจเจริญ</v>
          </cell>
        </row>
        <row r="1102">
          <cell r="A1102" t="str">
            <v>757FQ</v>
          </cell>
          <cell r="B1102" t="str">
            <v>เทศบาลเมืองอุตรดิตถ์</v>
          </cell>
        </row>
        <row r="1103">
          <cell r="A1103" t="str">
            <v>757J2</v>
          </cell>
          <cell r="B1103" t="str">
            <v>เทศบาลเมืองอุทัยธานี</v>
          </cell>
        </row>
        <row r="1104">
          <cell r="A1104" t="str">
            <v>75105</v>
          </cell>
          <cell r="B1104" t="str">
            <v>องค์การบริหารส่วนจังหวัดกระบี่</v>
          </cell>
        </row>
        <row r="1105">
          <cell r="A1105" t="str">
            <v>7511V</v>
          </cell>
          <cell r="B1105" t="str">
            <v>องค์การบริหารส่วนจังหวัดกาญจนบุรี</v>
          </cell>
        </row>
        <row r="1106">
          <cell r="A1106" t="str">
            <v>7515E</v>
          </cell>
          <cell r="B1106" t="str">
            <v>องค์การบริหารส่วนจังหวัดกาฬสินธุ์</v>
          </cell>
        </row>
        <row r="1107">
          <cell r="A1107" t="str">
            <v>7519Y</v>
          </cell>
          <cell r="B1107" t="str">
            <v>องค์การบริหารส่วนจังหวัดกำแพงเพชร</v>
          </cell>
        </row>
        <row r="1108">
          <cell r="A1108" t="str">
            <v>751CH</v>
          </cell>
          <cell r="B1108" t="str">
            <v>องค์การบริหารส่วนจังหวัดขอนแก่น</v>
          </cell>
        </row>
        <row r="1109">
          <cell r="A1109" t="str">
            <v>751K9</v>
          </cell>
          <cell r="B1109" t="str">
            <v>องค์การบริหารส่วนจังหวัดจันทบุรี</v>
          </cell>
        </row>
        <row r="1110">
          <cell r="A1110" t="str">
            <v>751MR</v>
          </cell>
          <cell r="B1110" t="str">
            <v>องค์การบริหารส่วนจังหวัดฉะเชิงเทรา</v>
          </cell>
        </row>
        <row r="1111">
          <cell r="A1111" t="str">
            <v>751R4</v>
          </cell>
          <cell r="B1111" t="str">
            <v>องค์การบริหารส่วนจังหวัดชลบุรี</v>
          </cell>
        </row>
        <row r="1112">
          <cell r="A1112" t="str">
            <v>751TS</v>
          </cell>
          <cell r="B1112" t="str">
            <v>องค์การบริหารส่วนจังหวัดชัยนาท</v>
          </cell>
        </row>
        <row r="1113">
          <cell r="A1113" t="str">
            <v>751VE</v>
          </cell>
          <cell r="B1113" t="str">
            <v>องค์การบริหารส่วนจังหวัดชัยภูมิ</v>
          </cell>
        </row>
        <row r="1114">
          <cell r="A1114" t="str">
            <v>751ZM</v>
          </cell>
          <cell r="B1114" t="str">
            <v>องค์การบริหารส่วนจังหวัดชุมพร</v>
          </cell>
        </row>
        <row r="1115">
          <cell r="A1115" t="str">
            <v>75228</v>
          </cell>
          <cell r="B1115" t="str">
            <v>องค์การบริหารส่วนจังหวัดเชียงราย</v>
          </cell>
        </row>
        <row r="1116">
          <cell r="A1116" t="str">
            <v>75267</v>
          </cell>
          <cell r="B1116" t="str">
            <v>องค์การบริหารส่วนจังหวัดเชียงใหม่</v>
          </cell>
        </row>
        <row r="1117">
          <cell r="A1117" t="str">
            <v>752CD</v>
          </cell>
          <cell r="B1117" t="str">
            <v>องค์การบริหารส่วนจังหวัดตรัง</v>
          </cell>
        </row>
        <row r="1118">
          <cell r="A1118" t="str">
            <v>752FH</v>
          </cell>
          <cell r="B1118" t="str">
            <v>องค์การบริหารส่วนจังหวัดตราด</v>
          </cell>
        </row>
        <row r="1119">
          <cell r="A1119" t="str">
            <v>752GR</v>
          </cell>
          <cell r="B1119" t="str">
            <v>องค์การบริหารส่วนจังหวัดตาก</v>
          </cell>
        </row>
        <row r="1120">
          <cell r="A1120" t="str">
            <v>752K1</v>
          </cell>
          <cell r="B1120" t="str">
            <v>องค์การบริหารส่วนจังหวัดนครนายก</v>
          </cell>
        </row>
        <row r="1121">
          <cell r="A1121" t="str">
            <v>752L6</v>
          </cell>
          <cell r="B1121" t="str">
            <v>องค์การบริหารส่วนจังหวัดนครปฐม</v>
          </cell>
        </row>
        <row r="1122">
          <cell r="A1122" t="str">
            <v>752PL</v>
          </cell>
          <cell r="B1122" t="str">
            <v>องค์การบริหารส่วนจังหวัดนครพนม</v>
          </cell>
        </row>
        <row r="1123">
          <cell r="A1123" t="str">
            <v>752SH</v>
          </cell>
          <cell r="B1123" t="str">
            <v>องค์การบริหารส่วนจังหวัดนครราชสีมา</v>
          </cell>
        </row>
        <row r="1124">
          <cell r="A1124" t="str">
            <v>7532M</v>
          </cell>
          <cell r="B1124" t="str">
            <v>องค์การบริหารส่วนจังหวัดนครศรีธรรมราช</v>
          </cell>
        </row>
        <row r="1125">
          <cell r="A1125" t="str">
            <v>7537X</v>
          </cell>
          <cell r="B1125" t="str">
            <v>องค์การบริหารส่วนจังหวัดนครสวรรค์</v>
          </cell>
        </row>
        <row r="1126">
          <cell r="A1126" t="str">
            <v>753BZ</v>
          </cell>
          <cell r="B1126" t="str">
            <v>องค์การบริหารส่วนจังหวัดนนทบุรี</v>
          </cell>
        </row>
        <row r="1127">
          <cell r="A1127" t="str">
            <v>753DB</v>
          </cell>
          <cell r="B1127" t="str">
            <v>องค์การบริหารส่วนจังหวัดนราธิวาส</v>
          </cell>
        </row>
        <row r="1128">
          <cell r="A1128" t="str">
            <v>753G1</v>
          </cell>
          <cell r="B1128" t="str">
            <v>องค์การบริหารส่วนจังหวัดน่าน</v>
          </cell>
        </row>
        <row r="1129">
          <cell r="A1129" t="str">
            <v>753JW</v>
          </cell>
          <cell r="B1129" t="str">
            <v>องค์การบริหารส่วนจังหวัดบึงกาฬ</v>
          </cell>
        </row>
        <row r="1130">
          <cell r="A1130" t="str">
            <v>753LQ</v>
          </cell>
          <cell r="B1130" t="str">
            <v>องค์การบริหารส่วนจังหวัดบุรีรัมย์</v>
          </cell>
        </row>
        <row r="1131">
          <cell r="A1131" t="str">
            <v>753SW</v>
          </cell>
          <cell r="B1131" t="str">
            <v>องค์การบริหารส่วนจังหวัดปทุมธานี</v>
          </cell>
        </row>
        <row r="1132">
          <cell r="A1132" t="str">
            <v>753UQ</v>
          </cell>
          <cell r="B1132" t="str">
            <v>องค์การบริหารส่วนจังหวัดประจวบคีรีขันธ์</v>
          </cell>
        </row>
        <row r="1133">
          <cell r="A1133" t="str">
            <v>753WH</v>
          </cell>
          <cell r="B1133" t="str">
            <v>องค์การบริหารส่วนจังหวัดปราจีนบุรี</v>
          </cell>
        </row>
        <row r="1134">
          <cell r="A1134" t="str">
            <v>753YK</v>
          </cell>
          <cell r="B1134" t="str">
            <v>องค์การบริหารส่วนจังหวัดปัตตานี</v>
          </cell>
        </row>
        <row r="1135">
          <cell r="A1135" t="str">
            <v>75429</v>
          </cell>
          <cell r="B1135" t="str">
            <v>องค์การบริหารส่วนจังหวัดพระนครศรีอยุธยา</v>
          </cell>
        </row>
        <row r="1136">
          <cell r="A1136" t="str">
            <v>7546P</v>
          </cell>
          <cell r="B1136" t="str">
            <v>องค์การบริหารส่วนจังหวัดพะเยา</v>
          </cell>
        </row>
        <row r="1137">
          <cell r="A1137" t="str">
            <v>7548P</v>
          </cell>
          <cell r="B1137" t="str">
            <v>องค์การบริหารส่วนจังหวัดพังงา</v>
          </cell>
        </row>
        <row r="1138">
          <cell r="A1138" t="str">
            <v>754A7</v>
          </cell>
          <cell r="B1138" t="str">
            <v>องค์การบริหารส่วนจังหวัดพัทลุง</v>
          </cell>
        </row>
        <row r="1139">
          <cell r="A1139" t="str">
            <v>754CD</v>
          </cell>
          <cell r="B1139" t="str">
            <v>องค์การบริหารส่วนจังหวัดพิจิตร</v>
          </cell>
        </row>
        <row r="1140">
          <cell r="A1140" t="str">
            <v>754FD</v>
          </cell>
          <cell r="B1140" t="str">
            <v>องค์การบริหารส่วนจังหวัดพิษณุโลก</v>
          </cell>
        </row>
        <row r="1141">
          <cell r="A1141" t="str">
            <v>754JE</v>
          </cell>
          <cell r="B1141" t="str">
            <v>องค์การบริหารส่วนจังหวัดเพชรบุรี</v>
          </cell>
        </row>
        <row r="1142">
          <cell r="A1142" t="str">
            <v>754M0</v>
          </cell>
          <cell r="B1142" t="str">
            <v>องค์การบริหารส่วนจังหวัดเพชรบูรณ์</v>
          </cell>
        </row>
        <row r="1143">
          <cell r="A1143" t="str">
            <v>754QP</v>
          </cell>
          <cell r="B1143" t="str">
            <v>องค์การบริหารส่วนจังหวัดแพร่</v>
          </cell>
        </row>
        <row r="1144">
          <cell r="A1144" t="str">
            <v>754T5</v>
          </cell>
          <cell r="B1144" t="str">
            <v>องค์การบริหารส่วนจังหวัดภูเก็ต</v>
          </cell>
        </row>
        <row r="1145">
          <cell r="A1145" t="str">
            <v>754TQ</v>
          </cell>
          <cell r="B1145" t="str">
            <v>องค์การบริหารส่วนจังหวัดมหาสารคาม</v>
          </cell>
        </row>
        <row r="1146">
          <cell r="A1146" t="str">
            <v>754XX</v>
          </cell>
          <cell r="B1146" t="str">
            <v>องค์การบริหารส่วนจังหวัดมุกดาหาร</v>
          </cell>
        </row>
        <row r="1147">
          <cell r="A1147" t="str">
            <v>754ZJ</v>
          </cell>
          <cell r="B1147" t="str">
            <v>องค์การบริหารส่วนจังหวัดแม่ฮ่องสอน</v>
          </cell>
        </row>
        <row r="1148">
          <cell r="A1148" t="str">
            <v>75510</v>
          </cell>
          <cell r="B1148" t="str">
            <v>องค์การบริหารส่วนจังหวัดยโสธร</v>
          </cell>
        </row>
        <row r="1149">
          <cell r="A1149" t="str">
            <v>7553L</v>
          </cell>
          <cell r="B1149" t="str">
            <v>องค์การบริหารส่วนจังหวัดยะลา</v>
          </cell>
        </row>
        <row r="1150">
          <cell r="A1150" t="str">
            <v>7555G</v>
          </cell>
          <cell r="B1150" t="str">
            <v>องค์การบริหารส่วนจังหวัดร้อยเอ็ด</v>
          </cell>
        </row>
        <row r="1151">
          <cell r="A1151" t="str">
            <v>755BK</v>
          </cell>
          <cell r="B1151" t="str">
            <v>องค์การบริหารส่วนจังหวัดระนอง</v>
          </cell>
        </row>
        <row r="1152">
          <cell r="A1152" t="str">
            <v>755CM</v>
          </cell>
          <cell r="B1152" t="str">
            <v>องค์การบริหารส่วนจังหวัดระยอง</v>
          </cell>
        </row>
        <row r="1153">
          <cell r="A1153" t="str">
            <v>755EC</v>
          </cell>
          <cell r="B1153" t="str">
            <v>องค์การบริหารส่วนจังหวัดราชบุรี</v>
          </cell>
        </row>
        <row r="1154">
          <cell r="A1154" t="str">
            <v>755HN</v>
          </cell>
          <cell r="B1154" t="str">
            <v>องค์การบริหารส่วนจังหวัดลพบุรี</v>
          </cell>
        </row>
        <row r="1155">
          <cell r="A1155" t="str">
            <v>755N2</v>
          </cell>
          <cell r="B1155" t="str">
            <v>องค์การบริหารส่วนจังหวัดลำปาง</v>
          </cell>
        </row>
        <row r="1156">
          <cell r="A1156" t="str">
            <v>755QQ</v>
          </cell>
          <cell r="B1156" t="str">
            <v>องค์การบริหารส่วนจังหวัดลำพูน</v>
          </cell>
        </row>
        <row r="1157">
          <cell r="A1157" t="str">
            <v>755S4</v>
          </cell>
          <cell r="B1157" t="str">
            <v>องค์การบริหารส่วนจังหวัดเลย</v>
          </cell>
        </row>
        <row r="1158">
          <cell r="A1158" t="str">
            <v>755VK</v>
          </cell>
          <cell r="B1158" t="str">
            <v>องค์การบริหารส่วนจังหวัดศรีสะเกษ</v>
          </cell>
        </row>
        <row r="1159">
          <cell r="A1159" t="str">
            <v>7561G</v>
          </cell>
          <cell r="B1159" t="str">
            <v>องค์การบริหารส่วนจังหวัดสกลนคร</v>
          </cell>
        </row>
        <row r="1160">
          <cell r="A1160" t="str">
            <v>7565Q</v>
          </cell>
          <cell r="B1160" t="str">
            <v>องค์การบริหารส่วนจังหวัดสงขลา</v>
          </cell>
        </row>
        <row r="1161">
          <cell r="A1161" t="str">
            <v>7569T</v>
          </cell>
          <cell r="B1161" t="str">
            <v>องค์การบริหารส่วนจังหวัดสตูล</v>
          </cell>
        </row>
        <row r="1162">
          <cell r="A1162" t="str">
            <v>756B0</v>
          </cell>
          <cell r="B1162" t="str">
            <v>องค์การบริหารส่วนจังหวัดสมุทรปราการ</v>
          </cell>
        </row>
        <row r="1163">
          <cell r="A1163" t="str">
            <v>756CF</v>
          </cell>
          <cell r="B1163" t="str">
            <v>องค์การบริหารส่วนจังหวัดสมุทรสงคราม</v>
          </cell>
        </row>
        <row r="1164">
          <cell r="A1164" t="str">
            <v>756DH</v>
          </cell>
          <cell r="B1164" t="str">
            <v>องค์การบริหารส่วนจังหวัดสมุทรสาคร</v>
          </cell>
        </row>
        <row r="1165">
          <cell r="A1165" t="str">
            <v>756EU</v>
          </cell>
          <cell r="B1165" t="str">
            <v>องค์การบริหารส่วนจังหวัดสระแก้ว</v>
          </cell>
        </row>
        <row r="1166">
          <cell r="A1166" t="str">
            <v>756GL</v>
          </cell>
          <cell r="B1166" t="str">
            <v>องค์การบริหารส่วนจังหวัดสระบุรี</v>
          </cell>
        </row>
        <row r="1167">
          <cell r="A1167" t="str">
            <v>756KT</v>
          </cell>
          <cell r="B1167" t="str">
            <v>องค์การบริหารส่วนจังหวัดสิงห์บุรี</v>
          </cell>
        </row>
        <row r="1168">
          <cell r="A1168" t="str">
            <v>756M7</v>
          </cell>
          <cell r="B1168" t="str">
            <v>องค์การบริหารส่วนจังหวัดสุโขทัย</v>
          </cell>
        </row>
        <row r="1169">
          <cell r="A1169" t="str">
            <v>756PP</v>
          </cell>
          <cell r="B1169" t="str">
            <v>องค์การบริหารส่วนจังหวัดสุพรรณบุรี</v>
          </cell>
        </row>
        <row r="1170">
          <cell r="A1170" t="str">
            <v>756TF</v>
          </cell>
          <cell r="B1170" t="str">
            <v>องค์การบริหารส่วนจังหวัดสุราษฎร์ธานี</v>
          </cell>
        </row>
        <row r="1171">
          <cell r="A1171" t="str">
            <v>756XG</v>
          </cell>
          <cell r="B1171" t="str">
            <v>องค์การบริหารส่วนจังหวัดสุรินทร์</v>
          </cell>
        </row>
        <row r="1172">
          <cell r="A1172" t="str">
            <v>7572X</v>
          </cell>
          <cell r="B1172" t="str">
            <v>องค์การบริหารส่วนจังหวัดหนองคาย</v>
          </cell>
        </row>
        <row r="1173">
          <cell r="A1173" t="str">
            <v>7574W</v>
          </cell>
          <cell r="B1173" t="str">
            <v>องค์การบริหารส่วนจังหวัดหนองบัวลำภู</v>
          </cell>
        </row>
        <row r="1174">
          <cell r="A1174" t="str">
            <v>7576M</v>
          </cell>
          <cell r="B1174" t="str">
            <v>องค์การบริหารส่วนจังหวัดอ่างทอง</v>
          </cell>
        </row>
        <row r="1175">
          <cell r="A1175" t="str">
            <v>7578W</v>
          </cell>
          <cell r="B1175" t="str">
            <v>องค์การบริหารส่วนจังหวัดอำนาจเจริญ</v>
          </cell>
        </row>
        <row r="1176">
          <cell r="A1176" t="str">
            <v>757AC</v>
          </cell>
          <cell r="B1176" t="str">
            <v>องค์การบริหารส่วนจังหวัดอุดรธานี</v>
          </cell>
        </row>
        <row r="1177">
          <cell r="A1177" t="str">
            <v>757FP</v>
          </cell>
          <cell r="B1177" t="str">
            <v>องค์การบริหารส่วนจังหวัดอุตรดิตถ์</v>
          </cell>
        </row>
        <row r="1178">
          <cell r="A1178" t="str">
            <v>757J1</v>
          </cell>
          <cell r="B1178" t="str">
            <v>องค์การบริหารส่วนจังหวัดอุทัยธานี</v>
          </cell>
        </row>
        <row r="1179">
          <cell r="A1179" t="str">
            <v>757KX</v>
          </cell>
          <cell r="B1179" t="str">
            <v>องค์การบริหารส่วนจังหวัดอุบลราชธานี</v>
          </cell>
        </row>
      </sheetData>
      <sheetData sheetId="3">
        <row r="5">
          <cell r="B5" t="str">
            <v>23 กรกฎาคม 2564</v>
          </cell>
        </row>
      </sheetData>
      <sheetData sheetId="4"/>
      <sheetData sheetId="5"/>
      <sheetData sheetId="6"/>
      <sheetData sheetId="7">
        <row r="31">
          <cell r="B31" t="str">
            <v>หมายเหตุ : 1. ข้อมูลเบื้องต้น</v>
          </cell>
        </row>
        <row r="33">
          <cell r="B33" t="str">
            <v>ที่มา : ระบบการบริหารการเงินการคลังภาครัฐแบบอิเล็กทรอนิกส์ (GFMIS)</v>
          </cell>
        </row>
        <row r="34">
          <cell r="B34" t="str">
            <v>รวบรวม : กรมบัญชีกลาง</v>
          </cell>
        </row>
        <row r="35">
          <cell r="B35" t="str">
            <v>ข้อมูล ณ วันที่ 23 กรกฎาคม 2564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 xml:space="preserve">1. Refresh </v>
          </cell>
          <cell r="B1" t="str">
            <v>ปีงบประมาณ 2555 Period = 5</v>
          </cell>
        </row>
        <row r="3">
          <cell r="A3" t="str">
            <v>ผลการเบิกจ่ายรายภาค/จังหวัด</v>
          </cell>
        </row>
        <row r="5">
          <cell r="A5" t="str">
            <v>กระทรวง</v>
          </cell>
          <cell r="B5" t="str">
            <v/>
          </cell>
        </row>
        <row r="6">
          <cell r="A6" t="str">
            <v>กรม</v>
          </cell>
          <cell r="B6" t="str">
            <v/>
          </cell>
        </row>
        <row r="7">
          <cell r="A7" t="str">
            <v>กลุ่มลักษณะงาน</v>
          </cell>
          <cell r="B7" t="str">
            <v/>
          </cell>
        </row>
        <row r="8">
          <cell r="A8" t="str">
            <v>งบพัฒนา/งบปกติ</v>
          </cell>
          <cell r="B8" t="str">
            <v/>
          </cell>
        </row>
        <row r="9">
          <cell r="A9" t="str">
            <v>งาน / โครงการ</v>
          </cell>
          <cell r="B9" t="str">
            <v/>
          </cell>
        </row>
        <row r="10">
          <cell r="A10" t="str">
            <v>Fund แบบย่อ</v>
          </cell>
          <cell r="B10" t="str">
            <v/>
          </cell>
        </row>
        <row r="11">
          <cell r="A11" t="str">
            <v>ด้าน</v>
          </cell>
          <cell r="B11" t="str">
            <v/>
          </cell>
        </row>
        <row r="12">
          <cell r="A12" t="str">
            <v>ด้าน_ลักษณะงาน</v>
          </cell>
          <cell r="B12" t="str">
            <v/>
          </cell>
        </row>
        <row r="13">
          <cell r="A13" t="str">
            <v>แนวจัดสรรย่อย</v>
          </cell>
          <cell r="B13" t="str">
            <v/>
          </cell>
        </row>
        <row r="14">
          <cell r="A14" t="str">
            <v>แนวจัดสรรหลัก</v>
          </cell>
          <cell r="B14" t="str">
            <v/>
          </cell>
        </row>
        <row r="15">
          <cell r="A15" t="str">
            <v>เป้าหมายกระทรวง</v>
          </cell>
          <cell r="B15" t="str">
            <v/>
          </cell>
        </row>
        <row r="16">
          <cell r="A16" t="str">
            <v>เป้าหมายการจัดสรร</v>
          </cell>
          <cell r="B16" t="str">
            <v/>
          </cell>
        </row>
        <row r="17">
          <cell r="A17" t="str">
            <v>เป้าหมายหน่วยงาน</v>
          </cell>
          <cell r="B17" t="str">
            <v/>
          </cell>
        </row>
        <row r="18">
          <cell r="A18" t="str">
            <v>ผลผลิต/โครงการ</v>
          </cell>
          <cell r="B18" t="str">
            <v/>
          </cell>
        </row>
        <row r="19">
          <cell r="A19" t="str">
            <v>แผนงบประมาณ</v>
          </cell>
          <cell r="B19" t="str">
            <v/>
          </cell>
        </row>
        <row r="20">
          <cell r="A20" t="str">
            <v>แผนงาน</v>
          </cell>
          <cell r="B20" t="str">
            <v/>
          </cell>
        </row>
        <row r="21">
          <cell r="A21" t="str">
            <v>ยุทธศาสตร์กระทรวง</v>
          </cell>
          <cell r="B21" t="str">
            <v/>
          </cell>
        </row>
        <row r="22">
          <cell r="A22" t="str">
            <v>ยุทธศาสตร์การจัดสรร</v>
          </cell>
          <cell r="B22" t="str">
            <v/>
          </cell>
        </row>
        <row r="23">
          <cell r="A23" t="str">
            <v>รายจ่ายประจำ/ลงทุน</v>
          </cell>
          <cell r="B23" t="str">
            <v>]ไม่ระบุ[</v>
          </cell>
        </row>
        <row r="24">
          <cell r="A24" t="str">
            <v>Request ID</v>
          </cell>
          <cell r="B24" t="str">
            <v/>
          </cell>
        </row>
        <row r="25">
          <cell r="A25" t="str">
            <v>ลักษณะงาน</v>
          </cell>
          <cell r="B25" t="str">
            <v/>
          </cell>
        </row>
        <row r="26">
          <cell r="A26" t="str">
            <v>สาขา</v>
          </cell>
          <cell r="B26" t="str">
            <v/>
          </cell>
        </row>
        <row r="27">
          <cell r="A27" t="str">
            <v>Commitment item</v>
          </cell>
          <cell r="B27" t="str">
            <v/>
          </cell>
        </row>
        <row r="28">
          <cell r="A28" t="str">
            <v>หน่วยงานเบิกแทน</v>
          </cell>
          <cell r="B28" t="str">
            <v/>
          </cell>
        </row>
        <row r="29">
          <cell r="A29" t="str">
            <v>เดือน/ปีงบประมาณ</v>
          </cell>
          <cell r="B29" t="str">
            <v/>
          </cell>
        </row>
        <row r="30">
          <cell r="A30" t="str">
            <v>Funded Program</v>
          </cell>
          <cell r="B30" t="str">
            <v/>
          </cell>
        </row>
        <row r="31">
          <cell r="A31" t="str">
            <v>งบรายจ่าย</v>
          </cell>
          <cell r="B31" t="str">
            <v/>
          </cell>
        </row>
        <row r="32">
          <cell r="A32" t="str">
            <v>FCTR หน่วยเบิกแทน</v>
          </cell>
          <cell r="B32" t="str">
            <v/>
          </cell>
        </row>
        <row r="33">
          <cell r="A33" t="str">
            <v>หมวดรายจ่าย</v>
          </cell>
          <cell r="B33" t="str">
            <v/>
          </cell>
        </row>
        <row r="34">
          <cell r="A34" t="str">
            <v>กลุ่มภารกิจ</v>
          </cell>
          <cell r="B34" t="str">
            <v/>
          </cell>
        </row>
        <row r="35">
          <cell r="A35" t="str">
            <v>Funds Center</v>
          </cell>
          <cell r="B35" t="str">
            <v/>
          </cell>
        </row>
        <row r="36">
          <cell r="A36" t="str">
            <v>ปีFund</v>
          </cell>
          <cell r="B36" t="str">
            <v/>
          </cell>
        </row>
        <row r="37">
          <cell r="A37" t="str">
            <v>ปีงบประมาณ</v>
          </cell>
          <cell r="B37" t="str">
            <v/>
          </cell>
        </row>
        <row r="38">
          <cell r="A38" t="str">
            <v>งบประมาณ</v>
          </cell>
          <cell r="B38" t="str">
            <v>งบจัดสรรถือจ่าย จังหวัด
E, สำรองเงิน มีหนี้, PO ทั้งสิ้น
I...</v>
          </cell>
        </row>
        <row r="39">
          <cell r="A39" t="str">
            <v>จังหวัด</v>
          </cell>
          <cell r="B39" t="str">
            <v>]1000 ส่วนกลาง[</v>
          </cell>
        </row>
        <row r="41">
          <cell r="A41" t="str">
            <v>FM area</v>
          </cell>
          <cell r="B41" t="str">
            <v>THAI GOVERNMENT</v>
          </cell>
        </row>
        <row r="42">
          <cell r="A42" t="str">
            <v>ปีงบประมาณ</v>
          </cell>
          <cell r="B42" t="str">
            <v>2564</v>
          </cell>
        </row>
        <row r="43">
          <cell r="A43" t="str">
            <v>ปีFund</v>
          </cell>
          <cell r="B43" t="str">
            <v>64</v>
          </cell>
        </row>
        <row r="44">
          <cell r="A44" t="str">
            <v>กระทรวง</v>
          </cell>
          <cell r="B44" t="str">
            <v>สำนักนายกรัฐมนตรี..96</v>
          </cell>
        </row>
        <row r="45">
          <cell r="A45" t="str">
            <v>จังหวัด</v>
          </cell>
          <cell r="B45" t="str">
            <v>ส่วนกลาง, ภาคใต้ตอนล่าง, ภาคใต้ตอนบน, ภาคตอ/น ตอนล่าง, ภาคตอ/น ตอนบน, ภาคต/อ, ภาคกลางล่าง, ภาคกลางบน, ภาคเหนือล่าง, ภาคเหนือบน</v>
          </cell>
        </row>
        <row r="47">
          <cell r="A47" t="str">
            <v>Author</v>
          </cell>
          <cell r="B47" t="str">
            <v>GFBWD223</v>
          </cell>
        </row>
        <row r="48">
          <cell r="A48" t="str">
            <v>Last Changed by</v>
          </cell>
          <cell r="B48" t="str">
            <v>GFBWD223</v>
          </cell>
        </row>
        <row r="49">
          <cell r="A49" t="str">
            <v>InfoProvider</v>
          </cell>
          <cell r="B49" t="str">
            <v>ZRP04_M02</v>
          </cell>
        </row>
        <row r="50">
          <cell r="A50" t="str">
            <v>Query Technical Name</v>
          </cell>
          <cell r="B50" t="str">
            <v>ZRP04_M02_V1_Q021_V2</v>
          </cell>
        </row>
        <row r="51">
          <cell r="A51" t="str">
            <v>Key Date</v>
          </cell>
          <cell r="B51" t="str">
            <v>30/9/2021</v>
          </cell>
        </row>
        <row r="52">
          <cell r="A52" t="str">
            <v>Changed At</v>
          </cell>
          <cell r="B52" t="str">
            <v>6/11/2020 18:13:48</v>
          </cell>
        </row>
        <row r="53">
          <cell r="A53" t="str">
            <v>Status of Data</v>
          </cell>
          <cell r="B53" t="str">
            <v>23/7/2021 21:50:05</v>
          </cell>
        </row>
        <row r="54">
          <cell r="A54" t="str">
            <v>Current User</v>
          </cell>
          <cell r="B54" t="str">
            <v>GFAPP_BW01</v>
          </cell>
        </row>
        <row r="55">
          <cell r="A55" t="str">
            <v>Last Refreshed</v>
          </cell>
          <cell r="B55" t="str">
            <v>24/7/2021 07:46:58</v>
          </cell>
        </row>
        <row r="56">
          <cell r="A56">
            <v>1</v>
          </cell>
          <cell r="B56">
            <v>2</v>
          </cell>
          <cell r="C56">
            <v>3</v>
          </cell>
          <cell r="D56">
            <v>4</v>
          </cell>
          <cell r="E56">
            <v>5</v>
          </cell>
          <cell r="F56">
            <v>6</v>
          </cell>
          <cell r="G56">
            <v>7</v>
          </cell>
          <cell r="H56">
            <v>8</v>
          </cell>
          <cell r="I56">
            <v>9</v>
          </cell>
          <cell r="J56">
            <v>10</v>
          </cell>
          <cell r="K56">
            <v>11</v>
          </cell>
          <cell r="L56">
            <v>12</v>
          </cell>
        </row>
        <row r="57">
          <cell r="A57" t="str">
            <v>หน่วยเบิกจ่าย</v>
          </cell>
          <cell r="B57" t="str">
            <v/>
          </cell>
        </row>
        <row r="59">
          <cell r="A59" t="str">
            <v>ประเภทสำรองเงิน</v>
          </cell>
          <cell r="B59" t="str">
            <v/>
          </cell>
        </row>
        <row r="61">
          <cell r="B61" t="str">
            <v>รายจ่ายประจำ/ลงทุน</v>
          </cell>
          <cell r="C61" t="str">
            <v>รายจ่ายประจำ</v>
          </cell>
          <cell r="H61" t="str">
            <v>รายจ่ายลงทุน</v>
          </cell>
          <cell r="M61" t="str">
            <v>รวมทั้งสิ้น</v>
          </cell>
        </row>
        <row r="62">
          <cell r="C62" t="str">
            <v>งบจัดสรรถือจ่าย จังหวัด
E</v>
          </cell>
          <cell r="D62" t="str">
            <v>สำรองเงิน มีหนี้</v>
          </cell>
          <cell r="E62" t="str">
            <v>PO ทั้งสิ้น
I</v>
          </cell>
          <cell r="F62" t="str">
            <v>เบิกจ่ายทั้งสิ้น
J = K+L</v>
          </cell>
          <cell r="G62" t="str">
            <v>ร้อยละเบิกจ่าย
ต่องบจัดสรรถือจ่ายจังหวัด</v>
          </cell>
          <cell r="H62" t="str">
            <v>งบจัดสรรถือจ่าย จังหวัด
E</v>
          </cell>
          <cell r="I62" t="str">
            <v>สำรองเงิน มีหนี้</v>
          </cell>
          <cell r="J62" t="str">
            <v>PO ทั้งสิ้น
I</v>
          </cell>
          <cell r="K62" t="str">
            <v>เบิกจ่ายทั้งสิ้น
J = K+L</v>
          </cell>
          <cell r="L62" t="str">
            <v>ร้อยละเบิกจ่าย
ต่องบจัดสรรถือจ่ายจังหวัด</v>
          </cell>
          <cell r="M62" t="str">
            <v>งบจัดสรรถือจ่าย จังหวัด
E</v>
          </cell>
          <cell r="N62" t="str">
            <v>สำรองเงิน มีหนี้</v>
          </cell>
          <cell r="O62" t="str">
            <v>PO ทั้งสิ้น
I</v>
          </cell>
          <cell r="P62" t="str">
            <v>เบิกจ่ายทั้งสิ้น
J = K+L</v>
          </cell>
          <cell r="Q62" t="str">
            <v>ร้อยละเบิกจ่าย
ต่องบจัดสรรถือจ่ายจังหวัด</v>
          </cell>
          <cell r="R62" t="str">
            <v>ใช้จ่าย</v>
          </cell>
        </row>
        <row r="63">
          <cell r="A63" t="str">
            <v>จังหวัด</v>
          </cell>
          <cell r="C63" t="str">
            <v>* 1,000,000</v>
          </cell>
          <cell r="D63" t="str">
            <v/>
          </cell>
          <cell r="E63" t="str">
            <v>* 1,000,000 THB</v>
          </cell>
          <cell r="F63" t="str">
            <v>* 1,000,000 THB</v>
          </cell>
          <cell r="G63" t="str">
            <v>%</v>
          </cell>
          <cell r="H63" t="str">
            <v>* 1,000,000</v>
          </cell>
          <cell r="I63" t="str">
            <v/>
          </cell>
          <cell r="J63" t="str">
            <v>* 1,000,000 THB</v>
          </cell>
          <cell r="K63" t="str">
            <v>* 1,000,000 THB</v>
          </cell>
          <cell r="L63" t="str">
            <v>%</v>
          </cell>
          <cell r="M63" t="str">
            <v>* 1,000,000</v>
          </cell>
          <cell r="N63" t="str">
            <v/>
          </cell>
          <cell r="O63" t="str">
            <v>* 1,000,000 THB</v>
          </cell>
          <cell r="P63" t="str">
            <v>* 1,000,000 THB</v>
          </cell>
          <cell r="Q63" t="str">
            <v>%</v>
          </cell>
        </row>
        <row r="64">
          <cell r="A64" t="str">
            <v>รวมทั้งสิ้น</v>
          </cell>
          <cell r="C64">
            <v>299477.65937829</v>
          </cell>
          <cell r="E64">
            <v>2875.4298479899999</v>
          </cell>
          <cell r="F64">
            <v>263272.47641901002</v>
          </cell>
          <cell r="G64">
            <v>87.910556322000005</v>
          </cell>
          <cell r="H64">
            <v>300897.93839684001</v>
          </cell>
          <cell r="J64">
            <v>79628.152087049995</v>
          </cell>
          <cell r="K64">
            <v>172709.84488377001</v>
          </cell>
          <cell r="L64">
            <v>57.398148290000002</v>
          </cell>
          <cell r="M64">
            <v>600375.59777512995</v>
          </cell>
          <cell r="O64">
            <v>82503.581935039998</v>
          </cell>
          <cell r="P64">
            <v>435982.32130278001</v>
          </cell>
          <cell r="Q64">
            <v>72.618261454999995</v>
          </cell>
          <cell r="R64">
            <v>518485.90323782002</v>
          </cell>
        </row>
        <row r="65">
          <cell r="A65" t="str">
            <v>8100</v>
          </cell>
          <cell r="B65" t="str">
            <v>กระบี่</v>
          </cell>
          <cell r="C65">
            <v>1465.5229256699999</v>
          </cell>
          <cell r="E65">
            <v>10.787179419999999</v>
          </cell>
          <cell r="F65">
            <v>1267.6642804999999</v>
          </cell>
          <cell r="G65">
            <v>86.499109519000001</v>
          </cell>
          <cell r="H65">
            <v>2508.7388760399999</v>
          </cell>
          <cell r="J65">
            <v>730.48406971999998</v>
          </cell>
          <cell r="K65">
            <v>1151.36615525</v>
          </cell>
          <cell r="L65">
            <v>45.894220648000001</v>
          </cell>
          <cell r="M65">
            <v>3974.2618017099999</v>
          </cell>
          <cell r="O65">
            <v>741.27124914000001</v>
          </cell>
          <cell r="P65">
            <v>2419.0304357499999</v>
          </cell>
          <cell r="Q65">
            <v>60.867415295000001</v>
          </cell>
        </row>
        <row r="66">
          <cell r="A66" t="str">
            <v>1500</v>
          </cell>
          <cell r="B66" t="str">
            <v>อ่างทอง</v>
          </cell>
          <cell r="C66">
            <v>1072.7851563700001</v>
          </cell>
          <cell r="E66">
            <v>4.8421192499999997</v>
          </cell>
          <cell r="F66">
            <v>911.43644142999995</v>
          </cell>
          <cell r="G66">
            <v>84.959829655999997</v>
          </cell>
          <cell r="H66">
            <v>1815.1488627599999</v>
          </cell>
          <cell r="J66">
            <v>784.72265949999996</v>
          </cell>
          <cell r="K66">
            <v>863.86555627999996</v>
          </cell>
          <cell r="L66">
            <v>47.591995015000002</v>
          </cell>
          <cell r="M66">
            <v>2887.9340191299998</v>
          </cell>
          <cell r="O66">
            <v>789.56477874999996</v>
          </cell>
          <cell r="P66">
            <v>1775.30199771</v>
          </cell>
          <cell r="Q66">
            <v>61.473080269999997</v>
          </cell>
        </row>
        <row r="67">
          <cell r="A67" t="str">
            <v>8400</v>
          </cell>
          <cell r="B67" t="str">
            <v>สุราษฎร์ธานี</v>
          </cell>
          <cell r="C67">
            <v>5449.37090119</v>
          </cell>
          <cell r="E67">
            <v>42.994340479999998</v>
          </cell>
          <cell r="F67">
            <v>4689.20935534</v>
          </cell>
          <cell r="G67">
            <v>86.050471520000002</v>
          </cell>
          <cell r="H67">
            <v>8435.3102106499991</v>
          </cell>
          <cell r="J67">
            <v>3282.6482299099998</v>
          </cell>
          <cell r="K67">
            <v>3911.3422212199998</v>
          </cell>
          <cell r="L67">
            <v>46.368682638999999</v>
          </cell>
          <cell r="M67">
            <v>13884.68111184</v>
          </cell>
          <cell r="O67">
            <v>3325.6425703899999</v>
          </cell>
          <cell r="P67">
            <v>8600.5515765599994</v>
          </cell>
          <cell r="Q67">
            <v>61.942737520000001</v>
          </cell>
        </row>
        <row r="68">
          <cell r="A68" t="str">
            <v>9500</v>
          </cell>
          <cell r="B68" t="str">
            <v>ยะลา</v>
          </cell>
          <cell r="C68">
            <v>6223.6519758599998</v>
          </cell>
          <cell r="E68">
            <v>77.141455719999996</v>
          </cell>
          <cell r="F68">
            <v>5112.6587780899999</v>
          </cell>
          <cell r="G68">
            <v>82.148854048000004</v>
          </cell>
          <cell r="H68">
            <v>5382.5203614000002</v>
          </cell>
          <cell r="J68">
            <v>2150.0824778299998</v>
          </cell>
          <cell r="K68">
            <v>2361.7049645000002</v>
          </cell>
          <cell r="L68">
            <v>43.877306650999998</v>
          </cell>
          <cell r="M68">
            <v>11606.172337260001</v>
          </cell>
          <cell r="O68">
            <v>2227.2239335499999</v>
          </cell>
          <cell r="P68">
            <v>7474.3637425899997</v>
          </cell>
          <cell r="Q68">
            <v>64.399903132999995</v>
          </cell>
        </row>
        <row r="69">
          <cell r="A69" t="str">
            <v>2500</v>
          </cell>
          <cell r="B69" t="str">
            <v>ปราจีนบุรี</v>
          </cell>
          <cell r="C69">
            <v>2527.8234208399999</v>
          </cell>
          <cell r="E69">
            <v>69.965866590000005</v>
          </cell>
          <cell r="F69">
            <v>2091.3070604</v>
          </cell>
          <cell r="G69">
            <v>82.731532715</v>
          </cell>
          <cell r="H69">
            <v>2868.0059810600001</v>
          </cell>
          <cell r="J69">
            <v>1162.22559613</v>
          </cell>
          <cell r="K69">
            <v>1414.5153869799999</v>
          </cell>
          <cell r="L69">
            <v>49.320517332000001</v>
          </cell>
          <cell r="M69">
            <v>5395.8294019000004</v>
          </cell>
          <cell r="O69">
            <v>1232.1914627199999</v>
          </cell>
          <cell r="P69">
            <v>3505.8224473800001</v>
          </cell>
          <cell r="Q69">
            <v>64.972818564999997</v>
          </cell>
        </row>
        <row r="70">
          <cell r="A70" t="str">
            <v>2100</v>
          </cell>
          <cell r="B70" t="str">
            <v>ระยอง</v>
          </cell>
          <cell r="C70">
            <v>7997.20677282</v>
          </cell>
          <cell r="E70">
            <v>943.42517144999999</v>
          </cell>
          <cell r="F70">
            <v>6360.6219687800003</v>
          </cell>
          <cell r="G70">
            <v>79.535544715</v>
          </cell>
          <cell r="H70">
            <v>4108.7546268699998</v>
          </cell>
          <cell r="J70">
            <v>1603.39271629</v>
          </cell>
          <cell r="K70">
            <v>1554.04380225</v>
          </cell>
          <cell r="L70">
            <v>37.822745415</v>
          </cell>
          <cell r="M70">
            <v>12105.961399690001</v>
          </cell>
          <cell r="O70">
            <v>2546.8178877400001</v>
          </cell>
          <cell r="P70">
            <v>7914.6657710299996</v>
          </cell>
          <cell r="Q70">
            <v>65.378250514000001</v>
          </cell>
        </row>
        <row r="71">
          <cell r="A71" t="str">
            <v>8300</v>
          </cell>
          <cell r="B71" t="str">
            <v>ภูเก็ต</v>
          </cell>
          <cell r="C71">
            <v>2234.88946588</v>
          </cell>
          <cell r="E71">
            <v>13.76285367</v>
          </cell>
          <cell r="F71">
            <v>1934.18077614</v>
          </cell>
          <cell r="G71">
            <v>86.544807055000007</v>
          </cell>
          <cell r="H71">
            <v>1847.62248613</v>
          </cell>
          <cell r="J71">
            <v>976.93965834000005</v>
          </cell>
          <cell r="K71">
            <v>777.16961456000001</v>
          </cell>
          <cell r="L71">
            <v>42.063225598999999</v>
          </cell>
          <cell r="M71">
            <v>4082.5119520100002</v>
          </cell>
          <cell r="O71">
            <v>990.70251200999996</v>
          </cell>
          <cell r="P71">
            <v>2711.3503906999999</v>
          </cell>
          <cell r="Q71">
            <v>66.413777168999999</v>
          </cell>
        </row>
        <row r="72">
          <cell r="A72" t="str">
            <v>1300</v>
          </cell>
          <cell r="B72" t="str">
            <v>ปทุมธานี</v>
          </cell>
          <cell r="C72">
            <v>4532.4541699499996</v>
          </cell>
          <cell r="E72">
            <v>124.89055999999999</v>
          </cell>
          <cell r="F72">
            <v>3774.1093391999998</v>
          </cell>
          <cell r="G72">
            <v>83.268560424</v>
          </cell>
          <cell r="H72">
            <v>3624.7574375600002</v>
          </cell>
          <cell r="J72">
            <v>1176.6310915700001</v>
          </cell>
          <cell r="K72">
            <v>1671.4205604799999</v>
          </cell>
          <cell r="L72">
            <v>46.111238870000001</v>
          </cell>
          <cell r="M72">
            <v>8157.2116075100002</v>
          </cell>
          <cell r="O72">
            <v>1301.5216515699999</v>
          </cell>
          <cell r="P72">
            <v>5445.5298996800002</v>
          </cell>
          <cell r="Q72">
            <v>66.757246981999998</v>
          </cell>
        </row>
        <row r="73">
          <cell r="A73" t="str">
            <v>2700</v>
          </cell>
          <cell r="B73" t="str">
            <v>สระแก้ว</v>
          </cell>
          <cell r="C73">
            <v>2440.0888339500002</v>
          </cell>
          <cell r="E73">
            <v>15.10980648</v>
          </cell>
          <cell r="F73">
            <v>2137.3097700200001</v>
          </cell>
          <cell r="G73">
            <v>87.591473731999997</v>
          </cell>
          <cell r="H73">
            <v>2994.82414638</v>
          </cell>
          <cell r="J73">
            <v>724.42975847000002</v>
          </cell>
          <cell r="K73">
            <v>1494.9461370900001</v>
          </cell>
          <cell r="L73">
            <v>49.917660069999997</v>
          </cell>
          <cell r="M73">
            <v>5434.9129803300002</v>
          </cell>
          <cell r="O73">
            <v>739.53956495</v>
          </cell>
          <cell r="P73">
            <v>3632.25590711</v>
          </cell>
          <cell r="Q73">
            <v>66.831905501999998</v>
          </cell>
        </row>
        <row r="74">
          <cell r="A74" t="str">
            <v>2300</v>
          </cell>
          <cell r="B74" t="str">
            <v>ตราด</v>
          </cell>
          <cell r="C74">
            <v>913.35934333</v>
          </cell>
          <cell r="E74">
            <v>4.0743614800000003</v>
          </cell>
          <cell r="F74">
            <v>782.54862198000001</v>
          </cell>
          <cell r="G74">
            <v>85.678066107999996</v>
          </cell>
          <cell r="H74">
            <v>1455.1694816500001</v>
          </cell>
          <cell r="J74">
            <v>380.31276509000003</v>
          </cell>
          <cell r="K74">
            <v>817.07971580000003</v>
          </cell>
          <cell r="L74">
            <v>56.150141003999998</v>
          </cell>
          <cell r="M74">
            <v>2368.5288249800001</v>
          </cell>
          <cell r="O74">
            <v>384.38712657000002</v>
          </cell>
          <cell r="P74">
            <v>1599.62833778</v>
          </cell>
          <cell r="Q74">
            <v>67.536789964999997</v>
          </cell>
        </row>
        <row r="75">
          <cell r="A75" t="str">
            <v>9300</v>
          </cell>
          <cell r="B75" t="str">
            <v>พัทลุง</v>
          </cell>
          <cell r="C75">
            <v>1888.58742373</v>
          </cell>
          <cell r="E75">
            <v>18.490111850000002</v>
          </cell>
          <cell r="F75">
            <v>1635.50652285</v>
          </cell>
          <cell r="G75">
            <v>86.599460649999997</v>
          </cell>
          <cell r="H75">
            <v>3786.7072346199998</v>
          </cell>
          <cell r="J75">
            <v>1090.47790291</v>
          </cell>
          <cell r="K75">
            <v>2199.6406493600002</v>
          </cell>
          <cell r="L75">
            <v>58.088479331999999</v>
          </cell>
          <cell r="M75">
            <v>5675.2946583499997</v>
          </cell>
          <cell r="O75">
            <v>1108.96801476</v>
          </cell>
          <cell r="P75">
            <v>3835.14717221</v>
          </cell>
          <cell r="Q75">
            <v>67.576177152</v>
          </cell>
        </row>
        <row r="76">
          <cell r="A76" t="str">
            <v>7700</v>
          </cell>
          <cell r="B76" t="str">
            <v>ประจวบคีรีขันธ์</v>
          </cell>
          <cell r="C76">
            <v>1758.2885814399999</v>
          </cell>
          <cell r="E76">
            <v>5.9854870800000004</v>
          </cell>
          <cell r="F76">
            <v>1518.27533135</v>
          </cell>
          <cell r="G76">
            <v>86.349609920000006</v>
          </cell>
          <cell r="H76">
            <v>2828.7828008299998</v>
          </cell>
          <cell r="J76">
            <v>671.83074190000002</v>
          </cell>
          <cell r="K76">
            <v>1593.28436362</v>
          </cell>
          <cell r="L76">
            <v>56.324026119999999</v>
          </cell>
          <cell r="M76">
            <v>4587.07138227</v>
          </cell>
          <cell r="O76">
            <v>677.81622898000001</v>
          </cell>
          <cell r="P76">
            <v>3111.5596949699998</v>
          </cell>
          <cell r="Q76">
            <v>67.833252105</v>
          </cell>
        </row>
        <row r="77">
          <cell r="A77" t="str">
            <v>7200</v>
          </cell>
          <cell r="B77" t="str">
            <v>สุพรรณบุรี</v>
          </cell>
          <cell r="C77">
            <v>2718.8332660699998</v>
          </cell>
          <cell r="E77">
            <v>16.479593019999999</v>
          </cell>
          <cell r="F77">
            <v>2337.2902356200002</v>
          </cell>
          <cell r="G77">
            <v>85.966663155999996</v>
          </cell>
          <cell r="H77">
            <v>5586.6344613700003</v>
          </cell>
          <cell r="J77">
            <v>1507.44797644</v>
          </cell>
          <cell r="K77">
            <v>3332.5725003699999</v>
          </cell>
          <cell r="L77">
            <v>59.652596271</v>
          </cell>
          <cell r="M77">
            <v>8305.4677274400001</v>
          </cell>
          <cell r="O77">
            <v>1523.9275694600001</v>
          </cell>
          <cell r="P77">
            <v>5669.8627359900001</v>
          </cell>
          <cell r="Q77">
            <v>68.266627744999994</v>
          </cell>
        </row>
        <row r="78">
          <cell r="A78" t="str">
            <v>3800</v>
          </cell>
          <cell r="B78" t="str">
            <v>บึงกาฬ</v>
          </cell>
          <cell r="C78">
            <v>1117.87415745</v>
          </cell>
          <cell r="E78">
            <v>9.5254023599999993</v>
          </cell>
          <cell r="F78">
            <v>950.01302498999996</v>
          </cell>
          <cell r="G78">
            <v>84.983897217999996</v>
          </cell>
          <cell r="H78">
            <v>1993.33414756</v>
          </cell>
          <cell r="J78">
            <v>508.18634487999998</v>
          </cell>
          <cell r="K78">
            <v>1179.2000586900001</v>
          </cell>
          <cell r="L78">
            <v>59.157169416000002</v>
          </cell>
          <cell r="M78">
            <v>3111.20830501</v>
          </cell>
          <cell r="O78">
            <v>517.71174724000002</v>
          </cell>
          <cell r="P78">
            <v>2129.2130836800002</v>
          </cell>
          <cell r="Q78">
            <v>68.436853947000003</v>
          </cell>
        </row>
        <row r="79">
          <cell r="A79" t="str">
            <v>1400</v>
          </cell>
          <cell r="B79" t="str">
            <v>พระนครศรีอยุธยา</v>
          </cell>
          <cell r="C79">
            <v>3913.65100798</v>
          </cell>
          <cell r="E79">
            <v>28.879471720000002</v>
          </cell>
          <cell r="F79">
            <v>3404.9693537200001</v>
          </cell>
          <cell r="G79">
            <v>87.002375704000002</v>
          </cell>
          <cell r="H79">
            <v>5311.7234816700002</v>
          </cell>
          <cell r="J79">
            <v>1775.7381161200001</v>
          </cell>
          <cell r="K79">
            <v>2917.5553985699999</v>
          </cell>
          <cell r="L79">
            <v>54.926718393000002</v>
          </cell>
          <cell r="M79">
            <v>9225.3744896499993</v>
          </cell>
          <cell r="O79">
            <v>1804.6175878399999</v>
          </cell>
          <cell r="P79">
            <v>6322.5247522899999</v>
          </cell>
          <cell r="Q79">
            <v>68.534071537000003</v>
          </cell>
        </row>
        <row r="80">
          <cell r="A80" t="str">
            <v>8500</v>
          </cell>
          <cell r="B80" t="str">
            <v>ระนอง</v>
          </cell>
          <cell r="C80">
            <v>898.05777897999997</v>
          </cell>
          <cell r="E80">
            <v>3.3143653199999998</v>
          </cell>
          <cell r="F80">
            <v>791.26841021999996</v>
          </cell>
          <cell r="G80">
            <v>88.108853210000007</v>
          </cell>
          <cell r="H80">
            <v>1307.8975577399999</v>
          </cell>
          <cell r="J80">
            <v>473.55839730999998</v>
          </cell>
          <cell r="K80">
            <v>736.51588571000002</v>
          </cell>
          <cell r="L80">
            <v>56.312964372000003</v>
          </cell>
          <cell r="M80">
            <v>2205.9553367200001</v>
          </cell>
          <cell r="O80">
            <v>476.87276263000001</v>
          </cell>
          <cell r="P80">
            <v>1527.7842959300001</v>
          </cell>
          <cell r="Q80">
            <v>69.257263304000006</v>
          </cell>
        </row>
        <row r="81">
          <cell r="A81" t="str">
            <v>5300</v>
          </cell>
          <cell r="B81" t="str">
            <v>อุตรดิตถ์</v>
          </cell>
          <cell r="C81">
            <v>2068.61996426</v>
          </cell>
          <cell r="E81">
            <v>17.324356720000001</v>
          </cell>
          <cell r="F81">
            <v>1791.29702468</v>
          </cell>
          <cell r="G81">
            <v>86.593818855999999</v>
          </cell>
          <cell r="H81">
            <v>4141.6656115699998</v>
          </cell>
          <cell r="J81">
            <v>1133.9172402199999</v>
          </cell>
          <cell r="K81">
            <v>2521.3228063299998</v>
          </cell>
          <cell r="L81">
            <v>60.877024917</v>
          </cell>
          <cell r="M81">
            <v>6210.2855758300002</v>
          </cell>
          <cell r="O81">
            <v>1151.2415969399999</v>
          </cell>
          <cell r="P81">
            <v>4312.6198310099999</v>
          </cell>
          <cell r="Q81">
            <v>69.443180644999998</v>
          </cell>
        </row>
        <row r="82">
          <cell r="A82" t="str">
            <v>9100</v>
          </cell>
          <cell r="B82" t="str">
            <v>สตูล</v>
          </cell>
          <cell r="C82">
            <v>1330.17720887</v>
          </cell>
          <cell r="E82">
            <v>7.2666615600000002</v>
          </cell>
          <cell r="F82">
            <v>1180.8130427000001</v>
          </cell>
          <cell r="G82">
            <v>88.771107701000005</v>
          </cell>
          <cell r="H82">
            <v>2010.5124339399999</v>
          </cell>
          <cell r="J82">
            <v>631.11867258999996</v>
          </cell>
          <cell r="K82">
            <v>1143.9230160899999</v>
          </cell>
          <cell r="L82">
            <v>56.897087368000001</v>
          </cell>
          <cell r="M82">
            <v>3340.6896428099999</v>
          </cell>
          <cell r="O82">
            <v>638.38533414999995</v>
          </cell>
          <cell r="P82">
            <v>2324.7360587899998</v>
          </cell>
          <cell r="Q82">
            <v>69.588507385</v>
          </cell>
        </row>
        <row r="83">
          <cell r="A83" t="str">
            <v>1100</v>
          </cell>
          <cell r="B83" t="str">
            <v>สมุทรปราการ</v>
          </cell>
          <cell r="C83">
            <v>2779.1859869199998</v>
          </cell>
          <cell r="E83">
            <v>30.107412920000002</v>
          </cell>
          <cell r="F83">
            <v>2389.5458541100002</v>
          </cell>
          <cell r="G83">
            <v>85.980062700000005</v>
          </cell>
          <cell r="H83">
            <v>1714.80989701</v>
          </cell>
          <cell r="J83">
            <v>884.61546736000003</v>
          </cell>
          <cell r="K83">
            <v>739.11978547000001</v>
          </cell>
          <cell r="L83">
            <v>43.102141336999999</v>
          </cell>
          <cell r="M83">
            <v>4493.9958839299998</v>
          </cell>
          <cell r="O83">
            <v>914.72288028000003</v>
          </cell>
          <cell r="P83">
            <v>3128.6656395800001</v>
          </cell>
          <cell r="Q83">
            <v>69.618791837000003</v>
          </cell>
        </row>
        <row r="84">
          <cell r="A84" t="str">
            <v>7600</v>
          </cell>
          <cell r="B84" t="str">
            <v>เพชรบุรี</v>
          </cell>
          <cell r="C84">
            <v>3720.0549408299999</v>
          </cell>
          <cell r="E84">
            <v>24.749886100000001</v>
          </cell>
          <cell r="F84">
            <v>3126.6414045400002</v>
          </cell>
          <cell r="G84">
            <v>84.048258809999993</v>
          </cell>
          <cell r="H84">
            <v>4320.00395364</v>
          </cell>
          <cell r="J84">
            <v>1049.5374004</v>
          </cell>
          <cell r="K84">
            <v>2494.2781016399999</v>
          </cell>
          <cell r="L84">
            <v>57.737866177999997</v>
          </cell>
          <cell r="M84">
            <v>8040.0588944700003</v>
          </cell>
          <cell r="O84">
            <v>1074.2872864999999</v>
          </cell>
          <cell r="P84">
            <v>5620.9195061800001</v>
          </cell>
          <cell r="Q84">
            <v>69.911422043000002</v>
          </cell>
        </row>
        <row r="85">
          <cell r="A85" t="str">
            <v>4600</v>
          </cell>
          <cell r="B85" t="str">
            <v>กาฬสินธุ์</v>
          </cell>
          <cell r="C85">
            <v>3508.1277463699998</v>
          </cell>
          <cell r="E85">
            <v>9.5518662299999999</v>
          </cell>
          <cell r="F85">
            <v>3077.97731875</v>
          </cell>
          <cell r="G85">
            <v>87.738461689000005</v>
          </cell>
          <cell r="H85">
            <v>4064.6567215</v>
          </cell>
          <cell r="J85">
            <v>847.36748762000002</v>
          </cell>
          <cell r="K85">
            <v>2220.1744290199999</v>
          </cell>
          <cell r="L85">
            <v>54.621449759000001</v>
          </cell>
          <cell r="M85">
            <v>7572.7844678700003</v>
          </cell>
          <cell r="O85">
            <v>856.91935384999999</v>
          </cell>
          <cell r="P85">
            <v>5298.1517477699999</v>
          </cell>
          <cell r="Q85">
            <v>69.963060089999999</v>
          </cell>
        </row>
        <row r="86">
          <cell r="A86" t="str">
            <v>4500</v>
          </cell>
          <cell r="B86" t="str">
            <v>ร้อยเอ็ด</v>
          </cell>
          <cell r="C86">
            <v>4339.9535657500001</v>
          </cell>
          <cell r="E86">
            <v>13.00343187</v>
          </cell>
          <cell r="F86">
            <v>3732.9827329899999</v>
          </cell>
          <cell r="G86">
            <v>86.014347306999994</v>
          </cell>
          <cell r="H86">
            <v>5234.8860676699996</v>
          </cell>
          <cell r="J86">
            <v>928.08254629999999</v>
          </cell>
          <cell r="K86">
            <v>2966.5266033900002</v>
          </cell>
          <cell r="L86">
            <v>56.668408157000002</v>
          </cell>
          <cell r="M86">
            <v>9574.8396334200006</v>
          </cell>
          <cell r="O86">
            <v>941.08597816999998</v>
          </cell>
          <cell r="P86">
            <v>6699.5093363799997</v>
          </cell>
          <cell r="Q86">
            <v>69.969937803999997</v>
          </cell>
        </row>
        <row r="87">
          <cell r="A87" t="str">
            <v>9600</v>
          </cell>
          <cell r="B87" t="str">
            <v>นราธิวาส</v>
          </cell>
          <cell r="C87">
            <v>5690.6552142399996</v>
          </cell>
          <cell r="E87">
            <v>14.604553080000001</v>
          </cell>
          <cell r="F87">
            <v>5041.1630105800004</v>
          </cell>
          <cell r="G87">
            <v>88.586688541000001</v>
          </cell>
          <cell r="H87">
            <v>4907.7484847200003</v>
          </cell>
          <cell r="J87">
            <v>1775.9119523100001</v>
          </cell>
          <cell r="K87">
            <v>2383.9234784700002</v>
          </cell>
          <cell r="L87">
            <v>48.574687269999998</v>
          </cell>
          <cell r="M87">
            <v>10598.403698960001</v>
          </cell>
          <cell r="O87">
            <v>1790.51650539</v>
          </cell>
          <cell r="P87">
            <v>7425.0864890499997</v>
          </cell>
          <cell r="Q87">
            <v>70.058536172000004</v>
          </cell>
        </row>
        <row r="88">
          <cell r="A88" t="str">
            <v>8600</v>
          </cell>
          <cell r="B88" t="str">
            <v>ชุมพร</v>
          </cell>
          <cell r="C88">
            <v>2244.0676429199998</v>
          </cell>
          <cell r="E88">
            <v>7.2727791799999997</v>
          </cell>
          <cell r="F88">
            <v>1932.26564637</v>
          </cell>
          <cell r="G88">
            <v>86.105499202000004</v>
          </cell>
          <cell r="H88">
            <v>3750.59448686</v>
          </cell>
          <cell r="J88">
            <v>750.52554458999998</v>
          </cell>
          <cell r="K88">
            <v>2270.0638543999999</v>
          </cell>
          <cell r="L88">
            <v>60.525441029</v>
          </cell>
          <cell r="M88">
            <v>5994.6621297800002</v>
          </cell>
          <cell r="O88">
            <v>757.79832377000002</v>
          </cell>
          <cell r="P88">
            <v>4202.3295007699999</v>
          </cell>
          <cell r="Q88">
            <v>70.101190188999993</v>
          </cell>
        </row>
        <row r="89">
          <cell r="A89" t="str">
            <v>5500</v>
          </cell>
          <cell r="B89" t="str">
            <v>น่าน</v>
          </cell>
          <cell r="C89">
            <v>2307.9655359499998</v>
          </cell>
          <cell r="E89">
            <v>13.52347168</v>
          </cell>
          <cell r="F89">
            <v>1988.9449004000001</v>
          </cell>
          <cell r="G89">
            <v>86.177409038999997</v>
          </cell>
          <cell r="H89">
            <v>3094.5601207</v>
          </cell>
          <cell r="J89">
            <v>531.46203357000002</v>
          </cell>
          <cell r="K89">
            <v>1807.9196121</v>
          </cell>
          <cell r="L89">
            <v>58.422507289999999</v>
          </cell>
          <cell r="M89">
            <v>5402.5256566500002</v>
          </cell>
          <cell r="O89">
            <v>544.98550524999996</v>
          </cell>
          <cell r="P89">
            <v>3796.8645124999998</v>
          </cell>
          <cell r="Q89">
            <v>70.279435097999993</v>
          </cell>
        </row>
        <row r="90">
          <cell r="A90" t="str">
            <v>1800</v>
          </cell>
          <cell r="B90" t="str">
            <v>ชัยนาท</v>
          </cell>
          <cell r="C90">
            <v>1427.5279132999999</v>
          </cell>
          <cell r="E90">
            <v>10.900566619999999</v>
          </cell>
          <cell r="F90">
            <v>1243.7333871799999</v>
          </cell>
          <cell r="G90">
            <v>87.124978474000002</v>
          </cell>
          <cell r="H90">
            <v>2879.4555982900001</v>
          </cell>
          <cell r="J90">
            <v>740.17200413</v>
          </cell>
          <cell r="K90">
            <v>1787.7355581500001</v>
          </cell>
          <cell r="L90">
            <v>62.085887319000001</v>
          </cell>
          <cell r="M90">
            <v>4306.9835115899996</v>
          </cell>
          <cell r="O90">
            <v>751.07257074999995</v>
          </cell>
          <cell r="P90">
            <v>3031.4689453300002</v>
          </cell>
          <cell r="Q90">
            <v>70.384967510999999</v>
          </cell>
        </row>
        <row r="91">
          <cell r="A91" t="str">
            <v>6100</v>
          </cell>
          <cell r="B91" t="str">
            <v>อุทัยธานี</v>
          </cell>
          <cell r="C91">
            <v>1137.80782181</v>
          </cell>
          <cell r="E91">
            <v>5.3984022400000002</v>
          </cell>
          <cell r="F91">
            <v>999.81888236999998</v>
          </cell>
          <cell r="G91">
            <v>87.872386109999994</v>
          </cell>
          <cell r="H91">
            <v>2319.2001015800001</v>
          </cell>
          <cell r="J91">
            <v>558.32709335000004</v>
          </cell>
          <cell r="K91">
            <v>1444.9784730700001</v>
          </cell>
          <cell r="L91">
            <v>62.305036641000001</v>
          </cell>
          <cell r="M91">
            <v>3457.0079233900001</v>
          </cell>
          <cell r="O91">
            <v>563.72549559000004</v>
          </cell>
          <cell r="P91">
            <v>2444.79735544</v>
          </cell>
          <cell r="Q91">
            <v>70.720039110000002</v>
          </cell>
        </row>
        <row r="92">
          <cell r="A92" t="str">
            <v>2600</v>
          </cell>
          <cell r="B92" t="str">
            <v>นครนายก</v>
          </cell>
          <cell r="C92">
            <v>1416.28471199</v>
          </cell>
          <cell r="E92">
            <v>37.175446960000002</v>
          </cell>
          <cell r="F92">
            <v>1138.8354444900001</v>
          </cell>
          <cell r="G92">
            <v>80.410064082000005</v>
          </cell>
          <cell r="H92">
            <v>1532.63140548</v>
          </cell>
          <cell r="J92">
            <v>336.58333812000001</v>
          </cell>
          <cell r="K92">
            <v>952.94117968</v>
          </cell>
          <cell r="L92">
            <v>62.176801040999997</v>
          </cell>
          <cell r="M92">
            <v>2948.9161174699998</v>
          </cell>
          <cell r="O92">
            <v>373.75878508</v>
          </cell>
          <cell r="P92">
            <v>2091.7766241700001</v>
          </cell>
          <cell r="Q92">
            <v>70.933744496000003</v>
          </cell>
        </row>
        <row r="93">
          <cell r="A93" t="str">
            <v>3100</v>
          </cell>
          <cell r="B93" t="str">
            <v>บุรีรัมย์</v>
          </cell>
          <cell r="C93">
            <v>4954.9642852400002</v>
          </cell>
          <cell r="E93">
            <v>12.15291891</v>
          </cell>
          <cell r="F93">
            <v>4361.0634871700004</v>
          </cell>
          <cell r="G93">
            <v>88.014024645000006</v>
          </cell>
          <cell r="H93">
            <v>5909.2247673499996</v>
          </cell>
          <cell r="J93">
            <v>1431.4462203</v>
          </cell>
          <cell r="K93">
            <v>3350.7356336500002</v>
          </cell>
          <cell r="L93">
            <v>56.703472376999997</v>
          </cell>
          <cell r="M93">
            <v>10864.18905259</v>
          </cell>
          <cell r="O93">
            <v>1443.59913921</v>
          </cell>
          <cell r="P93">
            <v>7711.7991208200001</v>
          </cell>
          <cell r="Q93">
            <v>70.983660939000004</v>
          </cell>
        </row>
        <row r="94">
          <cell r="A94" t="str">
            <v>5800</v>
          </cell>
          <cell r="B94" t="str">
            <v>แม่ฮ่องสอน</v>
          </cell>
          <cell r="C94">
            <v>1573.0742574799999</v>
          </cell>
          <cell r="E94">
            <v>6.9735437300000003</v>
          </cell>
          <cell r="F94">
            <v>1370.18588168</v>
          </cell>
          <cell r="G94">
            <v>87.102428583000005</v>
          </cell>
          <cell r="H94">
            <v>1407.6269075600001</v>
          </cell>
          <cell r="J94">
            <v>380.69761089000002</v>
          </cell>
          <cell r="K94">
            <v>748.84912758999997</v>
          </cell>
          <cell r="L94">
            <v>53.199404158</v>
          </cell>
          <cell r="M94">
            <v>2980.70116504</v>
          </cell>
          <cell r="O94">
            <v>387.67115461999998</v>
          </cell>
          <cell r="P94">
            <v>2119.03500927</v>
          </cell>
          <cell r="Q94">
            <v>71.091830141000003</v>
          </cell>
        </row>
        <row r="95">
          <cell r="A95" t="str">
            <v>7000</v>
          </cell>
          <cell r="B95" t="str">
            <v>ราชบุรี</v>
          </cell>
          <cell r="C95">
            <v>4254.5907693999998</v>
          </cell>
          <cell r="E95">
            <v>30.332694910000001</v>
          </cell>
          <cell r="F95">
            <v>3699.04075556</v>
          </cell>
          <cell r="G95">
            <v>86.942339606000004</v>
          </cell>
          <cell r="H95">
            <v>3894.6215086000002</v>
          </cell>
          <cell r="J95">
            <v>1335.29092074</v>
          </cell>
          <cell r="K95">
            <v>2102.2242382499999</v>
          </cell>
          <cell r="L95">
            <v>53.97762616</v>
          </cell>
          <cell r="M95">
            <v>8149.212278</v>
          </cell>
          <cell r="O95">
            <v>1365.6236156499999</v>
          </cell>
          <cell r="P95">
            <v>5801.2649938100003</v>
          </cell>
          <cell r="Q95">
            <v>71.188046107000005</v>
          </cell>
        </row>
        <row r="96">
          <cell r="A96" t="str">
            <v>7100</v>
          </cell>
          <cell r="B96" t="str">
            <v>กาญจนบุรี</v>
          </cell>
          <cell r="C96">
            <v>3409.3693638200002</v>
          </cell>
          <cell r="E96">
            <v>17.636083729999999</v>
          </cell>
          <cell r="F96">
            <v>2987.03650754</v>
          </cell>
          <cell r="G96">
            <v>87.612581354</v>
          </cell>
          <cell r="H96">
            <v>4728.3782557200002</v>
          </cell>
          <cell r="J96">
            <v>870.80045159999997</v>
          </cell>
          <cell r="K96">
            <v>2812.42330674</v>
          </cell>
          <cell r="L96">
            <v>59.479659931</v>
          </cell>
          <cell r="M96">
            <v>8137.7476195400004</v>
          </cell>
          <cell r="O96">
            <v>888.43653532999997</v>
          </cell>
          <cell r="P96">
            <v>5799.4598142799996</v>
          </cell>
          <cell r="Q96">
            <v>71.266154782000001</v>
          </cell>
        </row>
        <row r="97">
          <cell r="A97" t="str">
            <v>2200</v>
          </cell>
          <cell r="B97" t="str">
            <v>จันทบุรี</v>
          </cell>
          <cell r="C97">
            <v>2917.9120846599999</v>
          </cell>
          <cell r="E97">
            <v>15.286076</v>
          </cell>
          <cell r="F97">
            <v>2550.5693259700001</v>
          </cell>
          <cell r="G97">
            <v>87.410766738999996</v>
          </cell>
          <cell r="H97">
            <v>2927.6559540100002</v>
          </cell>
          <cell r="J97">
            <v>672.51416195000002</v>
          </cell>
          <cell r="K97">
            <v>1620.7251002600001</v>
          </cell>
          <cell r="L97">
            <v>55.359138018000003</v>
          </cell>
          <cell r="M97">
            <v>5845.5680386699996</v>
          </cell>
          <cell r="O97">
            <v>687.80023795</v>
          </cell>
          <cell r="P97">
            <v>4171.2944262299998</v>
          </cell>
          <cell r="Q97">
            <v>71.358239244000004</v>
          </cell>
        </row>
        <row r="98">
          <cell r="A98" t="str">
            <v>5100</v>
          </cell>
          <cell r="B98" t="str">
            <v>ลำพูน</v>
          </cell>
          <cell r="C98">
            <v>1402.3439368300001</v>
          </cell>
          <cell r="E98">
            <v>11.16866372</v>
          </cell>
          <cell r="F98">
            <v>1206.24843519</v>
          </cell>
          <cell r="G98">
            <v>86.016590046999994</v>
          </cell>
          <cell r="H98">
            <v>1482.07771998</v>
          </cell>
          <cell r="J98">
            <v>458.69739067</v>
          </cell>
          <cell r="K98">
            <v>853.60755674999996</v>
          </cell>
          <cell r="L98">
            <v>57.595330207000003</v>
          </cell>
          <cell r="M98">
            <v>2884.4216568100001</v>
          </cell>
          <cell r="O98">
            <v>469.86605438999999</v>
          </cell>
          <cell r="P98">
            <v>2059.85599194</v>
          </cell>
          <cell r="Q98">
            <v>71.413137086999996</v>
          </cell>
        </row>
        <row r="99">
          <cell r="A99" t="str">
            <v>1700</v>
          </cell>
          <cell r="B99" t="str">
            <v>สิงห์บุรี</v>
          </cell>
          <cell r="C99">
            <v>1179.38583632</v>
          </cell>
          <cell r="E99">
            <v>3.79230914</v>
          </cell>
          <cell r="F99">
            <v>1047.6740535700001</v>
          </cell>
          <cell r="G99">
            <v>88.832171907000003</v>
          </cell>
          <cell r="H99">
            <v>1429.87633198</v>
          </cell>
          <cell r="J99">
            <v>530.18927477</v>
          </cell>
          <cell r="K99">
            <v>816.37107749999996</v>
          </cell>
          <cell r="L99">
            <v>57.093824077000001</v>
          </cell>
          <cell r="M99">
            <v>2609.2621683000002</v>
          </cell>
          <cell r="O99">
            <v>533.98158391000004</v>
          </cell>
          <cell r="P99">
            <v>1864.04513107</v>
          </cell>
          <cell r="Q99">
            <v>71.439549223</v>
          </cell>
        </row>
        <row r="100">
          <cell r="A100" t="str">
            <v>4800</v>
          </cell>
          <cell r="B100" t="str">
            <v>นครพนม</v>
          </cell>
          <cell r="C100">
            <v>3019.45299639</v>
          </cell>
          <cell r="E100">
            <v>13.54504077</v>
          </cell>
          <cell r="F100">
            <v>2639.86615755</v>
          </cell>
          <cell r="G100">
            <v>87.428622360000006</v>
          </cell>
          <cell r="H100">
            <v>4120.26402745</v>
          </cell>
          <cell r="J100">
            <v>998.00639758</v>
          </cell>
          <cell r="K100">
            <v>2474.4546807199999</v>
          </cell>
          <cell r="L100">
            <v>60.055730998000001</v>
          </cell>
          <cell r="M100">
            <v>7139.7170238400004</v>
          </cell>
          <cell r="O100">
            <v>1011.55143835</v>
          </cell>
          <cell r="P100">
            <v>5114.3208382700004</v>
          </cell>
          <cell r="Q100">
            <v>71.631982348999998</v>
          </cell>
        </row>
        <row r="101">
          <cell r="A101" t="str">
            <v>3900</v>
          </cell>
          <cell r="B101" t="str">
            <v>หนองบัวลำภู</v>
          </cell>
          <cell r="C101">
            <v>1311.95344544</v>
          </cell>
          <cell r="E101">
            <v>9.4718730299999994</v>
          </cell>
          <cell r="F101">
            <v>1113.28792778</v>
          </cell>
          <cell r="G101">
            <v>84.857273835000001</v>
          </cell>
          <cell r="H101">
            <v>2523.7808637399999</v>
          </cell>
          <cell r="J101">
            <v>385.88285666000002</v>
          </cell>
          <cell r="K101">
            <v>1636.4704151000001</v>
          </cell>
          <cell r="L101">
            <v>64.842016935999993</v>
          </cell>
          <cell r="M101">
            <v>3835.7343091799999</v>
          </cell>
          <cell r="O101">
            <v>395.35472969</v>
          </cell>
          <cell r="P101">
            <v>2749.7583428799999</v>
          </cell>
          <cell r="Q101">
            <v>71.687925211999996</v>
          </cell>
        </row>
        <row r="102">
          <cell r="A102" t="str">
            <v>1200</v>
          </cell>
          <cell r="B102" t="str">
            <v>นนทบุรี</v>
          </cell>
          <cell r="C102">
            <v>4349.2935675600002</v>
          </cell>
          <cell r="E102">
            <v>33.666782939999997</v>
          </cell>
          <cell r="F102">
            <v>3793.6865859499999</v>
          </cell>
          <cell r="G102">
            <v>87.225351129000003</v>
          </cell>
          <cell r="H102">
            <v>4487.4762408799998</v>
          </cell>
          <cell r="J102">
            <v>1354.8829232099999</v>
          </cell>
          <cell r="K102">
            <v>2575.8018304500001</v>
          </cell>
          <cell r="L102">
            <v>57.399787590999999</v>
          </cell>
          <cell r="M102">
            <v>8836.7698084399999</v>
          </cell>
          <cell r="O102">
            <v>1388.54970615</v>
          </cell>
          <cell r="P102">
            <v>6369.4884163999996</v>
          </cell>
          <cell r="Q102">
            <v>72.079374641000001</v>
          </cell>
        </row>
        <row r="103">
          <cell r="A103" t="str">
            <v>3200</v>
          </cell>
          <cell r="B103" t="str">
            <v>สุรินทร์</v>
          </cell>
          <cell r="C103">
            <v>4704.7257785600004</v>
          </cell>
          <cell r="E103">
            <v>9.2639325699999997</v>
          </cell>
          <cell r="F103">
            <v>4157.5156101700004</v>
          </cell>
          <cell r="G103">
            <v>88.368925329000007</v>
          </cell>
          <cell r="H103">
            <v>5177.1520794199996</v>
          </cell>
          <cell r="J103">
            <v>1289.6371208800001</v>
          </cell>
          <cell r="K103">
            <v>2982.30031517</v>
          </cell>
          <cell r="L103">
            <v>57.605035923999999</v>
          </cell>
          <cell r="M103">
            <v>9881.87785798</v>
          </cell>
          <cell r="O103">
            <v>1298.9010534500001</v>
          </cell>
          <cell r="P103">
            <v>7139.8159253399999</v>
          </cell>
          <cell r="Q103">
            <v>72.251610756000005</v>
          </cell>
        </row>
        <row r="104">
          <cell r="A104" t="str">
            <v>6000</v>
          </cell>
          <cell r="B104" t="str">
            <v>นครสวรรค์</v>
          </cell>
          <cell r="C104">
            <v>4288.3924176500004</v>
          </cell>
          <cell r="E104">
            <v>27.411950269999998</v>
          </cell>
          <cell r="F104">
            <v>3748.5793923000001</v>
          </cell>
          <cell r="G104">
            <v>87.412228807999995</v>
          </cell>
          <cell r="H104">
            <v>5466.3687892199996</v>
          </cell>
          <cell r="J104">
            <v>1386.6715554800001</v>
          </cell>
          <cell r="K104">
            <v>3299.5025604900002</v>
          </cell>
          <cell r="L104">
            <v>60.360043161</v>
          </cell>
          <cell r="M104">
            <v>9754.76120687</v>
          </cell>
          <cell r="O104">
            <v>1414.0835057500001</v>
          </cell>
          <cell r="P104">
            <v>7048.0819527900003</v>
          </cell>
          <cell r="Q104">
            <v>72.252736928000004</v>
          </cell>
        </row>
        <row r="105">
          <cell r="A105" t="str">
            <v>4200</v>
          </cell>
          <cell r="B105" t="str">
            <v>เลย</v>
          </cell>
          <cell r="C105">
            <v>3013.0159582900001</v>
          </cell>
          <cell r="E105">
            <v>6.2425213499999996</v>
          </cell>
          <cell r="F105">
            <v>2613.3225752399999</v>
          </cell>
          <cell r="G105">
            <v>86.734441881999999</v>
          </cell>
          <cell r="H105">
            <v>3018.91380463</v>
          </cell>
          <cell r="J105">
            <v>838.61422927000001</v>
          </cell>
          <cell r="K105">
            <v>1744.9773948899999</v>
          </cell>
          <cell r="L105">
            <v>57.801497750999999</v>
          </cell>
          <cell r="M105">
            <v>6031.92976292</v>
          </cell>
          <cell r="O105">
            <v>844.85675061999996</v>
          </cell>
          <cell r="P105">
            <v>4358.2999701299996</v>
          </cell>
          <cell r="Q105">
            <v>72.253824918999996</v>
          </cell>
        </row>
        <row r="106">
          <cell r="A106" t="str">
            <v>2400</v>
          </cell>
          <cell r="B106" t="str">
            <v>ฉะเชิงเทรา</v>
          </cell>
          <cell r="C106">
            <v>2967.1398695900002</v>
          </cell>
          <cell r="E106">
            <v>43.650729759999997</v>
          </cell>
          <cell r="F106">
            <v>2537.8015343500001</v>
          </cell>
          <cell r="G106">
            <v>85.530229308000003</v>
          </cell>
          <cell r="H106">
            <v>3359.1762369200001</v>
          </cell>
          <cell r="J106">
            <v>831.60189431000003</v>
          </cell>
          <cell r="K106">
            <v>2033.81346953</v>
          </cell>
          <cell r="L106">
            <v>60.545006457</v>
          </cell>
          <cell r="M106">
            <v>6326.3161065100003</v>
          </cell>
          <cell r="O106">
            <v>875.25262407000002</v>
          </cell>
          <cell r="P106">
            <v>4571.6150038799997</v>
          </cell>
          <cell r="Q106">
            <v>72.263461497999998</v>
          </cell>
        </row>
        <row r="107">
          <cell r="A107" t="str">
            <v>9200</v>
          </cell>
          <cell r="B107" t="str">
            <v>ตรัง</v>
          </cell>
          <cell r="C107">
            <v>2463.5287125300001</v>
          </cell>
          <cell r="E107">
            <v>11.273939439999999</v>
          </cell>
          <cell r="F107">
            <v>2163.6900783299998</v>
          </cell>
          <cell r="G107">
            <v>87.828896302999993</v>
          </cell>
          <cell r="H107">
            <v>2488.7711146000001</v>
          </cell>
          <cell r="J107">
            <v>652.70514785</v>
          </cell>
          <cell r="K107">
            <v>1416.6983240500001</v>
          </cell>
          <cell r="L107">
            <v>56.923608432000002</v>
          </cell>
          <cell r="M107">
            <v>4952.2998271300003</v>
          </cell>
          <cell r="O107">
            <v>663.97908729000005</v>
          </cell>
          <cell r="P107">
            <v>3580.3884023800001</v>
          </cell>
          <cell r="Q107">
            <v>72.297488587999993</v>
          </cell>
        </row>
        <row r="108">
          <cell r="A108" t="str">
            <v>6200</v>
          </cell>
          <cell r="B108" t="str">
            <v>กำแพงเพชร</v>
          </cell>
          <cell r="C108">
            <v>2348.8876449200002</v>
          </cell>
          <cell r="E108">
            <v>6.4450311600000001</v>
          </cell>
          <cell r="F108">
            <v>2075.9611296600001</v>
          </cell>
          <cell r="G108">
            <v>88.380605779000007</v>
          </cell>
          <cell r="H108">
            <v>3078.9391121799999</v>
          </cell>
          <cell r="J108">
            <v>643.23854581000001</v>
          </cell>
          <cell r="K108">
            <v>1850.6306400399999</v>
          </cell>
          <cell r="L108">
            <v>60.106113587000003</v>
          </cell>
          <cell r="M108">
            <v>5427.8267570999997</v>
          </cell>
          <cell r="O108">
            <v>649.68357696999999</v>
          </cell>
          <cell r="P108">
            <v>3926.5917697</v>
          </cell>
          <cell r="Q108">
            <v>72.341877245000006</v>
          </cell>
        </row>
        <row r="109">
          <cell r="A109" t="str">
            <v>2000</v>
          </cell>
          <cell r="B109" t="str">
            <v>ชลบุรี</v>
          </cell>
          <cell r="C109">
            <v>9094.7127498299997</v>
          </cell>
          <cell r="E109">
            <v>35.55635075</v>
          </cell>
          <cell r="F109">
            <v>8105.9421268699998</v>
          </cell>
          <cell r="G109">
            <v>89.128071989000006</v>
          </cell>
          <cell r="H109">
            <v>9198.7654098099993</v>
          </cell>
          <cell r="J109">
            <v>2345.4626697499998</v>
          </cell>
          <cell r="K109">
            <v>5130.9599403900002</v>
          </cell>
          <cell r="L109">
            <v>55.778788910999999</v>
          </cell>
          <cell r="M109">
            <v>18293.478159639999</v>
          </cell>
          <cell r="O109">
            <v>2381.0190204999999</v>
          </cell>
          <cell r="P109">
            <v>13236.90206726</v>
          </cell>
          <cell r="Q109">
            <v>72.358585676000004</v>
          </cell>
        </row>
        <row r="110">
          <cell r="A110" t="str">
            <v>6700</v>
          </cell>
          <cell r="B110" t="str">
            <v>เพชรบูรณ์</v>
          </cell>
          <cell r="C110">
            <v>3137.6609418799999</v>
          </cell>
          <cell r="E110">
            <v>19.861653629999999</v>
          </cell>
          <cell r="F110">
            <v>2736.9131436299999</v>
          </cell>
          <cell r="G110">
            <v>87.227816973000003</v>
          </cell>
          <cell r="H110">
            <v>4039.8124825599998</v>
          </cell>
          <cell r="J110">
            <v>1037.9793411200001</v>
          </cell>
          <cell r="K110">
            <v>2462.62605175</v>
          </cell>
          <cell r="L110">
            <v>60.958919811000001</v>
          </cell>
          <cell r="M110">
            <v>7177.4734244399997</v>
          </cell>
          <cell r="O110">
            <v>1057.8409947499999</v>
          </cell>
          <cell r="P110">
            <v>5199.5391953799999</v>
          </cell>
          <cell r="Q110">
            <v>72.442472273000007</v>
          </cell>
        </row>
        <row r="111">
          <cell r="A111" t="str">
            <v>3500</v>
          </cell>
          <cell r="B111" t="str">
            <v>ยโสธร</v>
          </cell>
          <cell r="C111">
            <v>1716.1695910200001</v>
          </cell>
          <cell r="E111">
            <v>10.607240490000001</v>
          </cell>
          <cell r="F111">
            <v>1486.68544625</v>
          </cell>
          <cell r="G111">
            <v>86.628119623000003</v>
          </cell>
          <cell r="H111">
            <v>2315.7193259199998</v>
          </cell>
          <cell r="J111">
            <v>284.18308022000002</v>
          </cell>
          <cell r="K111">
            <v>1434.3484511500001</v>
          </cell>
          <cell r="L111">
            <v>61.939650245999999</v>
          </cell>
          <cell r="M111">
            <v>4031.8889169399999</v>
          </cell>
          <cell r="O111">
            <v>294.79032071</v>
          </cell>
          <cell r="P111">
            <v>2921.0338974000001</v>
          </cell>
          <cell r="Q111">
            <v>72.448273193000006</v>
          </cell>
        </row>
        <row r="112">
          <cell r="A112" t="str">
            <v>4900</v>
          </cell>
          <cell r="B112" t="str">
            <v>มุกดาหาร</v>
          </cell>
          <cell r="C112">
            <v>1314.1796177399999</v>
          </cell>
          <cell r="E112">
            <v>7.8747262999999998</v>
          </cell>
          <cell r="F112">
            <v>1126.60225468</v>
          </cell>
          <cell r="G112">
            <v>85.726657107999998</v>
          </cell>
          <cell r="H112">
            <v>1587.24788887</v>
          </cell>
          <cell r="J112">
            <v>315.96336939000003</v>
          </cell>
          <cell r="K112">
            <v>980.33934373</v>
          </cell>
          <cell r="L112">
            <v>61.763468113999998</v>
          </cell>
          <cell r="M112">
            <v>2901.4275066099999</v>
          </cell>
          <cell r="O112">
            <v>323.83809568999999</v>
          </cell>
          <cell r="P112">
            <v>2106.9415984100001</v>
          </cell>
          <cell r="Q112">
            <v>72.617413104999997</v>
          </cell>
        </row>
        <row r="113">
          <cell r="A113" t="str">
            <v>9400</v>
          </cell>
          <cell r="B113" t="str">
            <v>ปัตตานี</v>
          </cell>
          <cell r="C113">
            <v>5724.0679088999996</v>
          </cell>
          <cell r="E113">
            <v>21.565598349999998</v>
          </cell>
          <cell r="F113">
            <v>4974.6697614799996</v>
          </cell>
          <cell r="G113">
            <v>86.907944501000003</v>
          </cell>
          <cell r="H113">
            <v>3573.6939028000002</v>
          </cell>
          <cell r="J113">
            <v>1174.2798718500001</v>
          </cell>
          <cell r="K113">
            <v>1784.3130847299999</v>
          </cell>
          <cell r="L113">
            <v>49.929096706999999</v>
          </cell>
          <cell r="M113">
            <v>9297.7618117000002</v>
          </cell>
          <cell r="O113">
            <v>1195.8454701999999</v>
          </cell>
          <cell r="P113">
            <v>6758.9828462100004</v>
          </cell>
          <cell r="Q113">
            <v>72.694730011999994</v>
          </cell>
        </row>
        <row r="114">
          <cell r="A114" t="str">
            <v>7300</v>
          </cell>
          <cell r="B114" t="str">
            <v>นครปฐม</v>
          </cell>
          <cell r="C114">
            <v>3977.4722650099998</v>
          </cell>
          <cell r="E114">
            <v>52.778756690000002</v>
          </cell>
          <cell r="F114">
            <v>3439.3640033900001</v>
          </cell>
          <cell r="G114">
            <v>86.471099589000005</v>
          </cell>
          <cell r="H114">
            <v>2288.92200202</v>
          </cell>
          <cell r="J114">
            <v>844.53017</v>
          </cell>
          <cell r="K114">
            <v>1123.8900188</v>
          </cell>
          <cell r="L114">
            <v>49.101280768999999</v>
          </cell>
          <cell r="M114">
            <v>6266.3942670300003</v>
          </cell>
          <cell r="O114">
            <v>897.30892669000002</v>
          </cell>
          <cell r="P114">
            <v>4563.2540221899999</v>
          </cell>
          <cell r="Q114">
            <v>72.821048719999993</v>
          </cell>
        </row>
        <row r="115">
          <cell r="A115" t="str">
            <v>7500</v>
          </cell>
          <cell r="B115" t="str">
            <v>สมุทรสงคราม</v>
          </cell>
          <cell r="C115">
            <v>819.33370751999996</v>
          </cell>
          <cell r="E115">
            <v>5.0608239099999999</v>
          </cell>
          <cell r="F115">
            <v>728.32690288000003</v>
          </cell>
          <cell r="G115">
            <v>88.892583838999997</v>
          </cell>
          <cell r="H115">
            <v>973.74254231999998</v>
          </cell>
          <cell r="J115">
            <v>326.55963109999999</v>
          </cell>
          <cell r="K115">
            <v>578.32076987999994</v>
          </cell>
          <cell r="L115">
            <v>59.391548047000001</v>
          </cell>
          <cell r="M115">
            <v>1793.0762498399999</v>
          </cell>
          <cell r="O115">
            <v>331.62045501</v>
          </cell>
          <cell r="P115">
            <v>1306.64767276</v>
          </cell>
          <cell r="Q115">
            <v>72.871840942000006</v>
          </cell>
        </row>
        <row r="116">
          <cell r="A116" t="str">
            <v>6500</v>
          </cell>
          <cell r="B116" t="str">
            <v>พิษณุโลก</v>
          </cell>
          <cell r="C116">
            <v>6916.28289546</v>
          </cell>
          <cell r="E116">
            <v>138.56710995</v>
          </cell>
          <cell r="F116">
            <v>6081.6249236000003</v>
          </cell>
          <cell r="G116">
            <v>87.931986234999997</v>
          </cell>
          <cell r="H116">
            <v>5368.6548980600001</v>
          </cell>
          <cell r="J116">
            <v>1759.79278445</v>
          </cell>
          <cell r="K116">
            <v>2907.5343913900001</v>
          </cell>
          <cell r="L116">
            <v>54.157595274999998</v>
          </cell>
          <cell r="M116">
            <v>12284.937793519999</v>
          </cell>
          <cell r="O116">
            <v>1898.3598944</v>
          </cell>
          <cell r="P116">
            <v>8989.15931499</v>
          </cell>
          <cell r="Q116">
            <v>73.172200512000003</v>
          </cell>
        </row>
        <row r="117">
          <cell r="A117" t="str">
            <v>8200</v>
          </cell>
          <cell r="B117" t="str">
            <v>พังงา</v>
          </cell>
          <cell r="C117">
            <v>1501.0448554</v>
          </cell>
          <cell r="E117">
            <v>8.8880250899999993</v>
          </cell>
          <cell r="F117">
            <v>1307.3127800499999</v>
          </cell>
          <cell r="G117">
            <v>87.093518580999998</v>
          </cell>
          <cell r="H117">
            <v>1450.83076039</v>
          </cell>
          <cell r="J117">
            <v>473.61326713</v>
          </cell>
          <cell r="K117">
            <v>853.98517379999998</v>
          </cell>
          <cell r="L117">
            <v>58.861805050999997</v>
          </cell>
          <cell r="M117">
            <v>2951.8756157900002</v>
          </cell>
          <cell r="O117">
            <v>482.50129221999998</v>
          </cell>
          <cell r="P117">
            <v>2161.2979538499999</v>
          </cell>
          <cell r="Q117">
            <v>73.217785406999994</v>
          </cell>
        </row>
        <row r="118">
          <cell r="A118" t="str">
            <v>3600</v>
          </cell>
          <cell r="B118" t="str">
            <v>ชัยภูมิ</v>
          </cell>
          <cell r="C118">
            <v>3564.3720042099999</v>
          </cell>
          <cell r="E118">
            <v>20.633253360000001</v>
          </cell>
          <cell r="F118">
            <v>3124.2905622100002</v>
          </cell>
          <cell r="G118">
            <v>87.653324583</v>
          </cell>
          <cell r="H118">
            <v>3829.6981416799999</v>
          </cell>
          <cell r="J118">
            <v>804.66402948999996</v>
          </cell>
          <cell r="K118">
            <v>2307.5045354600002</v>
          </cell>
          <cell r="L118">
            <v>60.252908978999997</v>
          </cell>
          <cell r="M118">
            <v>7394.0701458900003</v>
          </cell>
          <cell r="O118">
            <v>825.29728284999999</v>
          </cell>
          <cell r="P118">
            <v>5431.7950976700004</v>
          </cell>
          <cell r="Q118">
            <v>73.461503481999998</v>
          </cell>
        </row>
        <row r="119">
          <cell r="A119" t="str">
            <v>5400</v>
          </cell>
          <cell r="B119" t="str">
            <v>แพร่</v>
          </cell>
          <cell r="C119">
            <v>2230.4314060400002</v>
          </cell>
          <cell r="E119">
            <v>14.133644970000001</v>
          </cell>
          <cell r="F119">
            <v>1935.40795097</v>
          </cell>
          <cell r="G119">
            <v>86.772807525999994</v>
          </cell>
          <cell r="H119">
            <v>2454.2263583600002</v>
          </cell>
          <cell r="J119">
            <v>749.04988189000005</v>
          </cell>
          <cell r="K119">
            <v>1511.5977381800001</v>
          </cell>
          <cell r="L119">
            <v>61.591618597999997</v>
          </cell>
          <cell r="M119">
            <v>4684.6577643999999</v>
          </cell>
          <cell r="O119">
            <v>763.18352686000003</v>
          </cell>
          <cell r="P119">
            <v>3447.0056891499999</v>
          </cell>
          <cell r="Q119">
            <v>73.580736576999996</v>
          </cell>
        </row>
        <row r="120">
          <cell r="A120" t="str">
            <v>3400</v>
          </cell>
          <cell r="B120" t="str">
            <v>อุบลราชธานี</v>
          </cell>
          <cell r="C120">
            <v>8601.23130528</v>
          </cell>
          <cell r="E120">
            <v>39.977217439999997</v>
          </cell>
          <cell r="F120">
            <v>7532.2953900900002</v>
          </cell>
          <cell r="G120">
            <v>87.572291952</v>
          </cell>
          <cell r="H120">
            <v>7515.9023444200002</v>
          </cell>
          <cell r="J120">
            <v>1497.4464220699999</v>
          </cell>
          <cell r="K120">
            <v>4387.12459786</v>
          </cell>
          <cell r="L120">
            <v>58.371229386000003</v>
          </cell>
          <cell r="M120">
            <v>16117.133649699999</v>
          </cell>
          <cell r="O120">
            <v>1537.4236395099999</v>
          </cell>
          <cell r="P120">
            <v>11919.419987949999</v>
          </cell>
          <cell r="Q120">
            <v>73.954961514999994</v>
          </cell>
        </row>
        <row r="121">
          <cell r="A121" t="str">
            <v>3700</v>
          </cell>
          <cell r="B121" t="str">
            <v>อำนาจเจริญ</v>
          </cell>
          <cell r="C121">
            <v>1242.3427518200001</v>
          </cell>
          <cell r="E121">
            <v>4.03586534</v>
          </cell>
          <cell r="F121">
            <v>1055.3213335800001</v>
          </cell>
          <cell r="G121">
            <v>84.946069193</v>
          </cell>
          <cell r="H121">
            <v>1905.6801101399999</v>
          </cell>
          <cell r="J121">
            <v>277.83956319999999</v>
          </cell>
          <cell r="K121">
            <v>1276.27913455</v>
          </cell>
          <cell r="L121">
            <v>66.972370009000002</v>
          </cell>
          <cell r="M121">
            <v>3148.0228619599998</v>
          </cell>
          <cell r="O121">
            <v>281.87542853999997</v>
          </cell>
          <cell r="P121">
            <v>2331.6004681300001</v>
          </cell>
          <cell r="Q121">
            <v>74.065550676000001</v>
          </cell>
        </row>
        <row r="122">
          <cell r="A122" t="str">
            <v>6600</v>
          </cell>
          <cell r="B122" t="str">
            <v>พิจิตร</v>
          </cell>
          <cell r="C122">
            <v>1767.9103174500001</v>
          </cell>
          <cell r="E122">
            <v>6.8661525399999999</v>
          </cell>
          <cell r="F122">
            <v>1554.5931503100001</v>
          </cell>
          <cell r="G122">
            <v>87.933937314000005</v>
          </cell>
          <cell r="H122">
            <v>2392.55457179</v>
          </cell>
          <cell r="J122">
            <v>496.38727843999999</v>
          </cell>
          <cell r="K122">
            <v>1536.67775581</v>
          </cell>
          <cell r="L122">
            <v>64.227490312</v>
          </cell>
          <cell r="M122">
            <v>4160.46488924</v>
          </cell>
          <cell r="O122">
            <v>503.25343098000002</v>
          </cell>
          <cell r="P122">
            <v>3091.2709061199998</v>
          </cell>
          <cell r="Q122">
            <v>74.301093469999998</v>
          </cell>
        </row>
        <row r="123">
          <cell r="A123" t="str">
            <v>4400</v>
          </cell>
          <cell r="B123" t="str">
            <v>มหาสารคาม</v>
          </cell>
          <cell r="C123">
            <v>4591.8023416200003</v>
          </cell>
          <cell r="E123">
            <v>5.9890923100000002</v>
          </cell>
          <cell r="F123">
            <v>4106.5348171799997</v>
          </cell>
          <cell r="G123">
            <v>89.431872533999993</v>
          </cell>
          <cell r="H123">
            <v>3874.4217144099998</v>
          </cell>
          <cell r="J123">
            <v>721.66596193999999</v>
          </cell>
          <cell r="K123">
            <v>2187.4546153699998</v>
          </cell>
          <cell r="L123">
            <v>56.458867325999996</v>
          </cell>
          <cell r="M123">
            <v>8466.2240560299997</v>
          </cell>
          <cell r="O123">
            <v>727.65505425000003</v>
          </cell>
          <cell r="P123">
            <v>6293.9894325499999</v>
          </cell>
          <cell r="Q123">
            <v>74.342344248000003</v>
          </cell>
        </row>
        <row r="124">
          <cell r="A124" t="str">
            <v>3000</v>
          </cell>
          <cell r="B124" t="str">
            <v>นครราชสีมา</v>
          </cell>
          <cell r="C124">
            <v>12855.101812589999</v>
          </cell>
          <cell r="E124">
            <v>124.93902186</v>
          </cell>
          <cell r="F124">
            <v>11438.72720551</v>
          </cell>
          <cell r="G124">
            <v>88.982003972000001</v>
          </cell>
          <cell r="H124">
            <v>13335.72143064</v>
          </cell>
          <cell r="J124">
            <v>3376.4897576600001</v>
          </cell>
          <cell r="K124">
            <v>8050.2800628200002</v>
          </cell>
          <cell r="L124">
            <v>60.366288427999997</v>
          </cell>
          <cell r="M124">
            <v>26190.823243229999</v>
          </cell>
          <cell r="O124">
            <v>3501.4287795199998</v>
          </cell>
          <cell r="P124">
            <v>19489.007268329999</v>
          </cell>
          <cell r="Q124">
            <v>74.411587170999994</v>
          </cell>
        </row>
        <row r="125">
          <cell r="A125" t="str">
            <v>4100</v>
          </cell>
          <cell r="B125" t="str">
            <v>อุดรธานี</v>
          </cell>
          <cell r="C125">
            <v>6110.0530423500004</v>
          </cell>
          <cell r="E125">
            <v>44.611470930000003</v>
          </cell>
          <cell r="F125">
            <v>5324.1204930399999</v>
          </cell>
          <cell r="G125">
            <v>87.137058486000001</v>
          </cell>
          <cell r="H125">
            <v>6018.4085044399999</v>
          </cell>
          <cell r="J125">
            <v>1237.02627953</v>
          </cell>
          <cell r="K125">
            <v>3709.1867671599998</v>
          </cell>
          <cell r="L125">
            <v>61.630691310000003</v>
          </cell>
          <cell r="M125">
            <v>12128.46154679</v>
          </cell>
          <cell r="O125">
            <v>1281.63775046</v>
          </cell>
          <cell r="P125">
            <v>9033.3072601999993</v>
          </cell>
          <cell r="Q125">
            <v>74.480239932999993</v>
          </cell>
        </row>
        <row r="126">
          <cell r="A126" t="str">
            <v>3300</v>
          </cell>
          <cell r="B126" t="str">
            <v>ศรีสะเกษ</v>
          </cell>
          <cell r="C126">
            <v>5144.1155143899996</v>
          </cell>
          <cell r="E126">
            <v>11.079197479999999</v>
          </cell>
          <cell r="F126">
            <v>4537.2636900300004</v>
          </cell>
          <cell r="G126">
            <v>88.202989947000006</v>
          </cell>
          <cell r="H126">
            <v>3787.27610284</v>
          </cell>
          <cell r="J126">
            <v>859.29685242999994</v>
          </cell>
          <cell r="K126">
            <v>2179.2275454099999</v>
          </cell>
          <cell r="L126">
            <v>57.540762442999998</v>
          </cell>
          <cell r="M126">
            <v>8931.3916172299996</v>
          </cell>
          <cell r="O126">
            <v>870.37604991000001</v>
          </cell>
          <cell r="P126">
            <v>6716.4912354400003</v>
          </cell>
          <cell r="Q126">
            <v>75.200948780000004</v>
          </cell>
        </row>
        <row r="127">
          <cell r="A127" t="str">
            <v>4700</v>
          </cell>
          <cell r="B127" t="str">
            <v>สกลนคร</v>
          </cell>
          <cell r="C127">
            <v>4121.2454660599997</v>
          </cell>
          <cell r="E127">
            <v>28.716968080000001</v>
          </cell>
          <cell r="F127">
            <v>3561.2932054600001</v>
          </cell>
          <cell r="G127">
            <v>86.413033021000004</v>
          </cell>
          <cell r="H127">
            <v>4249.3483327399999</v>
          </cell>
          <cell r="J127">
            <v>697.84299461000001</v>
          </cell>
          <cell r="K127">
            <v>2749.0904425499998</v>
          </cell>
          <cell r="L127">
            <v>64.694400818000005</v>
          </cell>
          <cell r="M127">
            <v>8370.5937988000005</v>
          </cell>
          <cell r="O127">
            <v>726.55996269000002</v>
          </cell>
          <cell r="P127">
            <v>6310.3836480099999</v>
          </cell>
          <cell r="Q127">
            <v>75.387526855000004</v>
          </cell>
        </row>
        <row r="128">
          <cell r="A128" t="str">
            <v>1600</v>
          </cell>
          <cell r="B128" t="str">
            <v>ลพบุรี</v>
          </cell>
          <cell r="C128">
            <v>4135.4533448599996</v>
          </cell>
          <cell r="E128">
            <v>32.785871010000001</v>
          </cell>
          <cell r="F128">
            <v>3534.29201724</v>
          </cell>
          <cell r="G128">
            <v>85.463230327999995</v>
          </cell>
          <cell r="H128">
            <v>4834.5293568200004</v>
          </cell>
          <cell r="J128">
            <v>937.70755274999999</v>
          </cell>
          <cell r="K128">
            <v>3238.8951512399999</v>
          </cell>
          <cell r="L128">
            <v>66.995045684999994</v>
          </cell>
          <cell r="M128">
            <v>8969.9827016800009</v>
          </cell>
          <cell r="O128">
            <v>970.49342376000004</v>
          </cell>
          <cell r="P128">
            <v>6773.1871684799999</v>
          </cell>
          <cell r="Q128">
            <v>75.509478599000005</v>
          </cell>
        </row>
        <row r="129">
          <cell r="A129" t="str">
            <v>4300</v>
          </cell>
          <cell r="B129" t="str">
            <v>หนองคาย</v>
          </cell>
          <cell r="C129">
            <v>2034.8387351900001</v>
          </cell>
          <cell r="E129">
            <v>5.1912262</v>
          </cell>
          <cell r="F129">
            <v>1797.48018505</v>
          </cell>
          <cell r="G129">
            <v>88.335264803000001</v>
          </cell>
          <cell r="H129">
            <v>1898.0759919100001</v>
          </cell>
          <cell r="J129">
            <v>372.18311021</v>
          </cell>
          <cell r="K129">
            <v>1174.51484151</v>
          </cell>
          <cell r="L129">
            <v>61.879231732999997</v>
          </cell>
          <cell r="M129">
            <v>3932.9147271000002</v>
          </cell>
          <cell r="O129">
            <v>377.37433641000001</v>
          </cell>
          <cell r="P129">
            <v>2971.99502656</v>
          </cell>
          <cell r="Q129">
            <v>75.567237856999995</v>
          </cell>
        </row>
        <row r="130">
          <cell r="A130" t="str">
            <v>5200</v>
          </cell>
          <cell r="B130" t="str">
            <v>ลำปาง</v>
          </cell>
          <cell r="C130">
            <v>3710.3103551200002</v>
          </cell>
          <cell r="E130">
            <v>33.049570809999999</v>
          </cell>
          <cell r="F130">
            <v>3198.50044824</v>
          </cell>
          <cell r="G130">
            <v>86.205738660999998</v>
          </cell>
          <cell r="H130">
            <v>4796.5410400700002</v>
          </cell>
          <cell r="J130">
            <v>916.86675604000004</v>
          </cell>
          <cell r="K130">
            <v>3244.9492466000002</v>
          </cell>
          <cell r="L130">
            <v>67.651860361000004</v>
          </cell>
          <cell r="M130">
            <v>8506.8513951900004</v>
          </cell>
          <cell r="O130">
            <v>949.91632685000002</v>
          </cell>
          <cell r="P130">
            <v>6443.4496948400001</v>
          </cell>
          <cell r="Q130">
            <v>75.744237150999993</v>
          </cell>
        </row>
        <row r="131">
          <cell r="A131" t="str">
            <v>5700</v>
          </cell>
          <cell r="B131" t="str">
            <v>เชียงราย</v>
          </cell>
          <cell r="C131">
            <v>6281.3603486100001</v>
          </cell>
          <cell r="E131">
            <v>28.4639597</v>
          </cell>
          <cell r="F131">
            <v>5605.8918134200003</v>
          </cell>
          <cell r="G131">
            <v>89.246460994000003</v>
          </cell>
          <cell r="H131">
            <v>5596.8840054399998</v>
          </cell>
          <cell r="J131">
            <v>1232.0163514799999</v>
          </cell>
          <cell r="K131">
            <v>3406.6748407800001</v>
          </cell>
          <cell r="L131">
            <v>60.867347572</v>
          </cell>
          <cell r="M131">
            <v>11878.244354050001</v>
          </cell>
          <cell r="O131">
            <v>1260.4803111799999</v>
          </cell>
          <cell r="P131">
            <v>9012.5666541999999</v>
          </cell>
          <cell r="Q131">
            <v>75.874568543999999</v>
          </cell>
        </row>
        <row r="132">
          <cell r="A132" t="str">
            <v>5600</v>
          </cell>
          <cell r="B132" t="str">
            <v>พะเยา</v>
          </cell>
          <cell r="C132">
            <v>2741.9650576700001</v>
          </cell>
          <cell r="E132">
            <v>14.959571070000001</v>
          </cell>
          <cell r="F132">
            <v>2487.2343354999998</v>
          </cell>
          <cell r="G132">
            <v>90.709920921000005</v>
          </cell>
          <cell r="H132">
            <v>2237.971215</v>
          </cell>
          <cell r="J132">
            <v>371.37329326999998</v>
          </cell>
          <cell r="K132">
            <v>1294.8896670300001</v>
          </cell>
          <cell r="L132">
            <v>57.859978642999998</v>
          </cell>
          <cell r="M132">
            <v>4979.9362726700001</v>
          </cell>
          <cell r="O132">
            <v>386.33286434000001</v>
          </cell>
          <cell r="P132">
            <v>3782.1240025299999</v>
          </cell>
          <cell r="Q132">
            <v>75.947236981000003</v>
          </cell>
        </row>
        <row r="133">
          <cell r="A133" t="str">
            <v>6400</v>
          </cell>
          <cell r="B133" t="str">
            <v>สุโขทัย</v>
          </cell>
          <cell r="C133">
            <v>2210.42564786</v>
          </cell>
          <cell r="E133">
            <v>5.1502484099999997</v>
          </cell>
          <cell r="F133">
            <v>1976.6804296400001</v>
          </cell>
          <cell r="G133">
            <v>89.425329984000001</v>
          </cell>
          <cell r="H133">
            <v>3401.3086770199998</v>
          </cell>
          <cell r="J133">
            <v>523.39883283999995</v>
          </cell>
          <cell r="K133">
            <v>2293.86839384</v>
          </cell>
          <cell r="L133">
            <v>67.440759180000001</v>
          </cell>
          <cell r="M133">
            <v>5611.7343248799998</v>
          </cell>
          <cell r="O133">
            <v>528.54908124999997</v>
          </cell>
          <cell r="P133">
            <v>4270.5488234799996</v>
          </cell>
          <cell r="Q133">
            <v>76.100338616000002</v>
          </cell>
        </row>
        <row r="134">
          <cell r="A134" t="str">
            <v>1900</v>
          </cell>
          <cell r="B134" t="str">
            <v>สระบุรี</v>
          </cell>
          <cell r="C134">
            <v>2784.9348476800001</v>
          </cell>
          <cell r="E134">
            <v>20.965284860000001</v>
          </cell>
          <cell r="F134">
            <v>2427.0669892199999</v>
          </cell>
          <cell r="G134">
            <v>87.149866046</v>
          </cell>
          <cell r="H134">
            <v>2994.4150418499999</v>
          </cell>
          <cell r="J134">
            <v>825.26693166999996</v>
          </cell>
          <cell r="K134">
            <v>1982.0279614799999</v>
          </cell>
          <cell r="L134">
            <v>66.190823042000005</v>
          </cell>
          <cell r="M134">
            <v>5779.3498895299999</v>
          </cell>
          <cell r="O134">
            <v>846.23221652999996</v>
          </cell>
          <cell r="P134">
            <v>4409.0949506999996</v>
          </cell>
          <cell r="Q134">
            <v>76.290500402000006</v>
          </cell>
        </row>
        <row r="135">
          <cell r="A135" t="str">
            <v>8000</v>
          </cell>
          <cell r="B135" t="str">
            <v>นครศรีธรรมราช</v>
          </cell>
          <cell r="C135">
            <v>12176.05188829</v>
          </cell>
          <cell r="E135">
            <v>39.305709479999997</v>
          </cell>
          <cell r="F135">
            <v>11229.45397473</v>
          </cell>
          <cell r="G135">
            <v>92.225740148</v>
          </cell>
          <cell r="H135">
            <v>7395.1053409899996</v>
          </cell>
          <cell r="J135">
            <v>1914.2009263100001</v>
          </cell>
          <cell r="K135">
            <v>3703.60178885</v>
          </cell>
          <cell r="L135">
            <v>50.081798947999999</v>
          </cell>
          <cell r="M135">
            <v>19571.157229280001</v>
          </cell>
          <cell r="O135">
            <v>1953.50663579</v>
          </cell>
          <cell r="P135">
            <v>14933.05576358</v>
          </cell>
          <cell r="Q135">
            <v>76.301342779999999</v>
          </cell>
        </row>
        <row r="136">
          <cell r="A136" t="str">
            <v>7400</v>
          </cell>
          <cell r="B136" t="str">
            <v>สมุทรสาคร</v>
          </cell>
          <cell r="C136">
            <v>1772.92109555</v>
          </cell>
          <cell r="E136">
            <v>10.03796124</v>
          </cell>
          <cell r="F136">
            <v>1578.8912321400001</v>
          </cell>
          <cell r="G136">
            <v>89.055922234999997</v>
          </cell>
          <cell r="H136">
            <v>1253.13181811</v>
          </cell>
          <cell r="J136">
            <v>436.68399567</v>
          </cell>
          <cell r="K136">
            <v>735.54474836999998</v>
          </cell>
          <cell r="L136">
            <v>58.696518414000003</v>
          </cell>
          <cell r="M136">
            <v>3026.0529136599998</v>
          </cell>
          <cell r="O136">
            <v>446.72195691000002</v>
          </cell>
          <cell r="P136">
            <v>2314.4359805099998</v>
          </cell>
          <cell r="Q136">
            <v>76.483658632000001</v>
          </cell>
        </row>
        <row r="137">
          <cell r="A137" t="str">
            <v>9000</v>
          </cell>
          <cell r="B137" t="str">
            <v>สงขลา</v>
          </cell>
          <cell r="C137">
            <v>15758.628234739999</v>
          </cell>
          <cell r="E137">
            <v>50.3059321</v>
          </cell>
          <cell r="F137">
            <v>14523.952406439999</v>
          </cell>
          <cell r="G137">
            <v>92.165080552000006</v>
          </cell>
          <cell r="H137">
            <v>12923.6547868</v>
          </cell>
          <cell r="J137">
            <v>3845.5934726099999</v>
          </cell>
          <cell r="K137">
            <v>7661.0143987399997</v>
          </cell>
          <cell r="L137">
            <v>59.279008339000001</v>
          </cell>
          <cell r="M137">
            <v>28682.283021539999</v>
          </cell>
          <cell r="O137">
            <v>3895.89940471</v>
          </cell>
          <cell r="P137">
            <v>22184.96680518</v>
          </cell>
          <cell r="Q137">
            <v>77.347283646999998</v>
          </cell>
        </row>
        <row r="138">
          <cell r="A138" t="str">
            <v>6300</v>
          </cell>
          <cell r="B138" t="str">
            <v>ตาก</v>
          </cell>
          <cell r="C138">
            <v>3069.6064557499999</v>
          </cell>
          <cell r="E138">
            <v>14.77324726</v>
          </cell>
          <cell r="F138">
            <v>2729.6802901299998</v>
          </cell>
          <cell r="G138">
            <v>88.926066891000005</v>
          </cell>
          <cell r="H138">
            <v>2550.5153953099998</v>
          </cell>
          <cell r="J138">
            <v>505.85161606999998</v>
          </cell>
          <cell r="K138">
            <v>1658.9145364799999</v>
          </cell>
          <cell r="L138">
            <v>65.042325937000001</v>
          </cell>
          <cell r="M138">
            <v>5620.1218510600002</v>
          </cell>
          <cell r="O138">
            <v>520.62486333000004</v>
          </cell>
          <cell r="P138">
            <v>4388.5948266100004</v>
          </cell>
          <cell r="Q138">
            <v>78.087182857000002</v>
          </cell>
        </row>
        <row r="139">
          <cell r="A139" t="str">
            <v>4000</v>
          </cell>
          <cell r="B139" t="str">
            <v>ขอนแก่น</v>
          </cell>
          <cell r="C139">
            <v>13209.86679568</v>
          </cell>
          <cell r="E139">
            <v>77.512571809999997</v>
          </cell>
          <cell r="F139">
            <v>12104.345440810001</v>
          </cell>
          <cell r="G139">
            <v>91.631093848000006</v>
          </cell>
          <cell r="H139">
            <v>9831.5020625599991</v>
          </cell>
          <cell r="J139">
            <v>2655.32633111</v>
          </cell>
          <cell r="K139">
            <v>6044.5076769899997</v>
          </cell>
          <cell r="L139">
            <v>61.481019263999997</v>
          </cell>
          <cell r="M139">
            <v>23041.368858239999</v>
          </cell>
          <cell r="O139">
            <v>2732.8389029199998</v>
          </cell>
          <cell r="P139">
            <v>18148.853117800001</v>
          </cell>
          <cell r="Q139">
            <v>78.766384191</v>
          </cell>
        </row>
        <row r="140">
          <cell r="A140" t="str">
            <v>5000</v>
          </cell>
          <cell r="B140" t="str">
            <v>เชียงใหม่</v>
          </cell>
          <cell r="C140">
            <v>17880.86171732</v>
          </cell>
          <cell r="E140">
            <v>102.32545209</v>
          </cell>
          <cell r="F140">
            <v>16513.800357439999</v>
          </cell>
          <cell r="G140">
            <v>92.354611418999994</v>
          </cell>
          <cell r="H140">
            <v>9696.7160892600004</v>
          </cell>
          <cell r="J140">
            <v>2584.0037258100001</v>
          </cell>
          <cell r="K140">
            <v>6090.9856713500003</v>
          </cell>
          <cell r="L140">
            <v>62.814932552999998</v>
          </cell>
          <cell r="M140">
            <v>27577.57780658</v>
          </cell>
          <cell r="O140">
            <v>2686.3291779000001</v>
          </cell>
          <cell r="P140">
            <v>22604.78602879</v>
          </cell>
          <cell r="Q140">
            <v>81.967989310999997</v>
          </cell>
        </row>
        <row r="141">
          <cell r="A141" t="str">
            <v>กระทรวง</v>
          </cell>
          <cell r="B141" t="str">
            <v/>
          </cell>
        </row>
        <row r="142">
          <cell r="A142" t="str">
            <v>กรม</v>
          </cell>
          <cell r="B142" t="str">
            <v/>
          </cell>
        </row>
        <row r="143">
          <cell r="A143" t="str">
            <v>กลุ่มลักษณะงาน</v>
          </cell>
          <cell r="B143" t="str">
            <v/>
          </cell>
        </row>
        <row r="144">
          <cell r="A144" t="str">
            <v>งบพัฒนา/งบปกติ</v>
          </cell>
          <cell r="B144" t="str">
            <v/>
          </cell>
        </row>
        <row r="145">
          <cell r="A145" t="str">
            <v>งาน / โครงการ</v>
          </cell>
          <cell r="B145" t="str">
            <v/>
          </cell>
        </row>
        <row r="146">
          <cell r="A146" t="str">
            <v>Fund แบบย่อ</v>
          </cell>
          <cell r="B146" t="str">
            <v/>
          </cell>
        </row>
        <row r="147">
          <cell r="A147" t="str">
            <v>ด้าน</v>
          </cell>
          <cell r="B147" t="str">
            <v/>
          </cell>
        </row>
        <row r="148">
          <cell r="A148" t="str">
            <v>ด้าน_ลักษณะงาน</v>
          </cell>
          <cell r="B148" t="str">
            <v/>
          </cell>
        </row>
        <row r="149">
          <cell r="A149" t="str">
            <v>แนวจัดสรรย่อย</v>
          </cell>
          <cell r="B149" t="str">
            <v/>
          </cell>
        </row>
        <row r="150">
          <cell r="A150" t="str">
            <v>แนวจัดสรรหลัก</v>
          </cell>
          <cell r="B150" t="str">
            <v/>
          </cell>
        </row>
        <row r="151">
          <cell r="A151" t="str">
            <v>เป้าหมายกระทรวง</v>
          </cell>
          <cell r="B151" t="str">
            <v/>
          </cell>
        </row>
        <row r="152">
          <cell r="A152" t="str">
            <v>เป้าหมายการจัดสรร</v>
          </cell>
          <cell r="B152" t="str">
            <v/>
          </cell>
        </row>
        <row r="153">
          <cell r="A153" t="str">
            <v>เป้าหมายหน่วยงาน</v>
          </cell>
          <cell r="B153" t="str">
            <v/>
          </cell>
        </row>
        <row r="154">
          <cell r="A154" t="str">
            <v>ผลผลิต/โครงการ</v>
          </cell>
          <cell r="B154" t="str">
            <v>ผลผลิต/โครงการ งบฯ เพิ่มเติมกลางปี 52</v>
          </cell>
        </row>
        <row r="155">
          <cell r="A155" t="str">
            <v>แผนงบประมาณ</v>
          </cell>
          <cell r="B155" t="str">
            <v/>
          </cell>
        </row>
        <row r="156">
          <cell r="A156" t="str">
            <v>แผนงาน</v>
          </cell>
          <cell r="B156" t="str">
            <v/>
          </cell>
        </row>
        <row r="157">
          <cell r="A157" t="str">
            <v>ยุทธศาสตร์กระทรวง</v>
          </cell>
          <cell r="B157" t="str">
            <v/>
          </cell>
        </row>
        <row r="158">
          <cell r="A158" t="str">
            <v>ยุทธศาสตร์การจัดสรร</v>
          </cell>
          <cell r="B158" t="str">
            <v/>
          </cell>
        </row>
        <row r="159">
          <cell r="A159" t="str">
            <v>Request ID</v>
          </cell>
          <cell r="B159" t="str">
            <v/>
          </cell>
        </row>
        <row r="160">
          <cell r="A160" t="str">
            <v>ลักษณะงาน</v>
          </cell>
          <cell r="B160" t="str">
            <v/>
          </cell>
        </row>
        <row r="161">
          <cell r="A161" t="str">
            <v>สาขา</v>
          </cell>
          <cell r="B161" t="str">
            <v/>
          </cell>
        </row>
        <row r="162">
          <cell r="A162" t="str">
            <v>Commitment item</v>
          </cell>
          <cell r="B162" t="str">
            <v/>
          </cell>
        </row>
        <row r="163">
          <cell r="A163" t="str">
            <v>หน่วยงานเบิกแทน</v>
          </cell>
          <cell r="B163" t="str">
            <v/>
          </cell>
        </row>
        <row r="164">
          <cell r="A164" t="str">
            <v>เดือน/ปีงบประมาณ</v>
          </cell>
          <cell r="B164" t="str">
            <v/>
          </cell>
        </row>
        <row r="165">
          <cell r="A165" t="str">
            <v>Funded Program</v>
          </cell>
          <cell r="B165" t="str">
            <v/>
          </cell>
        </row>
        <row r="166">
          <cell r="A166" t="str">
            <v>งบรายจ่าย</v>
          </cell>
          <cell r="B166" t="str">
            <v/>
          </cell>
        </row>
        <row r="167">
          <cell r="A167" t="str">
            <v>FCTR หน่วยเบิกแทน</v>
          </cell>
          <cell r="B167" t="str">
            <v/>
          </cell>
        </row>
        <row r="168">
          <cell r="A168" t="str">
            <v>หมวดรายจ่าย</v>
          </cell>
          <cell r="B168" t="str">
            <v/>
          </cell>
        </row>
        <row r="169">
          <cell r="A169" t="str">
            <v>กลุ่มภารกิจ</v>
          </cell>
          <cell r="B169" t="str">
            <v/>
          </cell>
        </row>
        <row r="170">
          <cell r="A170" t="str">
            <v>Funds Center</v>
          </cell>
          <cell r="B170" t="str">
            <v/>
          </cell>
        </row>
        <row r="171">
          <cell r="A171" t="str">
            <v>ปีFund</v>
          </cell>
          <cell r="B171" t="str">
            <v/>
          </cell>
        </row>
        <row r="172">
          <cell r="A172" t="str">
            <v>ปีงบประมาณ</v>
          </cell>
          <cell r="B172" t="str">
            <v/>
          </cell>
        </row>
        <row r="173">
          <cell r="A173" t="str">
            <v>รายจ่ายประจำ/ลงทุน</v>
          </cell>
          <cell r="B173" t="str">
            <v>]ไม่ระบุ[</v>
          </cell>
        </row>
        <row r="174">
          <cell r="A174" t="str">
            <v>งบประมาณ</v>
          </cell>
          <cell r="B174" t="str">
            <v>งบจัดสรรถือจ่าย จังหวัด
E, PO ทั้งสิ้น
I, เบิกจ่ายทั้งสิ้น
J = K+L...</v>
          </cell>
        </row>
        <row r="175">
          <cell r="A175" t="str">
            <v>จังหวัด</v>
          </cell>
          <cell r="B175" t="str">
            <v>]1000 ส่วนกลาง[</v>
          </cell>
        </row>
        <row r="177">
          <cell r="A177" t="str">
            <v>No Applicable Data Found.</v>
          </cell>
        </row>
      </sheetData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18018-37B9-4680-A5D2-04214E374D8D}">
  <dimension ref="A1:Q134"/>
  <sheetViews>
    <sheetView tabSelected="1" workbookViewId="0">
      <selection sqref="A1:XFD1048576"/>
    </sheetView>
  </sheetViews>
  <sheetFormatPr defaultRowHeight="14"/>
  <cols>
    <col min="1" max="1" width="6.1640625" style="57" customWidth="1"/>
    <col min="2" max="2" width="36.1640625" customWidth="1"/>
    <col min="3" max="14" width="13" customWidth="1"/>
    <col min="15" max="15" width="12.08203125" bestFit="1" customWidth="1"/>
  </cols>
  <sheetData>
    <row r="1" spans="1:17" ht="33">
      <c r="A1" s="1" t="str">
        <f>"ผลการเบิกจ่ายเงินงบประมาณประจำปี 2564 ในส่วนของงบประมาณที่ส่วนกลางจัดสรรให้จังหวัด"</f>
        <v>ผลการเบิกจ่ายเงินงบประมาณประจำปี 2564 ในส่วนของงบประมาณที่ส่วนกลางจัดสรรให้จังหวัด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33">
      <c r="A2" s="1" t="str">
        <f>"ตั้งแต่ต้นปีงบประมาณ จนถึงวันที่ "&amp;[1]HeaderFooter!B5&amp;" เรียงลำดับผลการเบิกจ่ายจากน้อยไปมาก"</f>
        <v>ตั้งแต่ต้นปีงบประมาณ จนถึงวันที่ 23 กรกฎาคม 2564 เรียงลำดับผลการเบิกจ่ายจากน้อยไปมาก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20.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0</v>
      </c>
      <c r="N3" s="4"/>
    </row>
    <row r="4" spans="1:17" ht="20.5">
      <c r="A4" s="5" t="s">
        <v>1</v>
      </c>
      <c r="B4" s="6" t="s">
        <v>2</v>
      </c>
      <c r="C4" s="7" t="s">
        <v>3</v>
      </c>
      <c r="D4" s="8"/>
      <c r="E4" s="8"/>
      <c r="F4" s="9"/>
      <c r="G4" s="10" t="s">
        <v>4</v>
      </c>
      <c r="H4" s="11"/>
      <c r="I4" s="11"/>
      <c r="J4" s="11"/>
      <c r="K4" s="10" t="s">
        <v>5</v>
      </c>
      <c r="L4" s="11"/>
      <c r="M4" s="11"/>
      <c r="N4" s="12"/>
    </row>
    <row r="5" spans="1:17" ht="61.5">
      <c r="A5" s="13"/>
      <c r="B5" s="14"/>
      <c r="C5" s="15" t="s">
        <v>6</v>
      </c>
      <c r="D5" s="16" t="s">
        <v>7</v>
      </c>
      <c r="E5" s="17" t="s">
        <v>8</v>
      </c>
      <c r="F5" s="18" t="s">
        <v>9</v>
      </c>
      <c r="G5" s="15" t="s">
        <v>6</v>
      </c>
      <c r="H5" s="16" t="s">
        <v>7</v>
      </c>
      <c r="I5" s="17" t="s">
        <v>8</v>
      </c>
      <c r="J5" s="19" t="s">
        <v>9</v>
      </c>
      <c r="K5" s="15" t="s">
        <v>6</v>
      </c>
      <c r="L5" s="16" t="s">
        <v>7</v>
      </c>
      <c r="M5" s="17" t="s">
        <v>8</v>
      </c>
      <c r="N5" s="18" t="s">
        <v>9</v>
      </c>
    </row>
    <row r="6" spans="1:17" ht="20">
      <c r="A6" s="20">
        <v>1</v>
      </c>
      <c r="B6" s="21" t="str">
        <f>VLOOKUP($O6,[1]Name!$A:$B,2,0)</f>
        <v>กระบี่</v>
      </c>
      <c r="C6" s="22">
        <f>IF(ISERROR(VLOOKUP($O6,[1]BEx6_1!$A:$Z,3,0)),0,VLOOKUP($O6,[1]BEx6_1!$A:$Z,3,0))</f>
        <v>1465.5229256699999</v>
      </c>
      <c r="D6" s="23">
        <f>IF(ISERROR(VLOOKUP($O6,[1]BEx6_1!$A:$Z,5,0)),0,VLOOKUP($O6,[1]BEx6_1!$A:$Z,5,0))</f>
        <v>10.787179419999999</v>
      </c>
      <c r="E6" s="24">
        <f>IF(ISERROR(VLOOKUP($O6,[1]BEx6_1!$A:$Z,6,0)),0,VLOOKUP($O6,[1]BEx6_1!$A:$Z,6,0))</f>
        <v>1267.6642804999999</v>
      </c>
      <c r="F6" s="25">
        <f t="shared" ref="F6:F69" si="0">IF(ISERROR(E6/C6*100),0,E6/C6*100)</f>
        <v>86.499109518908142</v>
      </c>
      <c r="G6" s="22">
        <f>IF(ISERROR(VLOOKUP($O6,[1]BEx6_1!$A:$Z,8,0)),0,VLOOKUP($O6,[1]BEx6_1!$A:$Z,8,0))</f>
        <v>2508.7388760399999</v>
      </c>
      <c r="H6" s="23">
        <f>IF(ISERROR(VLOOKUP($O6,[1]BEx6_1!$A:$Z,10,0)),0,VLOOKUP($O6,[1]BEx6_1!$A:$Z,10,0))</f>
        <v>730.48406971999998</v>
      </c>
      <c r="I6" s="24">
        <f>IF(ISERROR(VLOOKUP($O6,[1]BEx6_1!$A:$Z,11,0)),0,VLOOKUP($O6,[1]BEx6_1!$A:$Z,11,0))</f>
        <v>1151.36615525</v>
      </c>
      <c r="J6" s="26">
        <f t="shared" ref="J6:J69" si="1">IF(ISERROR(I6/G6*100),0,I6/G6*100)</f>
        <v>45.894220647922161</v>
      </c>
      <c r="K6" s="22">
        <f t="shared" ref="K6:M37" si="2">C6+G6</f>
        <v>3974.2618017099999</v>
      </c>
      <c r="L6" s="22">
        <f t="shared" si="2"/>
        <v>741.27124914000001</v>
      </c>
      <c r="M6" s="27">
        <f t="shared" si="2"/>
        <v>2419.0304357499999</v>
      </c>
      <c r="N6" s="28">
        <f t="shared" ref="N6:N69" si="3">IF(ISERROR(M6/K6*100),0,M6/K6*100)</f>
        <v>60.867415294814428</v>
      </c>
      <c r="O6" s="29" t="s">
        <v>10</v>
      </c>
      <c r="P6" s="30"/>
      <c r="Q6" s="31"/>
    </row>
    <row r="7" spans="1:17" ht="20">
      <c r="A7" s="32">
        <v>2</v>
      </c>
      <c r="B7" s="33" t="str">
        <f>VLOOKUP($O7,[1]Name!$A:$B,2,0)</f>
        <v>อ่างทอง</v>
      </c>
      <c r="C7" s="22">
        <f>IF(ISERROR(VLOOKUP($O7,[1]BEx6_1!$A:$Z,3,0)),0,VLOOKUP($O7,[1]BEx6_1!$A:$Z,3,0))</f>
        <v>1072.7851563700001</v>
      </c>
      <c r="D7" s="23">
        <f>IF(ISERROR(VLOOKUP($O7,[1]BEx6_1!$A:$Z,5,0)),0,VLOOKUP($O7,[1]BEx6_1!$A:$Z,5,0))</f>
        <v>4.8421192499999997</v>
      </c>
      <c r="E7" s="24">
        <f>IF(ISERROR(VLOOKUP($O7,[1]BEx6_1!$A:$Z,6,0)),0,VLOOKUP($O7,[1]BEx6_1!$A:$Z,6,0))</f>
        <v>911.43644142999995</v>
      </c>
      <c r="F7" s="34">
        <f t="shared" si="0"/>
        <v>84.959829656297785</v>
      </c>
      <c r="G7" s="22">
        <f>IF(ISERROR(VLOOKUP($O7,[1]BEx6_1!$A:$Z,8,0)),0,VLOOKUP($O7,[1]BEx6_1!$A:$Z,8,0))</f>
        <v>1815.1488627599999</v>
      </c>
      <c r="H7" s="23">
        <f>IF(ISERROR(VLOOKUP($O7,[1]BEx6_1!$A:$Z,10,0)),0,VLOOKUP($O7,[1]BEx6_1!$A:$Z,10,0))</f>
        <v>784.72265949999996</v>
      </c>
      <c r="I7" s="24">
        <f>IF(ISERROR(VLOOKUP($O7,[1]BEx6_1!$A:$Z,11,0)),0,VLOOKUP($O7,[1]BEx6_1!$A:$Z,11,0))</f>
        <v>863.86555627999996</v>
      </c>
      <c r="J7" s="26">
        <f t="shared" si="1"/>
        <v>47.591995015023784</v>
      </c>
      <c r="K7" s="22">
        <f t="shared" si="2"/>
        <v>2887.9340191299998</v>
      </c>
      <c r="L7" s="23">
        <f t="shared" si="2"/>
        <v>789.56477874999996</v>
      </c>
      <c r="M7" s="27">
        <f t="shared" si="2"/>
        <v>1775.3019977099998</v>
      </c>
      <c r="N7" s="28">
        <f t="shared" si="3"/>
        <v>61.473080269500599</v>
      </c>
      <c r="O7" s="29" t="s">
        <v>11</v>
      </c>
      <c r="P7" s="30" t="str">
        <f>IF(N7&lt;N6,"check","")</f>
        <v/>
      </c>
      <c r="Q7" s="31"/>
    </row>
    <row r="8" spans="1:17" ht="20">
      <c r="A8" s="32">
        <v>3</v>
      </c>
      <c r="B8" s="33" t="str">
        <f>VLOOKUP($O8,[1]Name!$A:$B,2,0)</f>
        <v>สุราษฏร์ธานี</v>
      </c>
      <c r="C8" s="22">
        <f>IF(ISERROR(VLOOKUP($O8,[1]BEx6_1!$A:$Z,3,0)),0,VLOOKUP($O8,[1]BEx6_1!$A:$Z,3,0))</f>
        <v>5449.37090119</v>
      </c>
      <c r="D8" s="23">
        <f>IF(ISERROR(VLOOKUP($O8,[1]BEx6_1!$A:$Z,5,0)),0,VLOOKUP($O8,[1]BEx6_1!$A:$Z,5,0))</f>
        <v>42.994340479999998</v>
      </c>
      <c r="E8" s="24">
        <f>IF(ISERROR(VLOOKUP($O8,[1]BEx6_1!$A:$Z,6,0)),0,VLOOKUP($O8,[1]BEx6_1!$A:$Z,6,0))</f>
        <v>4689.20935534</v>
      </c>
      <c r="F8" s="34">
        <f t="shared" si="0"/>
        <v>86.050471519859286</v>
      </c>
      <c r="G8" s="22">
        <f>IF(ISERROR(VLOOKUP($O8,[1]BEx6_1!$A:$Z,8,0)),0,VLOOKUP($O8,[1]BEx6_1!$A:$Z,8,0))</f>
        <v>8435.3102106499991</v>
      </c>
      <c r="H8" s="23">
        <f>IF(ISERROR(VLOOKUP($O8,[1]BEx6_1!$A:$Z,10,0)),0,VLOOKUP($O8,[1]BEx6_1!$A:$Z,10,0))</f>
        <v>3282.6482299099998</v>
      </c>
      <c r="I8" s="24">
        <f>IF(ISERROR(VLOOKUP($O8,[1]BEx6_1!$A:$Z,11,0)),0,VLOOKUP($O8,[1]BEx6_1!$A:$Z,11,0))</f>
        <v>3911.3422212199998</v>
      </c>
      <c r="J8" s="26">
        <f t="shared" si="1"/>
        <v>46.368682639338331</v>
      </c>
      <c r="K8" s="22">
        <f t="shared" si="2"/>
        <v>13884.68111184</v>
      </c>
      <c r="L8" s="23">
        <f t="shared" si="2"/>
        <v>3325.6425703899999</v>
      </c>
      <c r="M8" s="27">
        <f t="shared" si="2"/>
        <v>8600.5515765599994</v>
      </c>
      <c r="N8" s="28">
        <f t="shared" si="3"/>
        <v>61.94273751974022</v>
      </c>
      <c r="O8" s="29" t="s">
        <v>12</v>
      </c>
      <c r="P8" s="30" t="str">
        <f t="shared" ref="P8:P71" si="4">IF(N8&lt;N7,"check","")</f>
        <v/>
      </c>
      <c r="Q8" s="31"/>
    </row>
    <row r="9" spans="1:17" ht="20">
      <c r="A9" s="32">
        <v>4</v>
      </c>
      <c r="B9" s="33" t="str">
        <f>VLOOKUP($O9,[1]Name!$A:$B,2,0)</f>
        <v>ยะลา</v>
      </c>
      <c r="C9" s="22">
        <f>IF(ISERROR(VLOOKUP($O9,[1]BEx6_1!$A:$Z,3,0)),0,VLOOKUP($O9,[1]BEx6_1!$A:$Z,3,0))</f>
        <v>6223.6519758599998</v>
      </c>
      <c r="D9" s="23">
        <f>IF(ISERROR(VLOOKUP($O9,[1]BEx6_1!$A:$Z,5,0)),0,VLOOKUP($O9,[1]BEx6_1!$A:$Z,5,0))</f>
        <v>77.141455719999996</v>
      </c>
      <c r="E9" s="24">
        <f>IF(ISERROR(VLOOKUP($O9,[1]BEx6_1!$A:$Z,6,0)),0,VLOOKUP($O9,[1]BEx6_1!$A:$Z,6,0))</f>
        <v>5112.6587780899999</v>
      </c>
      <c r="F9" s="34">
        <f t="shared" si="0"/>
        <v>82.148854047763805</v>
      </c>
      <c r="G9" s="22">
        <f>IF(ISERROR(VLOOKUP($O9,[1]BEx6_1!$A:$Z,8,0)),0,VLOOKUP($O9,[1]BEx6_1!$A:$Z,8,0))</f>
        <v>5382.5203614000002</v>
      </c>
      <c r="H9" s="23">
        <f>IF(ISERROR(VLOOKUP($O9,[1]BEx6_1!$A:$Z,10,0)),0,VLOOKUP($O9,[1]BEx6_1!$A:$Z,10,0))</f>
        <v>2150.0824778299998</v>
      </c>
      <c r="I9" s="24">
        <f>IF(ISERROR(VLOOKUP($O9,[1]BEx6_1!$A:$Z,11,0)),0,VLOOKUP($O9,[1]BEx6_1!$A:$Z,11,0))</f>
        <v>2361.7049645000002</v>
      </c>
      <c r="J9" s="26">
        <f t="shared" si="1"/>
        <v>43.877306650554274</v>
      </c>
      <c r="K9" s="22">
        <f t="shared" si="2"/>
        <v>11606.172337259999</v>
      </c>
      <c r="L9" s="23">
        <f t="shared" si="2"/>
        <v>2227.2239335499999</v>
      </c>
      <c r="M9" s="27">
        <f t="shared" si="2"/>
        <v>7474.3637425899997</v>
      </c>
      <c r="N9" s="28">
        <f t="shared" si="3"/>
        <v>64.399903132530582</v>
      </c>
      <c r="O9" s="29" t="s">
        <v>13</v>
      </c>
      <c r="P9" s="30" t="str">
        <f t="shared" si="4"/>
        <v/>
      </c>
      <c r="Q9" s="31"/>
    </row>
    <row r="10" spans="1:17" ht="20">
      <c r="A10" s="32">
        <v>5</v>
      </c>
      <c r="B10" s="33" t="str">
        <f>VLOOKUP($O10,[1]Name!$A:$B,2,0)</f>
        <v>ปราจีนบุรี</v>
      </c>
      <c r="C10" s="22">
        <f>IF(ISERROR(VLOOKUP($O10,[1]BEx6_1!$A:$Z,3,0)),0,VLOOKUP($O10,[1]BEx6_1!$A:$Z,3,0))</f>
        <v>2527.8234208399999</v>
      </c>
      <c r="D10" s="23">
        <f>IF(ISERROR(VLOOKUP($O10,[1]BEx6_1!$A:$Z,5,0)),0,VLOOKUP($O10,[1]BEx6_1!$A:$Z,5,0))</f>
        <v>69.965866590000005</v>
      </c>
      <c r="E10" s="24">
        <f>IF(ISERROR(VLOOKUP($O10,[1]BEx6_1!$A:$Z,6,0)),0,VLOOKUP($O10,[1]BEx6_1!$A:$Z,6,0))</f>
        <v>2091.3070604</v>
      </c>
      <c r="F10" s="34">
        <f t="shared" si="0"/>
        <v>82.731532715408377</v>
      </c>
      <c r="G10" s="22">
        <f>IF(ISERROR(VLOOKUP($O10,[1]BEx6_1!$A:$Z,8,0)),0,VLOOKUP($O10,[1]BEx6_1!$A:$Z,8,0))</f>
        <v>2868.0059810600001</v>
      </c>
      <c r="H10" s="23">
        <f>IF(ISERROR(VLOOKUP($O10,[1]BEx6_1!$A:$Z,10,0)),0,VLOOKUP($O10,[1]BEx6_1!$A:$Z,10,0))</f>
        <v>1162.22559613</v>
      </c>
      <c r="I10" s="24">
        <f>IF(ISERROR(VLOOKUP($O10,[1]BEx6_1!$A:$Z,11,0)),0,VLOOKUP($O10,[1]BEx6_1!$A:$Z,11,0))</f>
        <v>1414.5153869799999</v>
      </c>
      <c r="J10" s="26">
        <f t="shared" si="1"/>
        <v>49.320517332296582</v>
      </c>
      <c r="K10" s="22">
        <f t="shared" si="2"/>
        <v>5395.8294019000004</v>
      </c>
      <c r="L10" s="23">
        <f t="shared" si="2"/>
        <v>1232.1914627199999</v>
      </c>
      <c r="M10" s="27">
        <f t="shared" si="2"/>
        <v>3505.8224473800001</v>
      </c>
      <c r="N10" s="28">
        <f t="shared" si="3"/>
        <v>64.972818565122097</v>
      </c>
      <c r="O10" s="29" t="s">
        <v>14</v>
      </c>
      <c r="P10" s="30" t="str">
        <f t="shared" si="4"/>
        <v/>
      </c>
      <c r="Q10" s="31"/>
    </row>
    <row r="11" spans="1:17" ht="20">
      <c r="A11" s="32">
        <v>6</v>
      </c>
      <c r="B11" s="33" t="str">
        <f>VLOOKUP($O11,[1]Name!$A:$B,2,0)</f>
        <v>ระยอง</v>
      </c>
      <c r="C11" s="22">
        <f>IF(ISERROR(VLOOKUP($O11,[1]BEx6_1!$A:$Z,3,0)),0,VLOOKUP($O11,[1]BEx6_1!$A:$Z,3,0))</f>
        <v>7997.20677282</v>
      </c>
      <c r="D11" s="23">
        <f>IF(ISERROR(VLOOKUP($O11,[1]BEx6_1!$A:$Z,5,0)),0,VLOOKUP($O11,[1]BEx6_1!$A:$Z,5,0))</f>
        <v>943.42517144999999</v>
      </c>
      <c r="E11" s="24">
        <f>IF(ISERROR(VLOOKUP($O11,[1]BEx6_1!$A:$Z,6,0)),0,VLOOKUP($O11,[1]BEx6_1!$A:$Z,6,0))</f>
        <v>6360.6219687800003</v>
      </c>
      <c r="F11" s="34">
        <f t="shared" si="0"/>
        <v>79.535544715409401</v>
      </c>
      <c r="G11" s="22">
        <f>IF(ISERROR(VLOOKUP($O11,[1]BEx6_1!$A:$Z,8,0)),0,VLOOKUP($O11,[1]BEx6_1!$A:$Z,8,0))</f>
        <v>4108.7546268699998</v>
      </c>
      <c r="H11" s="23">
        <f>IF(ISERROR(VLOOKUP($O11,[1]BEx6_1!$A:$Z,10,0)),0,VLOOKUP($O11,[1]BEx6_1!$A:$Z,10,0))</f>
        <v>1603.39271629</v>
      </c>
      <c r="I11" s="24">
        <f>IF(ISERROR(VLOOKUP($O11,[1]BEx6_1!$A:$Z,11,0)),0,VLOOKUP($O11,[1]BEx6_1!$A:$Z,11,0))</f>
        <v>1554.04380225</v>
      </c>
      <c r="J11" s="26">
        <f t="shared" si="1"/>
        <v>37.822745415046896</v>
      </c>
      <c r="K11" s="22">
        <f t="shared" si="2"/>
        <v>12105.961399690001</v>
      </c>
      <c r="L11" s="23">
        <f t="shared" si="2"/>
        <v>2546.8178877400001</v>
      </c>
      <c r="M11" s="27">
        <f t="shared" si="2"/>
        <v>7914.6657710300005</v>
      </c>
      <c r="N11" s="28">
        <f t="shared" si="3"/>
        <v>65.378250514103513</v>
      </c>
      <c r="O11" s="29" t="s">
        <v>15</v>
      </c>
      <c r="P11" s="30" t="str">
        <f t="shared" si="4"/>
        <v/>
      </c>
      <c r="Q11" s="31"/>
    </row>
    <row r="12" spans="1:17" ht="20">
      <c r="A12" s="32">
        <v>7</v>
      </c>
      <c r="B12" s="33" t="str">
        <f>VLOOKUP($O12,[1]Name!$A:$B,2,0)</f>
        <v>ภูเก็ต</v>
      </c>
      <c r="C12" s="22">
        <f>IF(ISERROR(VLOOKUP($O12,[1]BEx6_1!$A:$Z,3,0)),0,VLOOKUP($O12,[1]BEx6_1!$A:$Z,3,0))</f>
        <v>2234.88946588</v>
      </c>
      <c r="D12" s="23">
        <f>IF(ISERROR(VLOOKUP($O12,[1]BEx6_1!$A:$Z,5,0)),0,VLOOKUP($O12,[1]BEx6_1!$A:$Z,5,0))</f>
        <v>13.76285367</v>
      </c>
      <c r="E12" s="24">
        <f>IF(ISERROR(VLOOKUP($O12,[1]BEx6_1!$A:$Z,6,0)),0,VLOOKUP($O12,[1]BEx6_1!$A:$Z,6,0))</f>
        <v>1934.18077614</v>
      </c>
      <c r="F12" s="34">
        <f t="shared" si="0"/>
        <v>86.544807055073107</v>
      </c>
      <c r="G12" s="22">
        <f>IF(ISERROR(VLOOKUP($O12,[1]BEx6_1!$A:$Z,8,0)),0,VLOOKUP($O12,[1]BEx6_1!$A:$Z,8,0))</f>
        <v>1847.62248613</v>
      </c>
      <c r="H12" s="23">
        <f>IF(ISERROR(VLOOKUP($O12,[1]BEx6_1!$A:$Z,10,0)),0,VLOOKUP($O12,[1]BEx6_1!$A:$Z,10,0))</f>
        <v>976.93965834000005</v>
      </c>
      <c r="I12" s="24">
        <f>IF(ISERROR(VLOOKUP($O12,[1]BEx6_1!$A:$Z,11,0)),0,VLOOKUP($O12,[1]BEx6_1!$A:$Z,11,0))</f>
        <v>777.16961456000001</v>
      </c>
      <c r="J12" s="26">
        <f t="shared" si="1"/>
        <v>42.063225599069582</v>
      </c>
      <c r="K12" s="22">
        <f t="shared" si="2"/>
        <v>4082.5119520099997</v>
      </c>
      <c r="L12" s="23">
        <f t="shared" si="2"/>
        <v>990.70251201000008</v>
      </c>
      <c r="M12" s="27">
        <f t="shared" si="2"/>
        <v>2711.3503906999999</v>
      </c>
      <c r="N12" s="28">
        <f t="shared" si="3"/>
        <v>66.413777168860051</v>
      </c>
      <c r="O12" s="29" t="s">
        <v>16</v>
      </c>
      <c r="P12" s="30" t="str">
        <f t="shared" si="4"/>
        <v/>
      </c>
      <c r="Q12" s="31"/>
    </row>
    <row r="13" spans="1:17" ht="20">
      <c r="A13" s="32">
        <v>8</v>
      </c>
      <c r="B13" s="33" t="str">
        <f>VLOOKUP($O13,[1]Name!$A:$B,2,0)</f>
        <v>ปทุมธานี</v>
      </c>
      <c r="C13" s="22">
        <f>IF(ISERROR(VLOOKUP($O13,[1]BEx6_1!$A:$Z,3,0)),0,VLOOKUP($O13,[1]BEx6_1!$A:$Z,3,0))</f>
        <v>4532.4541699499996</v>
      </c>
      <c r="D13" s="23">
        <f>IF(ISERROR(VLOOKUP($O13,[1]BEx6_1!$A:$Z,5,0)),0,VLOOKUP($O13,[1]BEx6_1!$A:$Z,5,0))</f>
        <v>124.89055999999999</v>
      </c>
      <c r="E13" s="24">
        <f>IF(ISERROR(VLOOKUP($O13,[1]BEx6_1!$A:$Z,6,0)),0,VLOOKUP($O13,[1]BEx6_1!$A:$Z,6,0))</f>
        <v>3774.1093391999998</v>
      </c>
      <c r="F13" s="34">
        <f t="shared" si="0"/>
        <v>83.26856042411201</v>
      </c>
      <c r="G13" s="22">
        <f>IF(ISERROR(VLOOKUP($O13,[1]BEx6_1!$A:$Z,8,0)),0,VLOOKUP($O13,[1]BEx6_1!$A:$Z,8,0))</f>
        <v>3624.7574375600002</v>
      </c>
      <c r="H13" s="23">
        <f>IF(ISERROR(VLOOKUP($O13,[1]BEx6_1!$A:$Z,10,0)),0,VLOOKUP($O13,[1]BEx6_1!$A:$Z,10,0))</f>
        <v>1176.6310915700001</v>
      </c>
      <c r="I13" s="24">
        <f>IF(ISERROR(VLOOKUP($O13,[1]BEx6_1!$A:$Z,11,0)),0,VLOOKUP($O13,[1]BEx6_1!$A:$Z,11,0))</f>
        <v>1671.4205604799999</v>
      </c>
      <c r="J13" s="26">
        <f t="shared" si="1"/>
        <v>46.11123886968597</v>
      </c>
      <c r="K13" s="22">
        <f t="shared" si="2"/>
        <v>8157.2116075100002</v>
      </c>
      <c r="L13" s="23">
        <f t="shared" si="2"/>
        <v>1301.5216515700001</v>
      </c>
      <c r="M13" s="27">
        <f t="shared" si="2"/>
        <v>5445.5298996799993</v>
      </c>
      <c r="N13" s="28">
        <f t="shared" si="3"/>
        <v>66.757246982124755</v>
      </c>
      <c r="O13" s="29" t="s">
        <v>17</v>
      </c>
      <c r="P13" s="30" t="str">
        <f t="shared" si="4"/>
        <v/>
      </c>
      <c r="Q13" s="31"/>
    </row>
    <row r="14" spans="1:17" ht="20">
      <c r="A14" s="32">
        <v>9</v>
      </c>
      <c r="B14" s="33" t="str">
        <f>VLOOKUP($O14,[1]Name!$A:$B,2,0)</f>
        <v>สระแก้ว</v>
      </c>
      <c r="C14" s="22">
        <f>IF(ISERROR(VLOOKUP($O14,[1]BEx6_1!$A:$Z,3,0)),0,VLOOKUP($O14,[1]BEx6_1!$A:$Z,3,0))</f>
        <v>2440.0888339500002</v>
      </c>
      <c r="D14" s="23">
        <f>IF(ISERROR(VLOOKUP($O14,[1]BEx6_1!$A:$Z,5,0)),0,VLOOKUP($O14,[1]BEx6_1!$A:$Z,5,0))</f>
        <v>15.10980648</v>
      </c>
      <c r="E14" s="24">
        <f>IF(ISERROR(VLOOKUP($O14,[1]BEx6_1!$A:$Z,6,0)),0,VLOOKUP($O14,[1]BEx6_1!$A:$Z,6,0))</f>
        <v>2137.3097700200001</v>
      </c>
      <c r="F14" s="34">
        <f t="shared" si="0"/>
        <v>87.591473731722175</v>
      </c>
      <c r="G14" s="22">
        <f>IF(ISERROR(VLOOKUP($O14,[1]BEx6_1!$A:$Z,8,0)),0,VLOOKUP($O14,[1]BEx6_1!$A:$Z,8,0))</f>
        <v>2994.82414638</v>
      </c>
      <c r="H14" s="23">
        <f>IF(ISERROR(VLOOKUP($O14,[1]BEx6_1!$A:$Z,10,0)),0,VLOOKUP($O14,[1]BEx6_1!$A:$Z,10,0))</f>
        <v>724.42975847000002</v>
      </c>
      <c r="I14" s="24">
        <f>IF(ISERROR(VLOOKUP($O14,[1]BEx6_1!$A:$Z,11,0)),0,VLOOKUP($O14,[1]BEx6_1!$A:$Z,11,0))</f>
        <v>1494.9461370900001</v>
      </c>
      <c r="J14" s="26">
        <f t="shared" si="1"/>
        <v>49.917660070192085</v>
      </c>
      <c r="K14" s="22">
        <f t="shared" si="2"/>
        <v>5434.9129803300002</v>
      </c>
      <c r="L14" s="23">
        <f t="shared" si="2"/>
        <v>739.53956495</v>
      </c>
      <c r="M14" s="27">
        <f t="shared" si="2"/>
        <v>3632.2559071100004</v>
      </c>
      <c r="N14" s="28">
        <f t="shared" si="3"/>
        <v>66.831905501630587</v>
      </c>
      <c r="O14" s="29" t="s">
        <v>18</v>
      </c>
      <c r="P14" s="30" t="str">
        <f t="shared" si="4"/>
        <v/>
      </c>
      <c r="Q14" s="31"/>
    </row>
    <row r="15" spans="1:17" ht="20">
      <c r="A15" s="32">
        <v>10</v>
      </c>
      <c r="B15" s="33" t="str">
        <f>VLOOKUP($O15,[1]Name!$A:$B,2,0)</f>
        <v>ตราด</v>
      </c>
      <c r="C15" s="22">
        <f>IF(ISERROR(VLOOKUP($O15,[1]BEx6_1!$A:$Z,3,0)),0,VLOOKUP($O15,[1]BEx6_1!$A:$Z,3,0))</f>
        <v>913.35934333</v>
      </c>
      <c r="D15" s="23">
        <f>IF(ISERROR(VLOOKUP($O15,[1]BEx6_1!$A:$Z,5,0)),0,VLOOKUP($O15,[1]BEx6_1!$A:$Z,5,0))</f>
        <v>4.0743614800000003</v>
      </c>
      <c r="E15" s="24">
        <f>IF(ISERROR(VLOOKUP($O15,[1]BEx6_1!$A:$Z,6,0)),0,VLOOKUP($O15,[1]BEx6_1!$A:$Z,6,0))</f>
        <v>782.54862198000001</v>
      </c>
      <c r="F15" s="34">
        <f t="shared" si="0"/>
        <v>85.678066107795033</v>
      </c>
      <c r="G15" s="22">
        <f>IF(ISERROR(VLOOKUP($O15,[1]BEx6_1!$A:$Z,8,0)),0,VLOOKUP($O15,[1]BEx6_1!$A:$Z,8,0))</f>
        <v>1455.1694816500001</v>
      </c>
      <c r="H15" s="23">
        <f>IF(ISERROR(VLOOKUP($O15,[1]BEx6_1!$A:$Z,10,0)),0,VLOOKUP($O15,[1]BEx6_1!$A:$Z,10,0))</f>
        <v>380.31276509000003</v>
      </c>
      <c r="I15" s="24">
        <f>IF(ISERROR(VLOOKUP($O15,[1]BEx6_1!$A:$Z,11,0)),0,VLOOKUP($O15,[1]BEx6_1!$A:$Z,11,0))</f>
        <v>817.07971580000003</v>
      </c>
      <c r="J15" s="26">
        <f t="shared" si="1"/>
        <v>56.150141004436314</v>
      </c>
      <c r="K15" s="22">
        <f t="shared" si="2"/>
        <v>2368.5288249800001</v>
      </c>
      <c r="L15" s="23">
        <f t="shared" si="2"/>
        <v>384.38712657000002</v>
      </c>
      <c r="M15" s="27">
        <f t="shared" si="2"/>
        <v>1599.62833778</v>
      </c>
      <c r="N15" s="28">
        <f t="shared" si="3"/>
        <v>67.536789964694961</v>
      </c>
      <c r="O15" s="29" t="s">
        <v>19</v>
      </c>
      <c r="P15" s="30" t="str">
        <f t="shared" si="4"/>
        <v/>
      </c>
      <c r="Q15" s="31"/>
    </row>
    <row r="16" spans="1:17" ht="20">
      <c r="A16" s="32">
        <v>11</v>
      </c>
      <c r="B16" s="33" t="str">
        <f>VLOOKUP($O16,[1]Name!$A:$B,2,0)</f>
        <v>พัทลุง</v>
      </c>
      <c r="C16" s="22">
        <f>IF(ISERROR(VLOOKUP($O16,[1]BEx6_1!$A:$Z,3,0)),0,VLOOKUP($O16,[1]BEx6_1!$A:$Z,3,0))</f>
        <v>1888.58742373</v>
      </c>
      <c r="D16" s="23">
        <f>IF(ISERROR(VLOOKUP($O16,[1]BEx6_1!$A:$Z,5,0)),0,VLOOKUP($O16,[1]BEx6_1!$A:$Z,5,0))</f>
        <v>18.490111850000002</v>
      </c>
      <c r="E16" s="24">
        <f>IF(ISERROR(VLOOKUP($O16,[1]BEx6_1!$A:$Z,6,0)),0,VLOOKUP($O16,[1]BEx6_1!$A:$Z,6,0))</f>
        <v>1635.50652285</v>
      </c>
      <c r="F16" s="34">
        <f t="shared" si="0"/>
        <v>86.59946064979296</v>
      </c>
      <c r="G16" s="22">
        <f>IF(ISERROR(VLOOKUP($O16,[1]BEx6_1!$A:$Z,8,0)),0,VLOOKUP($O16,[1]BEx6_1!$A:$Z,8,0))</f>
        <v>3786.7072346199998</v>
      </c>
      <c r="H16" s="23">
        <f>IF(ISERROR(VLOOKUP($O16,[1]BEx6_1!$A:$Z,10,0)),0,VLOOKUP($O16,[1]BEx6_1!$A:$Z,10,0))</f>
        <v>1090.47790291</v>
      </c>
      <c r="I16" s="24">
        <f>IF(ISERROR(VLOOKUP($O16,[1]BEx6_1!$A:$Z,11,0)),0,VLOOKUP($O16,[1]BEx6_1!$A:$Z,11,0))</f>
        <v>2199.6406493600002</v>
      </c>
      <c r="J16" s="26">
        <f t="shared" si="1"/>
        <v>58.088479332380615</v>
      </c>
      <c r="K16" s="22">
        <f t="shared" si="2"/>
        <v>5675.2946583499997</v>
      </c>
      <c r="L16" s="23">
        <f t="shared" si="2"/>
        <v>1108.96801476</v>
      </c>
      <c r="M16" s="27">
        <f t="shared" si="2"/>
        <v>3835.1471722100005</v>
      </c>
      <c r="N16" s="28">
        <f t="shared" si="3"/>
        <v>67.576177151742939</v>
      </c>
      <c r="O16" s="29" t="s">
        <v>20</v>
      </c>
      <c r="P16" s="30" t="str">
        <f t="shared" si="4"/>
        <v/>
      </c>
      <c r="Q16" s="31"/>
    </row>
    <row r="17" spans="1:17" ht="20">
      <c r="A17" s="32">
        <v>12</v>
      </c>
      <c r="B17" s="33" t="str">
        <f>VLOOKUP($O17,[1]Name!$A:$B,2,0)</f>
        <v>ประจวบคีรีขันธ์</v>
      </c>
      <c r="C17" s="22">
        <f>IF(ISERROR(VLOOKUP($O17,[1]BEx6_1!$A:$Z,3,0)),0,VLOOKUP($O17,[1]BEx6_1!$A:$Z,3,0))</f>
        <v>1758.2885814399999</v>
      </c>
      <c r="D17" s="23">
        <f>IF(ISERROR(VLOOKUP($O17,[1]BEx6_1!$A:$Z,5,0)),0,VLOOKUP($O17,[1]BEx6_1!$A:$Z,5,0))</f>
        <v>5.9854870800000004</v>
      </c>
      <c r="E17" s="24">
        <f>IF(ISERROR(VLOOKUP($O17,[1]BEx6_1!$A:$Z,6,0)),0,VLOOKUP($O17,[1]BEx6_1!$A:$Z,6,0))</f>
        <v>1518.27533135</v>
      </c>
      <c r="F17" s="34">
        <f t="shared" si="0"/>
        <v>86.349609920492441</v>
      </c>
      <c r="G17" s="22">
        <f>IF(ISERROR(VLOOKUP($O17,[1]BEx6_1!$A:$Z,8,0)),0,VLOOKUP($O17,[1]BEx6_1!$A:$Z,8,0))</f>
        <v>2828.7828008299998</v>
      </c>
      <c r="H17" s="23">
        <f>IF(ISERROR(VLOOKUP($O17,[1]BEx6_1!$A:$Z,10,0)),0,VLOOKUP($O17,[1]BEx6_1!$A:$Z,10,0))</f>
        <v>671.83074190000002</v>
      </c>
      <c r="I17" s="24">
        <f>IF(ISERROR(VLOOKUP($O17,[1]BEx6_1!$A:$Z,11,0)),0,VLOOKUP($O17,[1]BEx6_1!$A:$Z,11,0))</f>
        <v>1593.28436362</v>
      </c>
      <c r="J17" s="26">
        <f t="shared" si="1"/>
        <v>56.32402612008638</v>
      </c>
      <c r="K17" s="22">
        <f t="shared" si="2"/>
        <v>4587.07138227</v>
      </c>
      <c r="L17" s="23">
        <f t="shared" si="2"/>
        <v>677.81622898000001</v>
      </c>
      <c r="M17" s="27">
        <f t="shared" si="2"/>
        <v>3111.5596949700002</v>
      </c>
      <c r="N17" s="28">
        <f t="shared" si="3"/>
        <v>67.833252104966917</v>
      </c>
      <c r="O17" s="29" t="s">
        <v>21</v>
      </c>
      <c r="P17" s="30" t="str">
        <f t="shared" si="4"/>
        <v/>
      </c>
      <c r="Q17" s="31"/>
    </row>
    <row r="18" spans="1:17" ht="20">
      <c r="A18" s="32">
        <v>13</v>
      </c>
      <c r="B18" s="33" t="str">
        <f>VLOOKUP($O18,[1]Name!$A:$B,2,0)</f>
        <v>สุพรรณบุรี</v>
      </c>
      <c r="C18" s="22">
        <f>IF(ISERROR(VLOOKUP($O18,[1]BEx6_1!$A:$Z,3,0)),0,VLOOKUP($O18,[1]BEx6_1!$A:$Z,3,0))</f>
        <v>2718.8332660699998</v>
      </c>
      <c r="D18" s="23">
        <f>IF(ISERROR(VLOOKUP($O18,[1]BEx6_1!$A:$Z,5,0)),0,VLOOKUP($O18,[1]BEx6_1!$A:$Z,5,0))</f>
        <v>16.479593019999999</v>
      </c>
      <c r="E18" s="24">
        <f>IF(ISERROR(VLOOKUP($O18,[1]BEx6_1!$A:$Z,6,0)),0,VLOOKUP($O18,[1]BEx6_1!$A:$Z,6,0))</f>
        <v>2337.2902356200002</v>
      </c>
      <c r="F18" s="34">
        <f t="shared" si="0"/>
        <v>85.966663156159271</v>
      </c>
      <c r="G18" s="22">
        <f>IF(ISERROR(VLOOKUP($O18,[1]BEx6_1!$A:$Z,8,0)),0,VLOOKUP($O18,[1]BEx6_1!$A:$Z,8,0))</f>
        <v>5586.6344613700003</v>
      </c>
      <c r="H18" s="23">
        <f>IF(ISERROR(VLOOKUP($O18,[1]BEx6_1!$A:$Z,10,0)),0,VLOOKUP($O18,[1]BEx6_1!$A:$Z,10,0))</f>
        <v>1507.44797644</v>
      </c>
      <c r="I18" s="24">
        <f>IF(ISERROR(VLOOKUP($O18,[1]BEx6_1!$A:$Z,11,0)),0,VLOOKUP($O18,[1]BEx6_1!$A:$Z,11,0))</f>
        <v>3332.5725003699999</v>
      </c>
      <c r="J18" s="26">
        <f t="shared" si="1"/>
        <v>59.652596270863931</v>
      </c>
      <c r="K18" s="22">
        <f t="shared" si="2"/>
        <v>8305.4677274400001</v>
      </c>
      <c r="L18" s="23">
        <f t="shared" si="2"/>
        <v>1523.9275694600001</v>
      </c>
      <c r="M18" s="27">
        <f t="shared" si="2"/>
        <v>5669.8627359900001</v>
      </c>
      <c r="N18" s="28">
        <f t="shared" si="3"/>
        <v>68.266627745209803</v>
      </c>
      <c r="O18" s="29" t="s">
        <v>22</v>
      </c>
      <c r="P18" s="30" t="str">
        <f t="shared" si="4"/>
        <v/>
      </c>
      <c r="Q18" s="31"/>
    </row>
    <row r="19" spans="1:17" ht="20">
      <c r="A19" s="32">
        <v>14</v>
      </c>
      <c r="B19" s="33" t="str">
        <f>VLOOKUP($O19,[1]Name!$A:$B,2,0)</f>
        <v>บึงกาฬ</v>
      </c>
      <c r="C19" s="22">
        <f>IF(ISERROR(VLOOKUP($O19,[1]BEx6_1!$A:$Z,3,0)),0,VLOOKUP($O19,[1]BEx6_1!$A:$Z,3,0))</f>
        <v>1117.87415745</v>
      </c>
      <c r="D19" s="23">
        <f>IF(ISERROR(VLOOKUP($O19,[1]BEx6_1!$A:$Z,5,0)),0,VLOOKUP($O19,[1]BEx6_1!$A:$Z,5,0))</f>
        <v>9.5254023599999993</v>
      </c>
      <c r="E19" s="24">
        <f>IF(ISERROR(VLOOKUP($O19,[1]BEx6_1!$A:$Z,6,0)),0,VLOOKUP($O19,[1]BEx6_1!$A:$Z,6,0))</f>
        <v>950.01302498999996</v>
      </c>
      <c r="F19" s="34">
        <f t="shared" si="0"/>
        <v>84.983897217651887</v>
      </c>
      <c r="G19" s="22">
        <f>IF(ISERROR(VLOOKUP($O19,[1]BEx6_1!$A:$Z,8,0)),0,VLOOKUP($O19,[1]BEx6_1!$A:$Z,8,0))</f>
        <v>1993.33414756</v>
      </c>
      <c r="H19" s="23">
        <f>IF(ISERROR(VLOOKUP($O19,[1]BEx6_1!$A:$Z,10,0)),0,VLOOKUP($O19,[1]BEx6_1!$A:$Z,10,0))</f>
        <v>508.18634487999998</v>
      </c>
      <c r="I19" s="24">
        <f>IF(ISERROR(VLOOKUP($O19,[1]BEx6_1!$A:$Z,11,0)),0,VLOOKUP($O19,[1]BEx6_1!$A:$Z,11,0))</f>
        <v>1179.2000586900001</v>
      </c>
      <c r="J19" s="26">
        <f t="shared" si="1"/>
        <v>59.157169415546065</v>
      </c>
      <c r="K19" s="22">
        <f t="shared" si="2"/>
        <v>3111.20830501</v>
      </c>
      <c r="L19" s="23">
        <f t="shared" si="2"/>
        <v>517.71174724000002</v>
      </c>
      <c r="M19" s="27">
        <f t="shared" si="2"/>
        <v>2129.2130836800002</v>
      </c>
      <c r="N19" s="28">
        <f t="shared" si="3"/>
        <v>68.436853946786968</v>
      </c>
      <c r="O19" s="29" t="s">
        <v>23</v>
      </c>
      <c r="P19" s="30" t="str">
        <f t="shared" si="4"/>
        <v/>
      </c>
      <c r="Q19" s="31"/>
    </row>
    <row r="20" spans="1:17" ht="20">
      <c r="A20" s="32">
        <v>15</v>
      </c>
      <c r="B20" s="33" t="str">
        <f>VLOOKUP($O20,[1]Name!$A:$B,2,0)</f>
        <v>พระนครศรีอยุธยา</v>
      </c>
      <c r="C20" s="22">
        <f>IF(ISERROR(VLOOKUP($O20,[1]BEx6_1!$A:$Z,3,0)),0,VLOOKUP($O20,[1]BEx6_1!$A:$Z,3,0))</f>
        <v>3913.65100798</v>
      </c>
      <c r="D20" s="23">
        <f>IF(ISERROR(VLOOKUP($O20,[1]BEx6_1!$A:$Z,5,0)),0,VLOOKUP($O20,[1]BEx6_1!$A:$Z,5,0))</f>
        <v>28.879471720000002</v>
      </c>
      <c r="E20" s="24">
        <f>IF(ISERROR(VLOOKUP($O20,[1]BEx6_1!$A:$Z,6,0)),0,VLOOKUP($O20,[1]BEx6_1!$A:$Z,6,0))</f>
        <v>3404.9693537200001</v>
      </c>
      <c r="F20" s="34">
        <f t="shared" si="0"/>
        <v>87.00237570435408</v>
      </c>
      <c r="G20" s="22">
        <f>IF(ISERROR(VLOOKUP($O20,[1]BEx6_1!$A:$Z,8,0)),0,VLOOKUP($O20,[1]BEx6_1!$A:$Z,8,0))</f>
        <v>5311.7234816700002</v>
      </c>
      <c r="H20" s="23">
        <f>IF(ISERROR(VLOOKUP($O20,[1]BEx6_1!$A:$Z,10,0)),0,VLOOKUP($O20,[1]BEx6_1!$A:$Z,10,0))</f>
        <v>1775.7381161200001</v>
      </c>
      <c r="I20" s="24">
        <f>IF(ISERROR(VLOOKUP($O20,[1]BEx6_1!$A:$Z,11,0)),0,VLOOKUP($O20,[1]BEx6_1!$A:$Z,11,0))</f>
        <v>2917.5553985699999</v>
      </c>
      <c r="J20" s="26">
        <f t="shared" si="1"/>
        <v>54.926718392590793</v>
      </c>
      <c r="K20" s="22">
        <f t="shared" si="2"/>
        <v>9225.3744896499993</v>
      </c>
      <c r="L20" s="23">
        <f t="shared" si="2"/>
        <v>1804.6175878400002</v>
      </c>
      <c r="M20" s="27">
        <f t="shared" si="2"/>
        <v>6322.5247522899999</v>
      </c>
      <c r="N20" s="28">
        <f t="shared" si="3"/>
        <v>68.534071536968781</v>
      </c>
      <c r="O20" s="29" t="s">
        <v>24</v>
      </c>
      <c r="P20" s="30" t="str">
        <f t="shared" si="4"/>
        <v/>
      </c>
      <c r="Q20" s="31"/>
    </row>
    <row r="21" spans="1:17" ht="20">
      <c r="A21" s="32">
        <v>16</v>
      </c>
      <c r="B21" s="33" t="str">
        <f>VLOOKUP($O21,[1]Name!$A:$B,2,0)</f>
        <v>ระนอง</v>
      </c>
      <c r="C21" s="22">
        <f>IF(ISERROR(VLOOKUP($O21,[1]BEx6_1!$A:$Z,3,0)),0,VLOOKUP($O21,[1]BEx6_1!$A:$Z,3,0))</f>
        <v>898.05777897999997</v>
      </c>
      <c r="D21" s="23">
        <f>IF(ISERROR(VLOOKUP($O21,[1]BEx6_1!$A:$Z,5,0)),0,VLOOKUP($O21,[1]BEx6_1!$A:$Z,5,0))</f>
        <v>3.3143653199999998</v>
      </c>
      <c r="E21" s="24">
        <f>IF(ISERROR(VLOOKUP($O21,[1]BEx6_1!$A:$Z,6,0)),0,VLOOKUP($O21,[1]BEx6_1!$A:$Z,6,0))</f>
        <v>791.26841021999996</v>
      </c>
      <c r="F21" s="34">
        <f t="shared" si="0"/>
        <v>88.108853209724472</v>
      </c>
      <c r="G21" s="22">
        <f>IF(ISERROR(VLOOKUP($O21,[1]BEx6_1!$A:$Z,8,0)),0,VLOOKUP($O21,[1]BEx6_1!$A:$Z,8,0))</f>
        <v>1307.8975577399999</v>
      </c>
      <c r="H21" s="23">
        <f>IF(ISERROR(VLOOKUP($O21,[1]BEx6_1!$A:$Z,10,0)),0,VLOOKUP($O21,[1]BEx6_1!$A:$Z,10,0))</f>
        <v>473.55839730999998</v>
      </c>
      <c r="I21" s="24">
        <f>IF(ISERROR(VLOOKUP($O21,[1]BEx6_1!$A:$Z,11,0)),0,VLOOKUP($O21,[1]BEx6_1!$A:$Z,11,0))</f>
        <v>736.51588571000002</v>
      </c>
      <c r="J21" s="26">
        <f t="shared" si="1"/>
        <v>56.312964371817699</v>
      </c>
      <c r="K21" s="22">
        <f t="shared" si="2"/>
        <v>2205.9553367199997</v>
      </c>
      <c r="L21" s="23">
        <f t="shared" si="2"/>
        <v>476.87276262999995</v>
      </c>
      <c r="M21" s="27">
        <f t="shared" si="2"/>
        <v>1527.7842959300001</v>
      </c>
      <c r="N21" s="28">
        <f t="shared" si="3"/>
        <v>69.257263304416611</v>
      </c>
      <c r="O21" s="29" t="s">
        <v>25</v>
      </c>
      <c r="P21" s="30" t="str">
        <f t="shared" si="4"/>
        <v/>
      </c>
      <c r="Q21" s="31"/>
    </row>
    <row r="22" spans="1:17" ht="20">
      <c r="A22" s="32">
        <v>17</v>
      </c>
      <c r="B22" s="33" t="str">
        <f>VLOOKUP($O22,[1]Name!$A:$B,2,0)</f>
        <v>อุตรดิตถ์</v>
      </c>
      <c r="C22" s="22">
        <f>IF(ISERROR(VLOOKUP($O22,[1]BEx6_1!$A:$Z,3,0)),0,VLOOKUP($O22,[1]BEx6_1!$A:$Z,3,0))</f>
        <v>2068.61996426</v>
      </c>
      <c r="D22" s="23">
        <f>IF(ISERROR(VLOOKUP($O22,[1]BEx6_1!$A:$Z,5,0)),0,VLOOKUP($O22,[1]BEx6_1!$A:$Z,5,0))</f>
        <v>17.324356720000001</v>
      </c>
      <c r="E22" s="24">
        <f>IF(ISERROR(VLOOKUP($O22,[1]BEx6_1!$A:$Z,6,0)),0,VLOOKUP($O22,[1]BEx6_1!$A:$Z,6,0))</f>
        <v>1791.29702468</v>
      </c>
      <c r="F22" s="34">
        <f t="shared" si="0"/>
        <v>86.593818856466186</v>
      </c>
      <c r="G22" s="22">
        <f>IF(ISERROR(VLOOKUP($O22,[1]BEx6_1!$A:$Z,8,0)),0,VLOOKUP($O22,[1]BEx6_1!$A:$Z,8,0))</f>
        <v>4141.6656115699998</v>
      </c>
      <c r="H22" s="23">
        <f>IF(ISERROR(VLOOKUP($O22,[1]BEx6_1!$A:$Z,10,0)),0,VLOOKUP($O22,[1]BEx6_1!$A:$Z,10,0))</f>
        <v>1133.9172402199999</v>
      </c>
      <c r="I22" s="24">
        <f>IF(ISERROR(VLOOKUP($O22,[1]BEx6_1!$A:$Z,11,0)),0,VLOOKUP($O22,[1]BEx6_1!$A:$Z,11,0))</f>
        <v>2521.3228063299998</v>
      </c>
      <c r="J22" s="26">
        <f t="shared" si="1"/>
        <v>60.877024916896438</v>
      </c>
      <c r="K22" s="22">
        <f t="shared" si="2"/>
        <v>6210.2855758299993</v>
      </c>
      <c r="L22" s="23">
        <f t="shared" si="2"/>
        <v>1151.2415969399999</v>
      </c>
      <c r="M22" s="27">
        <f t="shared" si="2"/>
        <v>4312.6198310099999</v>
      </c>
      <c r="N22" s="28">
        <f t="shared" si="3"/>
        <v>69.443180645257556</v>
      </c>
      <c r="O22" s="29" t="s">
        <v>26</v>
      </c>
      <c r="P22" s="30" t="str">
        <f t="shared" si="4"/>
        <v/>
      </c>
      <c r="Q22" s="31"/>
    </row>
    <row r="23" spans="1:17" ht="20">
      <c r="A23" s="32">
        <v>18</v>
      </c>
      <c r="B23" s="33" t="str">
        <f>VLOOKUP($O23,[1]Name!$A:$B,2,0)</f>
        <v>สตูล</v>
      </c>
      <c r="C23" s="22">
        <f>IF(ISERROR(VLOOKUP($O23,[1]BEx6_1!$A:$Z,3,0)),0,VLOOKUP($O23,[1]BEx6_1!$A:$Z,3,0))</f>
        <v>1330.17720887</v>
      </c>
      <c r="D23" s="23">
        <f>IF(ISERROR(VLOOKUP($O23,[1]BEx6_1!$A:$Z,5,0)),0,VLOOKUP($O23,[1]BEx6_1!$A:$Z,5,0))</f>
        <v>7.2666615600000002</v>
      </c>
      <c r="E23" s="24">
        <f>IF(ISERROR(VLOOKUP($O23,[1]BEx6_1!$A:$Z,6,0)),0,VLOOKUP($O23,[1]BEx6_1!$A:$Z,6,0))</f>
        <v>1180.8130427000001</v>
      </c>
      <c r="F23" s="34">
        <f t="shared" si="0"/>
        <v>88.771107700989234</v>
      </c>
      <c r="G23" s="22">
        <f>IF(ISERROR(VLOOKUP($O23,[1]BEx6_1!$A:$Z,8,0)),0,VLOOKUP($O23,[1]BEx6_1!$A:$Z,8,0))</f>
        <v>2010.5124339399999</v>
      </c>
      <c r="H23" s="23">
        <f>IF(ISERROR(VLOOKUP($O23,[1]BEx6_1!$A:$Z,10,0)),0,VLOOKUP($O23,[1]BEx6_1!$A:$Z,10,0))</f>
        <v>631.11867258999996</v>
      </c>
      <c r="I23" s="24">
        <f>IF(ISERROR(VLOOKUP($O23,[1]BEx6_1!$A:$Z,11,0)),0,VLOOKUP($O23,[1]BEx6_1!$A:$Z,11,0))</f>
        <v>1143.9230160899999</v>
      </c>
      <c r="J23" s="26">
        <f t="shared" si="1"/>
        <v>56.897087368331</v>
      </c>
      <c r="K23" s="22">
        <f t="shared" si="2"/>
        <v>3340.6896428099999</v>
      </c>
      <c r="L23" s="23">
        <f t="shared" si="2"/>
        <v>638.38533414999995</v>
      </c>
      <c r="M23" s="27">
        <f t="shared" si="2"/>
        <v>2324.7360587900002</v>
      </c>
      <c r="N23" s="28">
        <f t="shared" si="3"/>
        <v>69.588507384797452</v>
      </c>
      <c r="O23" s="29" t="s">
        <v>27</v>
      </c>
      <c r="P23" s="30" t="str">
        <f t="shared" si="4"/>
        <v/>
      </c>
      <c r="Q23" s="31"/>
    </row>
    <row r="24" spans="1:17" ht="20">
      <c r="A24" s="32">
        <v>19</v>
      </c>
      <c r="B24" s="33" t="str">
        <f>VLOOKUP($O24,[1]Name!$A:$B,2,0)</f>
        <v>สมุทรปราการ</v>
      </c>
      <c r="C24" s="22">
        <f>IF(ISERROR(VLOOKUP($O24,[1]BEx6_1!$A:$Z,3,0)),0,VLOOKUP($O24,[1]BEx6_1!$A:$Z,3,0))</f>
        <v>2779.1859869199998</v>
      </c>
      <c r="D24" s="23">
        <f>IF(ISERROR(VLOOKUP($O24,[1]BEx6_1!$A:$Z,5,0)),0,VLOOKUP($O24,[1]BEx6_1!$A:$Z,5,0))</f>
        <v>30.107412920000002</v>
      </c>
      <c r="E24" s="24">
        <f>IF(ISERROR(VLOOKUP($O24,[1]BEx6_1!$A:$Z,6,0)),0,VLOOKUP($O24,[1]BEx6_1!$A:$Z,6,0))</f>
        <v>2389.5458541100002</v>
      </c>
      <c r="F24" s="34">
        <f t="shared" si="0"/>
        <v>85.980062700236417</v>
      </c>
      <c r="G24" s="22">
        <f>IF(ISERROR(VLOOKUP($O24,[1]BEx6_1!$A:$Z,8,0)),0,VLOOKUP($O24,[1]BEx6_1!$A:$Z,8,0))</f>
        <v>1714.80989701</v>
      </c>
      <c r="H24" s="23">
        <f>IF(ISERROR(VLOOKUP($O24,[1]BEx6_1!$A:$Z,10,0)),0,VLOOKUP($O24,[1]BEx6_1!$A:$Z,10,0))</f>
        <v>884.61546736000003</v>
      </c>
      <c r="I24" s="24">
        <f>IF(ISERROR(VLOOKUP($O24,[1]BEx6_1!$A:$Z,11,0)),0,VLOOKUP($O24,[1]BEx6_1!$A:$Z,11,0))</f>
        <v>739.11978547000001</v>
      </c>
      <c r="J24" s="26">
        <f t="shared" si="1"/>
        <v>43.102141336993334</v>
      </c>
      <c r="K24" s="22">
        <f t="shared" si="2"/>
        <v>4493.9958839299998</v>
      </c>
      <c r="L24" s="23">
        <f t="shared" si="2"/>
        <v>914.72288028000003</v>
      </c>
      <c r="M24" s="27">
        <f t="shared" si="2"/>
        <v>3128.6656395800001</v>
      </c>
      <c r="N24" s="28">
        <f t="shared" si="3"/>
        <v>69.618791836631189</v>
      </c>
      <c r="O24" s="29" t="s">
        <v>28</v>
      </c>
      <c r="P24" s="30" t="str">
        <f t="shared" si="4"/>
        <v/>
      </c>
      <c r="Q24" s="31"/>
    </row>
    <row r="25" spans="1:17" ht="20">
      <c r="A25" s="32">
        <v>20</v>
      </c>
      <c r="B25" s="33" t="str">
        <f>VLOOKUP($O25,[1]Name!$A:$B,2,0)</f>
        <v>เพชรบุรี</v>
      </c>
      <c r="C25" s="22">
        <f>IF(ISERROR(VLOOKUP($O25,[1]BEx6_1!$A:$Z,3,0)),0,VLOOKUP($O25,[1]BEx6_1!$A:$Z,3,0))</f>
        <v>3720.0549408299999</v>
      </c>
      <c r="D25" s="23">
        <f>IF(ISERROR(VLOOKUP($O25,[1]BEx6_1!$A:$Z,5,0)),0,VLOOKUP($O25,[1]BEx6_1!$A:$Z,5,0))</f>
        <v>24.749886100000001</v>
      </c>
      <c r="E25" s="24">
        <f>IF(ISERROR(VLOOKUP($O25,[1]BEx6_1!$A:$Z,6,0)),0,VLOOKUP($O25,[1]BEx6_1!$A:$Z,6,0))</f>
        <v>3126.6414045400002</v>
      </c>
      <c r="F25" s="34">
        <f t="shared" si="0"/>
        <v>84.048258809919602</v>
      </c>
      <c r="G25" s="22">
        <f>IF(ISERROR(VLOOKUP($O25,[1]BEx6_1!$A:$Z,8,0)),0,VLOOKUP($O25,[1]BEx6_1!$A:$Z,8,0))</f>
        <v>4320.00395364</v>
      </c>
      <c r="H25" s="23">
        <f>IF(ISERROR(VLOOKUP($O25,[1]BEx6_1!$A:$Z,10,0)),0,VLOOKUP($O25,[1]BEx6_1!$A:$Z,10,0))</f>
        <v>1049.5374004</v>
      </c>
      <c r="I25" s="24">
        <f>IF(ISERROR(VLOOKUP($O25,[1]BEx6_1!$A:$Z,11,0)),0,VLOOKUP($O25,[1]BEx6_1!$A:$Z,11,0))</f>
        <v>2494.2781016399999</v>
      </c>
      <c r="J25" s="26">
        <f t="shared" si="1"/>
        <v>57.737866178070085</v>
      </c>
      <c r="K25" s="22">
        <f t="shared" si="2"/>
        <v>8040.0588944699994</v>
      </c>
      <c r="L25" s="23">
        <f t="shared" si="2"/>
        <v>1074.2872864999999</v>
      </c>
      <c r="M25" s="27">
        <f t="shared" si="2"/>
        <v>5620.9195061800001</v>
      </c>
      <c r="N25" s="28">
        <f t="shared" si="3"/>
        <v>69.911422042518893</v>
      </c>
      <c r="O25" s="29" t="s">
        <v>29</v>
      </c>
      <c r="P25" s="30" t="str">
        <f t="shared" si="4"/>
        <v/>
      </c>
      <c r="Q25" s="31"/>
    </row>
    <row r="26" spans="1:17" ht="20">
      <c r="A26" s="32">
        <v>21</v>
      </c>
      <c r="B26" s="33" t="str">
        <f>VLOOKUP($O26,[1]Name!$A:$B,2,0)</f>
        <v>กาฬสินธุ์</v>
      </c>
      <c r="C26" s="22">
        <f>IF(ISERROR(VLOOKUP($O26,[1]BEx6_1!$A:$Z,3,0)),0,VLOOKUP($O26,[1]BEx6_1!$A:$Z,3,0))</f>
        <v>3508.1277463699998</v>
      </c>
      <c r="D26" s="23">
        <f>IF(ISERROR(VLOOKUP($O26,[1]BEx6_1!$A:$Z,5,0)),0,VLOOKUP($O26,[1]BEx6_1!$A:$Z,5,0))</f>
        <v>9.5518662299999999</v>
      </c>
      <c r="E26" s="24">
        <f>IF(ISERROR(VLOOKUP($O26,[1]BEx6_1!$A:$Z,6,0)),0,VLOOKUP($O26,[1]BEx6_1!$A:$Z,6,0))</f>
        <v>3077.97731875</v>
      </c>
      <c r="F26" s="34">
        <f t="shared" si="0"/>
        <v>87.738461688999394</v>
      </c>
      <c r="G26" s="22">
        <f>IF(ISERROR(VLOOKUP($O26,[1]BEx6_1!$A:$Z,8,0)),0,VLOOKUP($O26,[1]BEx6_1!$A:$Z,8,0))</f>
        <v>4064.6567215</v>
      </c>
      <c r="H26" s="23">
        <f>IF(ISERROR(VLOOKUP($O26,[1]BEx6_1!$A:$Z,10,0)),0,VLOOKUP($O26,[1]BEx6_1!$A:$Z,10,0))</f>
        <v>847.36748762000002</v>
      </c>
      <c r="I26" s="24">
        <f>IF(ISERROR(VLOOKUP($O26,[1]BEx6_1!$A:$Z,11,0)),0,VLOOKUP($O26,[1]BEx6_1!$A:$Z,11,0))</f>
        <v>2220.1744290199999</v>
      </c>
      <c r="J26" s="35">
        <f t="shared" si="1"/>
        <v>54.621449759247518</v>
      </c>
      <c r="K26" s="22">
        <f t="shared" si="2"/>
        <v>7572.7844678700003</v>
      </c>
      <c r="L26" s="23">
        <f t="shared" si="2"/>
        <v>856.91935384999999</v>
      </c>
      <c r="M26" s="27">
        <f t="shared" si="2"/>
        <v>5298.1517477699999</v>
      </c>
      <c r="N26" s="28">
        <f t="shared" si="3"/>
        <v>69.963060090368757</v>
      </c>
      <c r="O26" s="29" t="s">
        <v>30</v>
      </c>
      <c r="P26" s="30" t="str">
        <f t="shared" si="4"/>
        <v/>
      </c>
      <c r="Q26" s="31"/>
    </row>
    <row r="27" spans="1:17" ht="20">
      <c r="A27" s="32">
        <v>22</v>
      </c>
      <c r="B27" s="33" t="str">
        <f>VLOOKUP($O27,[1]Name!$A:$B,2,0)</f>
        <v>ร้อยเอ็ด</v>
      </c>
      <c r="C27" s="22">
        <f>IF(ISERROR(VLOOKUP($O27,[1]BEx6_1!$A:$Z,3,0)),0,VLOOKUP($O27,[1]BEx6_1!$A:$Z,3,0))</f>
        <v>4339.9535657500001</v>
      </c>
      <c r="D27" s="23">
        <f>IF(ISERROR(VLOOKUP($O27,[1]BEx6_1!$A:$Z,5,0)),0,VLOOKUP($O27,[1]BEx6_1!$A:$Z,5,0))</f>
        <v>13.00343187</v>
      </c>
      <c r="E27" s="24">
        <f>IF(ISERROR(VLOOKUP($O27,[1]BEx6_1!$A:$Z,6,0)),0,VLOOKUP($O27,[1]BEx6_1!$A:$Z,6,0))</f>
        <v>3732.9827329899999</v>
      </c>
      <c r="F27" s="34">
        <f t="shared" si="0"/>
        <v>86.014347306614383</v>
      </c>
      <c r="G27" s="22">
        <f>IF(ISERROR(VLOOKUP($O27,[1]BEx6_1!$A:$Z,8,0)),0,VLOOKUP($O27,[1]BEx6_1!$A:$Z,8,0))</f>
        <v>5234.8860676699996</v>
      </c>
      <c r="H27" s="23">
        <f>IF(ISERROR(VLOOKUP($O27,[1]BEx6_1!$A:$Z,10,0)),0,VLOOKUP($O27,[1]BEx6_1!$A:$Z,10,0))</f>
        <v>928.08254629999999</v>
      </c>
      <c r="I27" s="24">
        <f>IF(ISERROR(VLOOKUP($O27,[1]BEx6_1!$A:$Z,11,0)),0,VLOOKUP($O27,[1]BEx6_1!$A:$Z,11,0))</f>
        <v>2966.5266033900002</v>
      </c>
      <c r="J27" s="35">
        <f t="shared" si="1"/>
        <v>56.668408157168827</v>
      </c>
      <c r="K27" s="22">
        <f t="shared" si="2"/>
        <v>9574.8396334200006</v>
      </c>
      <c r="L27" s="23">
        <f t="shared" si="2"/>
        <v>941.08597816999998</v>
      </c>
      <c r="M27" s="27">
        <f t="shared" si="2"/>
        <v>6699.5093363800006</v>
      </c>
      <c r="N27" s="28">
        <f t="shared" si="3"/>
        <v>69.969937804452059</v>
      </c>
      <c r="O27" s="29" t="s">
        <v>31</v>
      </c>
      <c r="P27" s="30" t="str">
        <f t="shared" si="4"/>
        <v/>
      </c>
      <c r="Q27" s="31"/>
    </row>
    <row r="28" spans="1:17" ht="20">
      <c r="A28" s="32">
        <v>23</v>
      </c>
      <c r="B28" s="33" t="str">
        <f>VLOOKUP($O28,[1]Name!$A:$B,2,0)</f>
        <v>นราธิวาส</v>
      </c>
      <c r="C28" s="22">
        <f>IF(ISERROR(VLOOKUP($O28,[1]BEx6_1!$A:$Z,3,0)),0,VLOOKUP($O28,[1]BEx6_1!$A:$Z,3,0))</f>
        <v>5690.6552142399996</v>
      </c>
      <c r="D28" s="23">
        <f>IF(ISERROR(VLOOKUP($O28,[1]BEx6_1!$A:$Z,5,0)),0,VLOOKUP($O28,[1]BEx6_1!$A:$Z,5,0))</f>
        <v>14.604553080000001</v>
      </c>
      <c r="E28" s="24">
        <f>IF(ISERROR(VLOOKUP($O28,[1]BEx6_1!$A:$Z,6,0)),0,VLOOKUP($O28,[1]BEx6_1!$A:$Z,6,0))</f>
        <v>5041.1630105800004</v>
      </c>
      <c r="F28" s="34">
        <f t="shared" si="0"/>
        <v>88.586688540983047</v>
      </c>
      <c r="G28" s="22">
        <f>IF(ISERROR(VLOOKUP($O28,[1]BEx6_1!$A:$Z,8,0)),0,VLOOKUP($O28,[1]BEx6_1!$A:$Z,8,0))</f>
        <v>4907.7484847200003</v>
      </c>
      <c r="H28" s="23">
        <f>IF(ISERROR(VLOOKUP($O28,[1]BEx6_1!$A:$Z,10,0)),0,VLOOKUP($O28,[1]BEx6_1!$A:$Z,10,0))</f>
        <v>1775.9119523100001</v>
      </c>
      <c r="I28" s="24">
        <f>IF(ISERROR(VLOOKUP($O28,[1]BEx6_1!$A:$Z,11,0)),0,VLOOKUP($O28,[1]BEx6_1!$A:$Z,11,0))</f>
        <v>2383.9234784700002</v>
      </c>
      <c r="J28" s="35">
        <f t="shared" si="1"/>
        <v>48.574687270389106</v>
      </c>
      <c r="K28" s="22">
        <f t="shared" si="2"/>
        <v>10598.403698959999</v>
      </c>
      <c r="L28" s="23">
        <f t="shared" si="2"/>
        <v>1790.51650539</v>
      </c>
      <c r="M28" s="27">
        <f t="shared" si="2"/>
        <v>7425.0864890500006</v>
      </c>
      <c r="N28" s="28">
        <f t="shared" si="3"/>
        <v>70.058536171618087</v>
      </c>
      <c r="O28" s="29" t="s">
        <v>32</v>
      </c>
      <c r="P28" s="30" t="str">
        <f t="shared" si="4"/>
        <v/>
      </c>
      <c r="Q28" s="31"/>
    </row>
    <row r="29" spans="1:17" ht="20">
      <c r="A29" s="32">
        <v>24</v>
      </c>
      <c r="B29" s="33" t="str">
        <f>VLOOKUP($O29,[1]Name!$A:$B,2,0)</f>
        <v>ชุมพร</v>
      </c>
      <c r="C29" s="22">
        <f>IF(ISERROR(VLOOKUP($O29,[1]BEx6_1!$A:$Z,3,0)),0,VLOOKUP($O29,[1]BEx6_1!$A:$Z,3,0))</f>
        <v>2244.0676429199998</v>
      </c>
      <c r="D29" s="23">
        <f>IF(ISERROR(VLOOKUP($O29,[1]BEx6_1!$A:$Z,5,0)),0,VLOOKUP($O29,[1]BEx6_1!$A:$Z,5,0))</f>
        <v>7.2727791799999997</v>
      </c>
      <c r="E29" s="24">
        <f>IF(ISERROR(VLOOKUP($O29,[1]BEx6_1!$A:$Z,6,0)),0,VLOOKUP($O29,[1]BEx6_1!$A:$Z,6,0))</f>
        <v>1932.26564637</v>
      </c>
      <c r="F29" s="34">
        <f t="shared" si="0"/>
        <v>86.105499202141672</v>
      </c>
      <c r="G29" s="22">
        <f>IF(ISERROR(VLOOKUP($O29,[1]BEx6_1!$A:$Z,8,0)),0,VLOOKUP($O29,[1]BEx6_1!$A:$Z,8,0))</f>
        <v>3750.59448686</v>
      </c>
      <c r="H29" s="23">
        <f>IF(ISERROR(VLOOKUP($O29,[1]BEx6_1!$A:$Z,10,0)),0,VLOOKUP($O29,[1]BEx6_1!$A:$Z,10,0))</f>
        <v>750.52554458999998</v>
      </c>
      <c r="I29" s="24">
        <f>IF(ISERROR(VLOOKUP($O29,[1]BEx6_1!$A:$Z,11,0)),0,VLOOKUP($O29,[1]BEx6_1!$A:$Z,11,0))</f>
        <v>2270.0638543999999</v>
      </c>
      <c r="J29" s="35">
        <f t="shared" si="1"/>
        <v>60.525441029496598</v>
      </c>
      <c r="K29" s="22">
        <f t="shared" si="2"/>
        <v>5994.6621297799993</v>
      </c>
      <c r="L29" s="23">
        <f t="shared" si="2"/>
        <v>757.79832377000002</v>
      </c>
      <c r="M29" s="27">
        <f t="shared" si="2"/>
        <v>4202.3295007699999</v>
      </c>
      <c r="N29" s="28">
        <f t="shared" si="3"/>
        <v>70.101190188749186</v>
      </c>
      <c r="O29" s="29" t="s">
        <v>33</v>
      </c>
      <c r="P29" s="30" t="str">
        <f t="shared" si="4"/>
        <v/>
      </c>
      <c r="Q29" s="31"/>
    </row>
    <row r="30" spans="1:17" ht="20">
      <c r="A30" s="32">
        <v>25</v>
      </c>
      <c r="B30" s="33" t="str">
        <f>VLOOKUP($O30,[1]Name!$A:$B,2,0)</f>
        <v>น่าน</v>
      </c>
      <c r="C30" s="22">
        <f>IF(ISERROR(VLOOKUP($O30,[1]BEx6_1!$A:$Z,3,0)),0,VLOOKUP($O30,[1]BEx6_1!$A:$Z,3,0))</f>
        <v>2307.9655359499998</v>
      </c>
      <c r="D30" s="23">
        <f>IF(ISERROR(VLOOKUP($O30,[1]BEx6_1!$A:$Z,5,0)),0,VLOOKUP($O30,[1]BEx6_1!$A:$Z,5,0))</f>
        <v>13.52347168</v>
      </c>
      <c r="E30" s="24">
        <f>IF(ISERROR(VLOOKUP($O30,[1]BEx6_1!$A:$Z,6,0)),0,VLOOKUP($O30,[1]BEx6_1!$A:$Z,6,0))</f>
        <v>1988.9449004000001</v>
      </c>
      <c r="F30" s="34">
        <f t="shared" si="0"/>
        <v>86.177409039226177</v>
      </c>
      <c r="G30" s="22">
        <f>IF(ISERROR(VLOOKUP($O30,[1]BEx6_1!$A:$Z,8,0)),0,VLOOKUP($O30,[1]BEx6_1!$A:$Z,8,0))</f>
        <v>3094.5601207</v>
      </c>
      <c r="H30" s="23">
        <f>IF(ISERROR(VLOOKUP($O30,[1]BEx6_1!$A:$Z,10,0)),0,VLOOKUP($O30,[1]BEx6_1!$A:$Z,10,0))</f>
        <v>531.46203357000002</v>
      </c>
      <c r="I30" s="24">
        <f>IF(ISERROR(VLOOKUP($O30,[1]BEx6_1!$A:$Z,11,0)),0,VLOOKUP($O30,[1]BEx6_1!$A:$Z,11,0))</f>
        <v>1807.9196121</v>
      </c>
      <c r="J30" s="35">
        <f t="shared" si="1"/>
        <v>58.422507289696554</v>
      </c>
      <c r="K30" s="22">
        <f t="shared" si="2"/>
        <v>5402.5256566499993</v>
      </c>
      <c r="L30" s="23">
        <f t="shared" si="2"/>
        <v>544.98550524999996</v>
      </c>
      <c r="M30" s="27">
        <f t="shared" si="2"/>
        <v>3796.8645125000003</v>
      </c>
      <c r="N30" s="28">
        <f t="shared" si="3"/>
        <v>70.279435097664333</v>
      </c>
      <c r="O30" s="29" t="s">
        <v>34</v>
      </c>
      <c r="P30" s="30" t="str">
        <f t="shared" si="4"/>
        <v/>
      </c>
      <c r="Q30" s="31"/>
    </row>
    <row r="31" spans="1:17" ht="20">
      <c r="A31" s="32">
        <v>26</v>
      </c>
      <c r="B31" s="33" t="str">
        <f>VLOOKUP($O31,[1]Name!$A:$B,2,0)</f>
        <v>ชัยนาท</v>
      </c>
      <c r="C31" s="22">
        <f>IF(ISERROR(VLOOKUP($O31,[1]BEx6_1!$A:$Z,3,0)),0,VLOOKUP($O31,[1]BEx6_1!$A:$Z,3,0))</f>
        <v>1427.5279132999999</v>
      </c>
      <c r="D31" s="23">
        <f>IF(ISERROR(VLOOKUP($O31,[1]BEx6_1!$A:$Z,5,0)),0,VLOOKUP($O31,[1]BEx6_1!$A:$Z,5,0))</f>
        <v>10.900566619999999</v>
      </c>
      <c r="E31" s="24">
        <f>IF(ISERROR(VLOOKUP($O31,[1]BEx6_1!$A:$Z,6,0)),0,VLOOKUP($O31,[1]BEx6_1!$A:$Z,6,0))</f>
        <v>1243.7333871799999</v>
      </c>
      <c r="F31" s="34">
        <f t="shared" si="0"/>
        <v>87.124978474492707</v>
      </c>
      <c r="G31" s="22">
        <f>IF(ISERROR(VLOOKUP($O31,[1]BEx6_1!$A:$Z,8,0)),0,VLOOKUP($O31,[1]BEx6_1!$A:$Z,8,0))</f>
        <v>2879.4555982900001</v>
      </c>
      <c r="H31" s="23">
        <f>IF(ISERROR(VLOOKUP($O31,[1]BEx6_1!$A:$Z,10,0)),0,VLOOKUP($O31,[1]BEx6_1!$A:$Z,10,0))</f>
        <v>740.17200413</v>
      </c>
      <c r="I31" s="24">
        <f>IF(ISERROR(VLOOKUP($O31,[1]BEx6_1!$A:$Z,11,0)),0,VLOOKUP($O31,[1]BEx6_1!$A:$Z,11,0))</f>
        <v>1787.7355581500001</v>
      </c>
      <c r="J31" s="35">
        <f t="shared" si="1"/>
        <v>62.085887318827517</v>
      </c>
      <c r="K31" s="22">
        <f t="shared" si="2"/>
        <v>4306.9835115900005</v>
      </c>
      <c r="L31" s="23">
        <f t="shared" si="2"/>
        <v>751.07257074999995</v>
      </c>
      <c r="M31" s="27">
        <f t="shared" si="2"/>
        <v>3031.4689453299998</v>
      </c>
      <c r="N31" s="28">
        <f t="shared" si="3"/>
        <v>70.384967510843296</v>
      </c>
      <c r="O31" s="29" t="s">
        <v>35</v>
      </c>
      <c r="P31" s="30" t="str">
        <f t="shared" si="4"/>
        <v/>
      </c>
      <c r="Q31" s="31"/>
    </row>
    <row r="32" spans="1:17" ht="20">
      <c r="A32" s="32">
        <v>27</v>
      </c>
      <c r="B32" s="33" t="str">
        <f>VLOOKUP($O32,[1]Name!$A:$B,2,0)</f>
        <v>อุทัยธานี</v>
      </c>
      <c r="C32" s="22">
        <f>IF(ISERROR(VLOOKUP($O32,[1]BEx6_1!$A:$Z,3,0)),0,VLOOKUP($O32,[1]BEx6_1!$A:$Z,3,0))</f>
        <v>1137.80782181</v>
      </c>
      <c r="D32" s="23">
        <f>IF(ISERROR(VLOOKUP($O32,[1]BEx6_1!$A:$Z,5,0)),0,VLOOKUP($O32,[1]BEx6_1!$A:$Z,5,0))</f>
        <v>5.3984022400000002</v>
      </c>
      <c r="E32" s="24">
        <f>IF(ISERROR(VLOOKUP($O32,[1]BEx6_1!$A:$Z,6,0)),0,VLOOKUP($O32,[1]BEx6_1!$A:$Z,6,0))</f>
        <v>999.81888236999998</v>
      </c>
      <c r="F32" s="34">
        <f t="shared" si="0"/>
        <v>87.872386109941644</v>
      </c>
      <c r="G32" s="22">
        <f>IF(ISERROR(VLOOKUP($O32,[1]BEx6_1!$A:$Z,8,0)),0,VLOOKUP($O32,[1]BEx6_1!$A:$Z,8,0))</f>
        <v>2319.2001015800001</v>
      </c>
      <c r="H32" s="23">
        <f>IF(ISERROR(VLOOKUP($O32,[1]BEx6_1!$A:$Z,10,0)),0,VLOOKUP($O32,[1]BEx6_1!$A:$Z,10,0))</f>
        <v>558.32709335000004</v>
      </c>
      <c r="I32" s="24">
        <f>IF(ISERROR(VLOOKUP($O32,[1]BEx6_1!$A:$Z,11,0)),0,VLOOKUP($O32,[1]BEx6_1!$A:$Z,11,0))</f>
        <v>1444.9784730700001</v>
      </c>
      <c r="J32" s="35">
        <f t="shared" si="1"/>
        <v>62.305036641106582</v>
      </c>
      <c r="K32" s="22">
        <f t="shared" si="2"/>
        <v>3457.0079233900001</v>
      </c>
      <c r="L32" s="23">
        <f t="shared" si="2"/>
        <v>563.72549559000004</v>
      </c>
      <c r="M32" s="27">
        <f t="shared" si="2"/>
        <v>2444.79735544</v>
      </c>
      <c r="N32" s="28">
        <f t="shared" si="3"/>
        <v>70.720039109502267</v>
      </c>
      <c r="O32" s="29" t="s">
        <v>36</v>
      </c>
      <c r="P32" s="30" t="str">
        <f t="shared" si="4"/>
        <v/>
      </c>
      <c r="Q32" s="31"/>
    </row>
    <row r="33" spans="1:17" ht="20">
      <c r="A33" s="32">
        <v>28</v>
      </c>
      <c r="B33" s="33" t="str">
        <f>VLOOKUP($O33,[1]Name!$A:$B,2,0)</f>
        <v>นครนายก</v>
      </c>
      <c r="C33" s="22">
        <f>IF(ISERROR(VLOOKUP($O33,[1]BEx6_1!$A:$Z,3,0)),0,VLOOKUP($O33,[1]BEx6_1!$A:$Z,3,0))</f>
        <v>1416.28471199</v>
      </c>
      <c r="D33" s="23">
        <f>IF(ISERROR(VLOOKUP($O33,[1]BEx6_1!$A:$Z,5,0)),0,VLOOKUP($O33,[1]BEx6_1!$A:$Z,5,0))</f>
        <v>37.175446960000002</v>
      </c>
      <c r="E33" s="24">
        <f>IF(ISERROR(VLOOKUP($O33,[1]BEx6_1!$A:$Z,6,0)),0,VLOOKUP($O33,[1]BEx6_1!$A:$Z,6,0))</f>
        <v>1138.8354444900001</v>
      </c>
      <c r="F33" s="34">
        <f t="shared" si="0"/>
        <v>80.410064081666164</v>
      </c>
      <c r="G33" s="22">
        <f>IF(ISERROR(VLOOKUP($O33,[1]BEx6_1!$A:$Z,8,0)),0,VLOOKUP($O33,[1]BEx6_1!$A:$Z,8,0))</f>
        <v>1532.63140548</v>
      </c>
      <c r="H33" s="23">
        <f>IF(ISERROR(VLOOKUP($O33,[1]BEx6_1!$A:$Z,10,0)),0,VLOOKUP($O33,[1]BEx6_1!$A:$Z,10,0))</f>
        <v>336.58333812000001</v>
      </c>
      <c r="I33" s="24">
        <f>IF(ISERROR(VLOOKUP($O33,[1]BEx6_1!$A:$Z,11,0)),0,VLOOKUP($O33,[1]BEx6_1!$A:$Z,11,0))</f>
        <v>952.94117968</v>
      </c>
      <c r="J33" s="35">
        <f t="shared" si="1"/>
        <v>62.176801041183893</v>
      </c>
      <c r="K33" s="22">
        <f t="shared" si="2"/>
        <v>2948.9161174700002</v>
      </c>
      <c r="L33" s="23">
        <f t="shared" si="2"/>
        <v>373.75878508</v>
      </c>
      <c r="M33" s="27">
        <f t="shared" si="2"/>
        <v>2091.7766241700001</v>
      </c>
      <c r="N33" s="28">
        <f t="shared" si="3"/>
        <v>70.933744496083648</v>
      </c>
      <c r="O33" s="29" t="s">
        <v>37</v>
      </c>
      <c r="P33" s="30" t="str">
        <f t="shared" si="4"/>
        <v/>
      </c>
      <c r="Q33" s="31"/>
    </row>
    <row r="34" spans="1:17" ht="20">
      <c r="A34" s="32">
        <v>29</v>
      </c>
      <c r="B34" s="33" t="str">
        <f>VLOOKUP($O34,[1]Name!$A:$B,2,0)</f>
        <v>บุรีรัมย์</v>
      </c>
      <c r="C34" s="22">
        <f>IF(ISERROR(VLOOKUP($O34,[1]BEx6_1!$A:$Z,3,0)),0,VLOOKUP($O34,[1]BEx6_1!$A:$Z,3,0))</f>
        <v>4954.9642852400002</v>
      </c>
      <c r="D34" s="23">
        <f>IF(ISERROR(VLOOKUP($O34,[1]BEx6_1!$A:$Z,5,0)),0,VLOOKUP($O34,[1]BEx6_1!$A:$Z,5,0))</f>
        <v>12.15291891</v>
      </c>
      <c r="E34" s="24">
        <f>IF(ISERROR(VLOOKUP($O34,[1]BEx6_1!$A:$Z,6,0)),0,VLOOKUP($O34,[1]BEx6_1!$A:$Z,6,0))</f>
        <v>4361.0634871700004</v>
      </c>
      <c r="F34" s="34">
        <f t="shared" si="0"/>
        <v>88.014024645159807</v>
      </c>
      <c r="G34" s="22">
        <f>IF(ISERROR(VLOOKUP($O34,[1]BEx6_1!$A:$Z,8,0)),0,VLOOKUP($O34,[1]BEx6_1!$A:$Z,8,0))</f>
        <v>5909.2247673499996</v>
      </c>
      <c r="H34" s="23">
        <f>IF(ISERROR(VLOOKUP($O34,[1]BEx6_1!$A:$Z,10,0)),0,VLOOKUP($O34,[1]BEx6_1!$A:$Z,10,0))</f>
        <v>1431.4462203</v>
      </c>
      <c r="I34" s="24">
        <f>IF(ISERROR(VLOOKUP($O34,[1]BEx6_1!$A:$Z,11,0)),0,VLOOKUP($O34,[1]BEx6_1!$A:$Z,11,0))</f>
        <v>3350.7356336500002</v>
      </c>
      <c r="J34" s="35">
        <f t="shared" si="1"/>
        <v>56.7034723770144</v>
      </c>
      <c r="K34" s="22">
        <f t="shared" si="2"/>
        <v>10864.18905259</v>
      </c>
      <c r="L34" s="23">
        <f t="shared" si="2"/>
        <v>1443.59913921</v>
      </c>
      <c r="M34" s="27">
        <f t="shared" si="2"/>
        <v>7711.7991208200001</v>
      </c>
      <c r="N34" s="28">
        <f t="shared" si="3"/>
        <v>70.983660938609333</v>
      </c>
      <c r="O34" s="29" t="s">
        <v>38</v>
      </c>
      <c r="P34" s="30" t="str">
        <f t="shared" si="4"/>
        <v/>
      </c>
      <c r="Q34" s="31"/>
    </row>
    <row r="35" spans="1:17" ht="20">
      <c r="A35" s="32">
        <v>30</v>
      </c>
      <c r="B35" s="33" t="str">
        <f>VLOOKUP($O35,[1]Name!$A:$B,2,0)</f>
        <v>แม่ฮ่องสอน</v>
      </c>
      <c r="C35" s="22">
        <f>IF(ISERROR(VLOOKUP($O35,[1]BEx6_1!$A:$Z,3,0)),0,VLOOKUP($O35,[1]BEx6_1!$A:$Z,3,0))</f>
        <v>1573.0742574799999</v>
      </c>
      <c r="D35" s="23">
        <f>IF(ISERROR(VLOOKUP($O35,[1]BEx6_1!$A:$Z,5,0)),0,VLOOKUP($O35,[1]BEx6_1!$A:$Z,5,0))</f>
        <v>6.9735437300000003</v>
      </c>
      <c r="E35" s="24">
        <f>IF(ISERROR(VLOOKUP($O35,[1]BEx6_1!$A:$Z,6,0)),0,VLOOKUP($O35,[1]BEx6_1!$A:$Z,6,0))</f>
        <v>1370.18588168</v>
      </c>
      <c r="F35" s="34">
        <f t="shared" si="0"/>
        <v>87.102428583058838</v>
      </c>
      <c r="G35" s="22">
        <f>IF(ISERROR(VLOOKUP($O35,[1]BEx6_1!$A:$Z,8,0)),0,VLOOKUP($O35,[1]BEx6_1!$A:$Z,8,0))</f>
        <v>1407.6269075600001</v>
      </c>
      <c r="H35" s="23">
        <f>IF(ISERROR(VLOOKUP($O35,[1]BEx6_1!$A:$Z,10,0)),0,VLOOKUP($O35,[1]BEx6_1!$A:$Z,10,0))</f>
        <v>380.69761089000002</v>
      </c>
      <c r="I35" s="24">
        <f>IF(ISERROR(VLOOKUP($O35,[1]BEx6_1!$A:$Z,11,0)),0,VLOOKUP($O35,[1]BEx6_1!$A:$Z,11,0))</f>
        <v>748.84912758999997</v>
      </c>
      <c r="J35" s="35">
        <f t="shared" si="1"/>
        <v>53.199404158028308</v>
      </c>
      <c r="K35" s="22">
        <f t="shared" si="2"/>
        <v>2980.70116504</v>
      </c>
      <c r="L35" s="23">
        <f t="shared" si="2"/>
        <v>387.67115462000004</v>
      </c>
      <c r="M35" s="27">
        <f t="shared" si="2"/>
        <v>2119.03500927</v>
      </c>
      <c r="N35" s="28">
        <f t="shared" si="3"/>
        <v>71.091830141300434</v>
      </c>
      <c r="O35" s="29" t="s">
        <v>39</v>
      </c>
      <c r="P35" s="30" t="str">
        <f t="shared" si="4"/>
        <v/>
      </c>
      <c r="Q35" s="31"/>
    </row>
    <row r="36" spans="1:17" ht="20">
      <c r="A36" s="32">
        <v>31</v>
      </c>
      <c r="B36" s="33" t="str">
        <f>VLOOKUP($O36,[1]Name!$A:$B,2,0)</f>
        <v>ราชบุรี</v>
      </c>
      <c r="C36" s="22">
        <f>IF(ISERROR(VLOOKUP($O36,[1]BEx6_1!$A:$Z,3,0)),0,VLOOKUP($O36,[1]BEx6_1!$A:$Z,3,0))</f>
        <v>4254.5907693999998</v>
      </c>
      <c r="D36" s="23">
        <f>IF(ISERROR(VLOOKUP($O36,[1]BEx6_1!$A:$Z,5,0)),0,VLOOKUP($O36,[1]BEx6_1!$A:$Z,5,0))</f>
        <v>30.332694910000001</v>
      </c>
      <c r="E36" s="24">
        <f>IF(ISERROR(VLOOKUP($O36,[1]BEx6_1!$A:$Z,6,0)),0,VLOOKUP($O36,[1]BEx6_1!$A:$Z,6,0))</f>
        <v>3699.04075556</v>
      </c>
      <c r="F36" s="34">
        <f t="shared" si="0"/>
        <v>86.942339605593943</v>
      </c>
      <c r="G36" s="22">
        <f>IF(ISERROR(VLOOKUP($O36,[1]BEx6_1!$A:$Z,8,0)),0,VLOOKUP($O36,[1]BEx6_1!$A:$Z,8,0))</f>
        <v>3894.6215086000002</v>
      </c>
      <c r="H36" s="23">
        <f>IF(ISERROR(VLOOKUP($O36,[1]BEx6_1!$A:$Z,10,0)),0,VLOOKUP($O36,[1]BEx6_1!$A:$Z,10,0))</f>
        <v>1335.29092074</v>
      </c>
      <c r="I36" s="24">
        <f>IF(ISERROR(VLOOKUP($O36,[1]BEx6_1!$A:$Z,11,0)),0,VLOOKUP($O36,[1]BEx6_1!$A:$Z,11,0))</f>
        <v>2102.2242382499999</v>
      </c>
      <c r="J36" s="35">
        <f t="shared" si="1"/>
        <v>53.977626159767354</v>
      </c>
      <c r="K36" s="22">
        <f t="shared" si="2"/>
        <v>8149.212278</v>
      </c>
      <c r="L36" s="23">
        <f t="shared" si="2"/>
        <v>1365.6236156500001</v>
      </c>
      <c r="M36" s="27">
        <f t="shared" si="2"/>
        <v>5801.2649938100003</v>
      </c>
      <c r="N36" s="28">
        <f t="shared" si="3"/>
        <v>71.188046106877962</v>
      </c>
      <c r="O36" s="29" t="s">
        <v>40</v>
      </c>
      <c r="P36" s="30" t="str">
        <f t="shared" si="4"/>
        <v/>
      </c>
      <c r="Q36" s="31"/>
    </row>
    <row r="37" spans="1:17" ht="20">
      <c r="A37" s="32">
        <v>32</v>
      </c>
      <c r="B37" s="33" t="str">
        <f>VLOOKUP($O37,[1]Name!$A:$B,2,0)</f>
        <v>กาญจนบุรี</v>
      </c>
      <c r="C37" s="22">
        <f>IF(ISERROR(VLOOKUP($O37,[1]BEx6_1!$A:$Z,3,0)),0,VLOOKUP($O37,[1]BEx6_1!$A:$Z,3,0))</f>
        <v>3409.3693638200002</v>
      </c>
      <c r="D37" s="23">
        <f>IF(ISERROR(VLOOKUP($O37,[1]BEx6_1!$A:$Z,5,0)),0,VLOOKUP($O37,[1]BEx6_1!$A:$Z,5,0))</f>
        <v>17.636083729999999</v>
      </c>
      <c r="E37" s="24">
        <f>IF(ISERROR(VLOOKUP($O37,[1]BEx6_1!$A:$Z,6,0)),0,VLOOKUP($O37,[1]BEx6_1!$A:$Z,6,0))</f>
        <v>2987.03650754</v>
      </c>
      <c r="F37" s="34">
        <f t="shared" si="0"/>
        <v>87.612581354142264</v>
      </c>
      <c r="G37" s="22">
        <f>IF(ISERROR(VLOOKUP($O37,[1]BEx6_1!$A:$Z,8,0)),0,VLOOKUP($O37,[1]BEx6_1!$A:$Z,8,0))</f>
        <v>4728.3782557200002</v>
      </c>
      <c r="H37" s="23">
        <f>IF(ISERROR(VLOOKUP($O37,[1]BEx6_1!$A:$Z,10,0)),0,VLOOKUP($O37,[1]BEx6_1!$A:$Z,10,0))</f>
        <v>870.80045159999997</v>
      </c>
      <c r="I37" s="24">
        <f>IF(ISERROR(VLOOKUP($O37,[1]BEx6_1!$A:$Z,11,0)),0,VLOOKUP($O37,[1]BEx6_1!$A:$Z,11,0))</f>
        <v>2812.42330674</v>
      </c>
      <c r="J37" s="35">
        <f t="shared" si="1"/>
        <v>59.479659930712259</v>
      </c>
      <c r="K37" s="22">
        <f t="shared" si="2"/>
        <v>8137.7476195400004</v>
      </c>
      <c r="L37" s="23">
        <f t="shared" si="2"/>
        <v>888.43653532999997</v>
      </c>
      <c r="M37" s="27">
        <f t="shared" si="2"/>
        <v>5799.4598142800005</v>
      </c>
      <c r="N37" s="28">
        <f t="shared" si="3"/>
        <v>71.266154781632622</v>
      </c>
      <c r="O37" s="29" t="s">
        <v>41</v>
      </c>
      <c r="P37" s="30" t="str">
        <f t="shared" si="4"/>
        <v/>
      </c>
      <c r="Q37" s="31"/>
    </row>
    <row r="38" spans="1:17" ht="20">
      <c r="A38" s="32">
        <v>33</v>
      </c>
      <c r="B38" s="33" t="str">
        <f>VLOOKUP($O38,[1]Name!$A:$B,2,0)</f>
        <v>จันทบุรี</v>
      </c>
      <c r="C38" s="22">
        <f>IF(ISERROR(VLOOKUP($O38,[1]BEx6_1!$A:$Z,3,0)),0,VLOOKUP($O38,[1]BEx6_1!$A:$Z,3,0))</f>
        <v>2917.9120846599999</v>
      </c>
      <c r="D38" s="23">
        <f>IF(ISERROR(VLOOKUP($O38,[1]BEx6_1!$A:$Z,5,0)),0,VLOOKUP($O38,[1]BEx6_1!$A:$Z,5,0))</f>
        <v>15.286076</v>
      </c>
      <c r="E38" s="24">
        <f>IF(ISERROR(VLOOKUP($O38,[1]BEx6_1!$A:$Z,6,0)),0,VLOOKUP($O38,[1]BEx6_1!$A:$Z,6,0))</f>
        <v>2550.5693259700001</v>
      </c>
      <c r="F38" s="34">
        <f t="shared" si="0"/>
        <v>87.410766738957349</v>
      </c>
      <c r="G38" s="22">
        <f>IF(ISERROR(VLOOKUP($O38,[1]BEx6_1!$A:$Z,8,0)),0,VLOOKUP($O38,[1]BEx6_1!$A:$Z,8,0))</f>
        <v>2927.6559540100002</v>
      </c>
      <c r="H38" s="23">
        <f>IF(ISERROR(VLOOKUP($O38,[1]BEx6_1!$A:$Z,10,0)),0,VLOOKUP($O38,[1]BEx6_1!$A:$Z,10,0))</f>
        <v>672.51416195000002</v>
      </c>
      <c r="I38" s="24">
        <f>IF(ISERROR(VLOOKUP($O38,[1]BEx6_1!$A:$Z,11,0)),0,VLOOKUP($O38,[1]BEx6_1!$A:$Z,11,0))</f>
        <v>1620.7251002600001</v>
      </c>
      <c r="J38" s="35">
        <f t="shared" si="1"/>
        <v>55.35913801756994</v>
      </c>
      <c r="K38" s="22">
        <f t="shared" ref="K38:M69" si="5">C38+G38</f>
        <v>5845.5680386700005</v>
      </c>
      <c r="L38" s="23">
        <f t="shared" si="5"/>
        <v>687.80023795</v>
      </c>
      <c r="M38" s="27">
        <f t="shared" si="5"/>
        <v>4171.2944262300007</v>
      </c>
      <c r="N38" s="28">
        <f t="shared" si="3"/>
        <v>71.358239244428759</v>
      </c>
      <c r="O38" s="29" t="s">
        <v>42</v>
      </c>
      <c r="P38" s="30" t="str">
        <f t="shared" si="4"/>
        <v/>
      </c>
      <c r="Q38" s="31"/>
    </row>
    <row r="39" spans="1:17" ht="20">
      <c r="A39" s="32">
        <v>34</v>
      </c>
      <c r="B39" s="33" t="str">
        <f>VLOOKUP($O39,[1]Name!$A:$B,2,0)</f>
        <v>ลำพูน</v>
      </c>
      <c r="C39" s="22">
        <f>IF(ISERROR(VLOOKUP($O39,[1]BEx6_1!$A:$Z,3,0)),0,VLOOKUP($O39,[1]BEx6_1!$A:$Z,3,0))</f>
        <v>1402.3439368300001</v>
      </c>
      <c r="D39" s="23">
        <f>IF(ISERROR(VLOOKUP($O39,[1]BEx6_1!$A:$Z,5,0)),0,VLOOKUP($O39,[1]BEx6_1!$A:$Z,5,0))</f>
        <v>11.16866372</v>
      </c>
      <c r="E39" s="24">
        <f>IF(ISERROR(VLOOKUP($O39,[1]BEx6_1!$A:$Z,6,0)),0,VLOOKUP($O39,[1]BEx6_1!$A:$Z,6,0))</f>
        <v>1206.24843519</v>
      </c>
      <c r="F39" s="34">
        <f t="shared" si="0"/>
        <v>86.016590046855825</v>
      </c>
      <c r="G39" s="22">
        <f>IF(ISERROR(VLOOKUP($O39,[1]BEx6_1!$A:$Z,8,0)),0,VLOOKUP($O39,[1]BEx6_1!$A:$Z,8,0))</f>
        <v>1482.07771998</v>
      </c>
      <c r="H39" s="23">
        <f>IF(ISERROR(VLOOKUP($O39,[1]BEx6_1!$A:$Z,10,0)),0,VLOOKUP($O39,[1]BEx6_1!$A:$Z,10,0))</f>
        <v>458.69739067</v>
      </c>
      <c r="I39" s="24">
        <f>IF(ISERROR(VLOOKUP($O39,[1]BEx6_1!$A:$Z,11,0)),0,VLOOKUP($O39,[1]BEx6_1!$A:$Z,11,0))</f>
        <v>853.60755674999996</v>
      </c>
      <c r="J39" s="35">
        <f t="shared" si="1"/>
        <v>57.595330207212015</v>
      </c>
      <c r="K39" s="22">
        <f t="shared" si="5"/>
        <v>2884.4216568100001</v>
      </c>
      <c r="L39" s="23">
        <f t="shared" si="5"/>
        <v>469.86605438999999</v>
      </c>
      <c r="M39" s="27">
        <f t="shared" si="5"/>
        <v>2059.85599194</v>
      </c>
      <c r="N39" s="28">
        <f t="shared" si="3"/>
        <v>71.413137086832137</v>
      </c>
      <c r="O39" s="29" t="s">
        <v>43</v>
      </c>
      <c r="P39" s="30" t="str">
        <f t="shared" si="4"/>
        <v/>
      </c>
      <c r="Q39" s="31"/>
    </row>
    <row r="40" spans="1:17" ht="20">
      <c r="A40" s="32">
        <v>35</v>
      </c>
      <c r="B40" s="33" t="str">
        <f>VLOOKUP($O40,[1]Name!$A:$B,2,0)</f>
        <v>สิงห์บุรี</v>
      </c>
      <c r="C40" s="22">
        <f>IF(ISERROR(VLOOKUP($O40,[1]BEx6_1!$A:$Z,3,0)),0,VLOOKUP($O40,[1]BEx6_1!$A:$Z,3,0))</f>
        <v>1179.38583632</v>
      </c>
      <c r="D40" s="23">
        <f>IF(ISERROR(VLOOKUP($O40,[1]BEx6_1!$A:$Z,5,0)),0,VLOOKUP($O40,[1]BEx6_1!$A:$Z,5,0))</f>
        <v>3.79230914</v>
      </c>
      <c r="E40" s="24">
        <f>IF(ISERROR(VLOOKUP($O40,[1]BEx6_1!$A:$Z,6,0)),0,VLOOKUP($O40,[1]BEx6_1!$A:$Z,6,0))</f>
        <v>1047.6740535700001</v>
      </c>
      <c r="F40" s="34">
        <f t="shared" si="0"/>
        <v>88.832171907288966</v>
      </c>
      <c r="G40" s="22">
        <f>IF(ISERROR(VLOOKUP($O40,[1]BEx6_1!$A:$Z,8,0)),0,VLOOKUP($O40,[1]BEx6_1!$A:$Z,8,0))</f>
        <v>1429.87633198</v>
      </c>
      <c r="H40" s="23">
        <f>IF(ISERROR(VLOOKUP($O40,[1]BEx6_1!$A:$Z,10,0)),0,VLOOKUP($O40,[1]BEx6_1!$A:$Z,10,0))</f>
        <v>530.18927477</v>
      </c>
      <c r="I40" s="24">
        <f>IF(ISERROR(VLOOKUP($O40,[1]BEx6_1!$A:$Z,11,0)),0,VLOOKUP($O40,[1]BEx6_1!$A:$Z,11,0))</f>
        <v>816.37107749999996</v>
      </c>
      <c r="J40" s="35">
        <f t="shared" si="1"/>
        <v>57.093824077047437</v>
      </c>
      <c r="K40" s="22">
        <f t="shared" si="5"/>
        <v>2609.2621682999998</v>
      </c>
      <c r="L40" s="23">
        <f t="shared" si="5"/>
        <v>533.98158391000004</v>
      </c>
      <c r="M40" s="27">
        <f t="shared" si="5"/>
        <v>1864.04513107</v>
      </c>
      <c r="N40" s="28">
        <f t="shared" si="3"/>
        <v>71.439549222624592</v>
      </c>
      <c r="O40" s="29" t="s">
        <v>44</v>
      </c>
      <c r="P40" s="30" t="str">
        <f t="shared" si="4"/>
        <v/>
      </c>
      <c r="Q40" s="31"/>
    </row>
    <row r="41" spans="1:17" ht="20">
      <c r="A41" s="32">
        <v>36</v>
      </c>
      <c r="B41" s="33" t="str">
        <f>VLOOKUP($O41,[1]Name!$A:$B,2,0)</f>
        <v>นครพนม</v>
      </c>
      <c r="C41" s="22">
        <f>IF(ISERROR(VLOOKUP($O41,[1]BEx6_1!$A:$Z,3,0)),0,VLOOKUP($O41,[1]BEx6_1!$A:$Z,3,0))</f>
        <v>3019.45299639</v>
      </c>
      <c r="D41" s="23">
        <f>IF(ISERROR(VLOOKUP($O41,[1]BEx6_1!$A:$Z,5,0)),0,VLOOKUP($O41,[1]BEx6_1!$A:$Z,5,0))</f>
        <v>13.54504077</v>
      </c>
      <c r="E41" s="24">
        <f>IF(ISERROR(VLOOKUP($O41,[1]BEx6_1!$A:$Z,6,0)),0,VLOOKUP($O41,[1]BEx6_1!$A:$Z,6,0))</f>
        <v>2639.86615755</v>
      </c>
      <c r="F41" s="34">
        <f t="shared" si="0"/>
        <v>87.428622359949742</v>
      </c>
      <c r="G41" s="22">
        <f>IF(ISERROR(VLOOKUP($O41,[1]BEx6_1!$A:$Z,8,0)),0,VLOOKUP($O41,[1]BEx6_1!$A:$Z,8,0))</f>
        <v>4120.26402745</v>
      </c>
      <c r="H41" s="23">
        <f>IF(ISERROR(VLOOKUP($O41,[1]BEx6_1!$A:$Z,10,0)),0,VLOOKUP($O41,[1]BEx6_1!$A:$Z,10,0))</f>
        <v>998.00639758</v>
      </c>
      <c r="I41" s="24">
        <f>IF(ISERROR(VLOOKUP($O41,[1]BEx6_1!$A:$Z,11,0)),0,VLOOKUP($O41,[1]BEx6_1!$A:$Z,11,0))</f>
        <v>2474.4546807199999</v>
      </c>
      <c r="J41" s="35">
        <f t="shared" si="1"/>
        <v>60.055730997690972</v>
      </c>
      <c r="K41" s="22">
        <f t="shared" si="5"/>
        <v>7139.7170238399995</v>
      </c>
      <c r="L41" s="23">
        <f t="shared" si="5"/>
        <v>1011.55143835</v>
      </c>
      <c r="M41" s="27">
        <f t="shared" si="5"/>
        <v>5114.3208382699995</v>
      </c>
      <c r="N41" s="28">
        <f t="shared" si="3"/>
        <v>71.631982348781264</v>
      </c>
      <c r="O41" s="29" t="s">
        <v>45</v>
      </c>
      <c r="P41" s="30" t="str">
        <f t="shared" si="4"/>
        <v/>
      </c>
      <c r="Q41" s="31"/>
    </row>
    <row r="42" spans="1:17" ht="20">
      <c r="A42" s="32">
        <v>37</v>
      </c>
      <c r="B42" s="33" t="str">
        <f>VLOOKUP($O42,[1]Name!$A:$B,2,0)</f>
        <v>หนองบัวลำภู</v>
      </c>
      <c r="C42" s="22">
        <f>IF(ISERROR(VLOOKUP($O42,[1]BEx6_1!$A:$Z,3,0)),0,VLOOKUP($O42,[1]BEx6_1!$A:$Z,3,0))</f>
        <v>1311.95344544</v>
      </c>
      <c r="D42" s="23">
        <f>IF(ISERROR(VLOOKUP($O42,[1]BEx6_1!$A:$Z,5,0)),0,VLOOKUP($O42,[1]BEx6_1!$A:$Z,5,0))</f>
        <v>9.4718730299999994</v>
      </c>
      <c r="E42" s="24">
        <f>IF(ISERROR(VLOOKUP($O42,[1]BEx6_1!$A:$Z,6,0)),0,VLOOKUP($O42,[1]BEx6_1!$A:$Z,6,0))</f>
        <v>1113.28792778</v>
      </c>
      <c r="F42" s="34">
        <f t="shared" si="0"/>
        <v>84.857273834638846</v>
      </c>
      <c r="G42" s="22">
        <f>IF(ISERROR(VLOOKUP($O42,[1]BEx6_1!$A:$Z,8,0)),0,VLOOKUP($O42,[1]BEx6_1!$A:$Z,8,0))</f>
        <v>2523.7808637399999</v>
      </c>
      <c r="H42" s="23">
        <f>IF(ISERROR(VLOOKUP($O42,[1]BEx6_1!$A:$Z,10,0)),0,VLOOKUP($O42,[1]BEx6_1!$A:$Z,10,0))</f>
        <v>385.88285666000002</v>
      </c>
      <c r="I42" s="24">
        <f>IF(ISERROR(VLOOKUP($O42,[1]BEx6_1!$A:$Z,11,0)),0,VLOOKUP($O42,[1]BEx6_1!$A:$Z,11,0))</f>
        <v>1636.4704151000001</v>
      </c>
      <c r="J42" s="35">
        <f t="shared" si="1"/>
        <v>64.84201693624496</v>
      </c>
      <c r="K42" s="22">
        <f t="shared" si="5"/>
        <v>3835.7343091799999</v>
      </c>
      <c r="L42" s="23">
        <f t="shared" si="5"/>
        <v>395.35472969</v>
      </c>
      <c r="M42" s="27">
        <f t="shared" si="5"/>
        <v>2749.7583428799999</v>
      </c>
      <c r="N42" s="28">
        <f t="shared" si="3"/>
        <v>71.687925211583305</v>
      </c>
      <c r="O42" s="29" t="s">
        <v>46</v>
      </c>
      <c r="P42" s="30" t="str">
        <f t="shared" si="4"/>
        <v/>
      </c>
      <c r="Q42" s="31"/>
    </row>
    <row r="43" spans="1:17" ht="20">
      <c r="A43" s="32">
        <v>38</v>
      </c>
      <c r="B43" s="33" t="str">
        <f>VLOOKUP($O43,[1]Name!$A:$B,2,0)</f>
        <v>นนทบุรี</v>
      </c>
      <c r="C43" s="22">
        <f>IF(ISERROR(VLOOKUP($O43,[1]BEx6_1!$A:$Z,3,0)),0,VLOOKUP($O43,[1]BEx6_1!$A:$Z,3,0))</f>
        <v>4349.2935675600002</v>
      </c>
      <c r="D43" s="23">
        <f>IF(ISERROR(VLOOKUP($O43,[1]BEx6_1!$A:$Z,5,0)),0,VLOOKUP($O43,[1]BEx6_1!$A:$Z,5,0))</f>
        <v>33.666782939999997</v>
      </c>
      <c r="E43" s="24">
        <f>IF(ISERROR(VLOOKUP($O43,[1]BEx6_1!$A:$Z,6,0)),0,VLOOKUP($O43,[1]BEx6_1!$A:$Z,6,0))</f>
        <v>3793.6865859499999</v>
      </c>
      <c r="F43" s="34">
        <f t="shared" si="0"/>
        <v>87.225351129339799</v>
      </c>
      <c r="G43" s="22">
        <f>IF(ISERROR(VLOOKUP($O43,[1]BEx6_1!$A:$Z,8,0)),0,VLOOKUP($O43,[1]BEx6_1!$A:$Z,8,0))</f>
        <v>4487.4762408799998</v>
      </c>
      <c r="H43" s="23">
        <f>IF(ISERROR(VLOOKUP($O43,[1]BEx6_1!$A:$Z,10,0)),0,VLOOKUP($O43,[1]BEx6_1!$A:$Z,10,0))</f>
        <v>1354.8829232099999</v>
      </c>
      <c r="I43" s="24">
        <f>IF(ISERROR(VLOOKUP($O43,[1]BEx6_1!$A:$Z,11,0)),0,VLOOKUP($O43,[1]BEx6_1!$A:$Z,11,0))</f>
        <v>2575.8018304500001</v>
      </c>
      <c r="J43" s="35">
        <f t="shared" si="1"/>
        <v>57.399787590739024</v>
      </c>
      <c r="K43" s="22">
        <f t="shared" si="5"/>
        <v>8836.7698084399999</v>
      </c>
      <c r="L43" s="23">
        <f t="shared" si="5"/>
        <v>1388.54970615</v>
      </c>
      <c r="M43" s="27">
        <f t="shared" si="5"/>
        <v>6369.4884163999996</v>
      </c>
      <c r="N43" s="28">
        <f t="shared" si="3"/>
        <v>72.079374641133015</v>
      </c>
      <c r="O43" s="29" t="s">
        <v>47</v>
      </c>
      <c r="P43" s="30" t="str">
        <f t="shared" si="4"/>
        <v/>
      </c>
      <c r="Q43" s="31"/>
    </row>
    <row r="44" spans="1:17" ht="20">
      <c r="A44" s="32">
        <v>39</v>
      </c>
      <c r="B44" s="33" t="str">
        <f>VLOOKUP($O44,[1]Name!$A:$B,2,0)</f>
        <v>สุรินทร์</v>
      </c>
      <c r="C44" s="22">
        <f>IF(ISERROR(VLOOKUP($O44,[1]BEx6_1!$A:$Z,3,0)),0,VLOOKUP($O44,[1]BEx6_1!$A:$Z,3,0))</f>
        <v>4704.7257785600004</v>
      </c>
      <c r="D44" s="23">
        <f>IF(ISERROR(VLOOKUP($O44,[1]BEx6_1!$A:$Z,5,0)),0,VLOOKUP($O44,[1]BEx6_1!$A:$Z,5,0))</f>
        <v>9.2639325699999997</v>
      </c>
      <c r="E44" s="24">
        <f>IF(ISERROR(VLOOKUP($O44,[1]BEx6_1!$A:$Z,6,0)),0,VLOOKUP($O44,[1]BEx6_1!$A:$Z,6,0))</f>
        <v>4157.5156101700004</v>
      </c>
      <c r="F44" s="34">
        <f t="shared" si="0"/>
        <v>88.368925328577021</v>
      </c>
      <c r="G44" s="22">
        <f>IF(ISERROR(VLOOKUP($O44,[1]BEx6_1!$A:$Z,8,0)),0,VLOOKUP($O44,[1]BEx6_1!$A:$Z,8,0))</f>
        <v>5177.1520794199996</v>
      </c>
      <c r="H44" s="23">
        <f>IF(ISERROR(VLOOKUP($O44,[1]BEx6_1!$A:$Z,10,0)),0,VLOOKUP($O44,[1]BEx6_1!$A:$Z,10,0))</f>
        <v>1289.6371208800001</v>
      </c>
      <c r="I44" s="24">
        <f>IF(ISERROR(VLOOKUP($O44,[1]BEx6_1!$A:$Z,11,0)),0,VLOOKUP($O44,[1]BEx6_1!$A:$Z,11,0))</f>
        <v>2982.30031517</v>
      </c>
      <c r="J44" s="35">
        <f t="shared" si="1"/>
        <v>57.605035923613613</v>
      </c>
      <c r="K44" s="22">
        <f t="shared" si="5"/>
        <v>9881.87785798</v>
      </c>
      <c r="L44" s="23">
        <f t="shared" si="5"/>
        <v>1298.9010534500001</v>
      </c>
      <c r="M44" s="27">
        <f t="shared" si="5"/>
        <v>7139.8159253400008</v>
      </c>
      <c r="N44" s="28">
        <f t="shared" si="3"/>
        <v>72.251610756090486</v>
      </c>
      <c r="O44" s="29" t="s">
        <v>48</v>
      </c>
      <c r="P44" s="30" t="str">
        <f t="shared" si="4"/>
        <v/>
      </c>
      <c r="Q44" s="31"/>
    </row>
    <row r="45" spans="1:17" ht="20">
      <c r="A45" s="32">
        <v>40</v>
      </c>
      <c r="B45" s="33" t="str">
        <f>VLOOKUP($O45,[1]Name!$A:$B,2,0)</f>
        <v>นครสวรรค์</v>
      </c>
      <c r="C45" s="22">
        <f>IF(ISERROR(VLOOKUP($O45,[1]BEx6_1!$A:$Z,3,0)),0,VLOOKUP($O45,[1]BEx6_1!$A:$Z,3,0))</f>
        <v>4288.3924176500004</v>
      </c>
      <c r="D45" s="23">
        <f>IF(ISERROR(VLOOKUP($O45,[1]BEx6_1!$A:$Z,5,0)),0,VLOOKUP($O45,[1]BEx6_1!$A:$Z,5,0))</f>
        <v>27.411950269999998</v>
      </c>
      <c r="E45" s="24">
        <f>IF(ISERROR(VLOOKUP($O45,[1]BEx6_1!$A:$Z,6,0)),0,VLOOKUP($O45,[1]BEx6_1!$A:$Z,6,0))</f>
        <v>3748.5793923000001</v>
      </c>
      <c r="F45" s="34">
        <f t="shared" si="0"/>
        <v>87.412228807973392</v>
      </c>
      <c r="G45" s="22">
        <f>IF(ISERROR(VLOOKUP($O45,[1]BEx6_1!$A:$Z,8,0)),0,VLOOKUP($O45,[1]BEx6_1!$A:$Z,8,0))</f>
        <v>5466.3687892199996</v>
      </c>
      <c r="H45" s="23">
        <f>IF(ISERROR(VLOOKUP($O45,[1]BEx6_1!$A:$Z,10,0)),0,VLOOKUP($O45,[1]BEx6_1!$A:$Z,10,0))</f>
        <v>1386.6715554800001</v>
      </c>
      <c r="I45" s="24">
        <f>IF(ISERROR(VLOOKUP($O45,[1]BEx6_1!$A:$Z,11,0)),0,VLOOKUP($O45,[1]BEx6_1!$A:$Z,11,0))</f>
        <v>3299.5025604900002</v>
      </c>
      <c r="J45" s="35">
        <f t="shared" si="1"/>
        <v>60.360043160586109</v>
      </c>
      <c r="K45" s="22">
        <f t="shared" si="5"/>
        <v>9754.76120687</v>
      </c>
      <c r="L45" s="23">
        <f t="shared" si="5"/>
        <v>1414.0835057500001</v>
      </c>
      <c r="M45" s="27">
        <f t="shared" si="5"/>
        <v>7048.0819527900003</v>
      </c>
      <c r="N45" s="28">
        <f t="shared" si="3"/>
        <v>72.252736928365167</v>
      </c>
      <c r="O45" s="29" t="s">
        <v>49</v>
      </c>
      <c r="P45" s="30" t="str">
        <f t="shared" si="4"/>
        <v/>
      </c>
      <c r="Q45" s="31"/>
    </row>
    <row r="46" spans="1:17" ht="20">
      <c r="A46" s="32">
        <v>41</v>
      </c>
      <c r="B46" s="33" t="str">
        <f>VLOOKUP($O46,[1]Name!$A:$B,2,0)</f>
        <v>เลย</v>
      </c>
      <c r="C46" s="22">
        <f>IF(ISERROR(VLOOKUP($O46,[1]BEx6_1!$A:$Z,3,0)),0,VLOOKUP($O46,[1]BEx6_1!$A:$Z,3,0))</f>
        <v>3013.0159582900001</v>
      </c>
      <c r="D46" s="23">
        <f>IF(ISERROR(VLOOKUP($O46,[1]BEx6_1!$A:$Z,5,0)),0,VLOOKUP($O46,[1]BEx6_1!$A:$Z,5,0))</f>
        <v>6.2425213499999996</v>
      </c>
      <c r="E46" s="24">
        <f>IF(ISERROR(VLOOKUP($O46,[1]BEx6_1!$A:$Z,6,0)),0,VLOOKUP($O46,[1]BEx6_1!$A:$Z,6,0))</f>
        <v>2613.3225752399999</v>
      </c>
      <c r="F46" s="34">
        <f t="shared" si="0"/>
        <v>86.734441882052252</v>
      </c>
      <c r="G46" s="22">
        <f>IF(ISERROR(VLOOKUP($O46,[1]BEx6_1!$A:$Z,8,0)),0,VLOOKUP($O46,[1]BEx6_1!$A:$Z,8,0))</f>
        <v>3018.91380463</v>
      </c>
      <c r="H46" s="23">
        <f>IF(ISERROR(VLOOKUP($O46,[1]BEx6_1!$A:$Z,10,0)),0,VLOOKUP($O46,[1]BEx6_1!$A:$Z,10,0))</f>
        <v>838.61422927000001</v>
      </c>
      <c r="I46" s="24">
        <f>IF(ISERROR(VLOOKUP($O46,[1]BEx6_1!$A:$Z,11,0)),0,VLOOKUP($O46,[1]BEx6_1!$A:$Z,11,0))</f>
        <v>1744.9773948899999</v>
      </c>
      <c r="J46" s="35">
        <f t="shared" si="1"/>
        <v>57.801497751071615</v>
      </c>
      <c r="K46" s="22">
        <f t="shared" si="5"/>
        <v>6031.92976292</v>
      </c>
      <c r="L46" s="23">
        <f t="shared" si="5"/>
        <v>844.85675061999996</v>
      </c>
      <c r="M46" s="27">
        <f t="shared" si="5"/>
        <v>4358.2999701299996</v>
      </c>
      <c r="N46" s="28">
        <f t="shared" si="3"/>
        <v>72.253824918879488</v>
      </c>
      <c r="O46" s="29" t="s">
        <v>50</v>
      </c>
      <c r="P46" s="30" t="str">
        <f t="shared" si="4"/>
        <v/>
      </c>
      <c r="Q46" s="31"/>
    </row>
    <row r="47" spans="1:17" ht="20">
      <c r="A47" s="32">
        <v>42</v>
      </c>
      <c r="B47" s="33" t="str">
        <f>VLOOKUP($O47,[1]Name!$A:$B,2,0)</f>
        <v>ฉะเชิงเทรา</v>
      </c>
      <c r="C47" s="22">
        <f>IF(ISERROR(VLOOKUP($O47,[1]BEx6_1!$A:$Z,3,0)),0,VLOOKUP($O47,[1]BEx6_1!$A:$Z,3,0))</f>
        <v>2967.1398695900002</v>
      </c>
      <c r="D47" s="23">
        <f>IF(ISERROR(VLOOKUP($O47,[1]BEx6_1!$A:$Z,5,0)),0,VLOOKUP($O47,[1]BEx6_1!$A:$Z,5,0))</f>
        <v>43.650729759999997</v>
      </c>
      <c r="E47" s="24">
        <f>IF(ISERROR(VLOOKUP($O47,[1]BEx6_1!$A:$Z,6,0)),0,VLOOKUP($O47,[1]BEx6_1!$A:$Z,6,0))</f>
        <v>2537.8015343500001</v>
      </c>
      <c r="F47" s="34">
        <f t="shared" si="0"/>
        <v>85.530229308019585</v>
      </c>
      <c r="G47" s="22">
        <f>IF(ISERROR(VLOOKUP($O47,[1]BEx6_1!$A:$Z,8,0)),0,VLOOKUP($O47,[1]BEx6_1!$A:$Z,8,0))</f>
        <v>3359.1762369200001</v>
      </c>
      <c r="H47" s="23">
        <f>IF(ISERROR(VLOOKUP($O47,[1]BEx6_1!$A:$Z,10,0)),0,VLOOKUP($O47,[1]BEx6_1!$A:$Z,10,0))</f>
        <v>831.60189431000003</v>
      </c>
      <c r="I47" s="24">
        <f>IF(ISERROR(VLOOKUP($O47,[1]BEx6_1!$A:$Z,11,0)),0,VLOOKUP($O47,[1]BEx6_1!$A:$Z,11,0))</f>
        <v>2033.81346953</v>
      </c>
      <c r="J47" s="35">
        <f t="shared" si="1"/>
        <v>60.545006456546801</v>
      </c>
      <c r="K47" s="22">
        <f t="shared" si="5"/>
        <v>6326.3161065100003</v>
      </c>
      <c r="L47" s="23">
        <f t="shared" si="5"/>
        <v>875.25262407000002</v>
      </c>
      <c r="M47" s="27">
        <f t="shared" si="5"/>
        <v>4571.6150038800006</v>
      </c>
      <c r="N47" s="28">
        <f t="shared" si="3"/>
        <v>72.263461498163977</v>
      </c>
      <c r="O47" s="29" t="s">
        <v>51</v>
      </c>
      <c r="P47" s="30" t="str">
        <f t="shared" si="4"/>
        <v/>
      </c>
      <c r="Q47" s="31"/>
    </row>
    <row r="48" spans="1:17" ht="20">
      <c r="A48" s="32">
        <v>43</v>
      </c>
      <c r="B48" s="33" t="str">
        <f>VLOOKUP($O48,[1]Name!$A:$B,2,0)</f>
        <v>ตรัง</v>
      </c>
      <c r="C48" s="22">
        <f>IF(ISERROR(VLOOKUP($O48,[1]BEx6_1!$A:$Z,3,0)),0,VLOOKUP($O48,[1]BEx6_1!$A:$Z,3,0))</f>
        <v>2463.5287125300001</v>
      </c>
      <c r="D48" s="23">
        <f>IF(ISERROR(VLOOKUP($O48,[1]BEx6_1!$A:$Z,5,0)),0,VLOOKUP($O48,[1]BEx6_1!$A:$Z,5,0))</f>
        <v>11.273939439999999</v>
      </c>
      <c r="E48" s="24">
        <f>IF(ISERROR(VLOOKUP($O48,[1]BEx6_1!$A:$Z,6,0)),0,VLOOKUP($O48,[1]BEx6_1!$A:$Z,6,0))</f>
        <v>2163.6900783299998</v>
      </c>
      <c r="F48" s="34">
        <f t="shared" si="0"/>
        <v>87.828896303300169</v>
      </c>
      <c r="G48" s="22">
        <f>IF(ISERROR(VLOOKUP($O48,[1]BEx6_1!$A:$Z,8,0)),0,VLOOKUP($O48,[1]BEx6_1!$A:$Z,8,0))</f>
        <v>2488.7711146000001</v>
      </c>
      <c r="H48" s="23">
        <f>IF(ISERROR(VLOOKUP($O48,[1]BEx6_1!$A:$Z,10,0)),0,VLOOKUP($O48,[1]BEx6_1!$A:$Z,10,0))</f>
        <v>652.70514785</v>
      </c>
      <c r="I48" s="24">
        <f>IF(ISERROR(VLOOKUP($O48,[1]BEx6_1!$A:$Z,11,0)),0,VLOOKUP($O48,[1]BEx6_1!$A:$Z,11,0))</f>
        <v>1416.6983240500001</v>
      </c>
      <c r="J48" s="35">
        <f t="shared" si="1"/>
        <v>56.92360843225611</v>
      </c>
      <c r="K48" s="22">
        <f t="shared" si="5"/>
        <v>4952.2998271300003</v>
      </c>
      <c r="L48" s="23">
        <f t="shared" si="5"/>
        <v>663.97908729000005</v>
      </c>
      <c r="M48" s="27">
        <f t="shared" si="5"/>
        <v>3580.3884023800001</v>
      </c>
      <c r="N48" s="28">
        <f t="shared" si="3"/>
        <v>72.297488588346198</v>
      </c>
      <c r="O48" s="29" t="s">
        <v>52</v>
      </c>
      <c r="P48" s="30" t="str">
        <f t="shared" si="4"/>
        <v/>
      </c>
      <c r="Q48" s="31"/>
    </row>
    <row r="49" spans="1:17" ht="20">
      <c r="A49" s="32">
        <v>44</v>
      </c>
      <c r="B49" s="33" t="str">
        <f>VLOOKUP($O49,[1]Name!$A:$B,2,0)</f>
        <v>กำแพงเพชร</v>
      </c>
      <c r="C49" s="22">
        <f>IF(ISERROR(VLOOKUP($O49,[1]BEx6_1!$A:$Z,3,0)),0,VLOOKUP($O49,[1]BEx6_1!$A:$Z,3,0))</f>
        <v>2348.8876449200002</v>
      </c>
      <c r="D49" s="23">
        <f>IF(ISERROR(VLOOKUP($O49,[1]BEx6_1!$A:$Z,5,0)),0,VLOOKUP($O49,[1]BEx6_1!$A:$Z,5,0))</f>
        <v>6.4450311600000001</v>
      </c>
      <c r="E49" s="24">
        <f>IF(ISERROR(VLOOKUP($O49,[1]BEx6_1!$A:$Z,6,0)),0,VLOOKUP($O49,[1]BEx6_1!$A:$Z,6,0))</f>
        <v>2075.9611296600001</v>
      </c>
      <c r="F49" s="34">
        <f t="shared" si="0"/>
        <v>88.380605779494587</v>
      </c>
      <c r="G49" s="22">
        <f>IF(ISERROR(VLOOKUP($O49,[1]BEx6_1!$A:$Z,8,0)),0,VLOOKUP($O49,[1]BEx6_1!$A:$Z,8,0))</f>
        <v>3078.9391121799999</v>
      </c>
      <c r="H49" s="23">
        <f>IF(ISERROR(VLOOKUP($O49,[1]BEx6_1!$A:$Z,10,0)),0,VLOOKUP($O49,[1]BEx6_1!$A:$Z,10,0))</f>
        <v>643.23854581000001</v>
      </c>
      <c r="I49" s="24">
        <f>IF(ISERROR(VLOOKUP($O49,[1]BEx6_1!$A:$Z,11,0)),0,VLOOKUP($O49,[1]BEx6_1!$A:$Z,11,0))</f>
        <v>1850.6306400399999</v>
      </c>
      <c r="J49" s="35">
        <f t="shared" si="1"/>
        <v>60.106113586951928</v>
      </c>
      <c r="K49" s="22">
        <f t="shared" si="5"/>
        <v>5427.8267570999997</v>
      </c>
      <c r="L49" s="23">
        <f t="shared" si="5"/>
        <v>649.68357696999999</v>
      </c>
      <c r="M49" s="27">
        <f t="shared" si="5"/>
        <v>3926.5917697</v>
      </c>
      <c r="N49" s="28">
        <f t="shared" si="3"/>
        <v>72.341877245137326</v>
      </c>
      <c r="O49" s="29" t="s">
        <v>53</v>
      </c>
      <c r="P49" s="30" t="str">
        <f t="shared" si="4"/>
        <v/>
      </c>
      <c r="Q49" s="31"/>
    </row>
    <row r="50" spans="1:17" ht="20">
      <c r="A50" s="32">
        <v>45</v>
      </c>
      <c r="B50" s="33" t="str">
        <f>VLOOKUP($O50,[1]Name!$A:$B,2,0)</f>
        <v>ชลบุรี</v>
      </c>
      <c r="C50" s="22">
        <f>IF(ISERROR(VLOOKUP($O50,[1]BEx6_1!$A:$Z,3,0)),0,VLOOKUP($O50,[1]BEx6_1!$A:$Z,3,0))</f>
        <v>9094.7127498299997</v>
      </c>
      <c r="D50" s="23">
        <f>IF(ISERROR(VLOOKUP($O50,[1]BEx6_1!$A:$Z,5,0)),0,VLOOKUP($O50,[1]BEx6_1!$A:$Z,5,0))</f>
        <v>35.55635075</v>
      </c>
      <c r="E50" s="24">
        <f>IF(ISERROR(VLOOKUP($O50,[1]BEx6_1!$A:$Z,6,0)),0,VLOOKUP($O50,[1]BEx6_1!$A:$Z,6,0))</f>
        <v>8105.9421268699998</v>
      </c>
      <c r="F50" s="34">
        <f t="shared" si="0"/>
        <v>89.128071989096284</v>
      </c>
      <c r="G50" s="22">
        <f>IF(ISERROR(VLOOKUP($O50,[1]BEx6_1!$A:$Z,8,0)),0,VLOOKUP($O50,[1]BEx6_1!$A:$Z,8,0))</f>
        <v>9198.7654098099993</v>
      </c>
      <c r="H50" s="23">
        <f>IF(ISERROR(VLOOKUP($O50,[1]BEx6_1!$A:$Z,10,0)),0,VLOOKUP($O50,[1]BEx6_1!$A:$Z,10,0))</f>
        <v>2345.4626697499998</v>
      </c>
      <c r="I50" s="24">
        <f>IF(ISERROR(VLOOKUP($O50,[1]BEx6_1!$A:$Z,11,0)),0,VLOOKUP($O50,[1]BEx6_1!$A:$Z,11,0))</f>
        <v>5130.9599403900002</v>
      </c>
      <c r="J50" s="35">
        <f t="shared" si="1"/>
        <v>55.778788911369581</v>
      </c>
      <c r="K50" s="22">
        <f t="shared" si="5"/>
        <v>18293.478159639999</v>
      </c>
      <c r="L50" s="23">
        <f t="shared" si="5"/>
        <v>2381.0190204999999</v>
      </c>
      <c r="M50" s="27">
        <f t="shared" si="5"/>
        <v>13236.90206726</v>
      </c>
      <c r="N50" s="28">
        <f t="shared" si="3"/>
        <v>72.358585675981104</v>
      </c>
      <c r="O50" s="29" t="s">
        <v>54</v>
      </c>
      <c r="P50" s="30" t="str">
        <f t="shared" si="4"/>
        <v/>
      </c>
      <c r="Q50" s="31"/>
    </row>
    <row r="51" spans="1:17" ht="20">
      <c r="A51" s="32">
        <v>46</v>
      </c>
      <c r="B51" s="33" t="str">
        <f>VLOOKUP($O51,[1]Name!$A:$B,2,0)</f>
        <v>เพชรบูรณ์</v>
      </c>
      <c r="C51" s="22">
        <f>IF(ISERROR(VLOOKUP($O51,[1]BEx6_1!$A:$Z,3,0)),0,VLOOKUP($O51,[1]BEx6_1!$A:$Z,3,0))</f>
        <v>3137.6609418799999</v>
      </c>
      <c r="D51" s="23">
        <f>IF(ISERROR(VLOOKUP($O51,[1]BEx6_1!$A:$Z,5,0)),0,VLOOKUP($O51,[1]BEx6_1!$A:$Z,5,0))</f>
        <v>19.861653629999999</v>
      </c>
      <c r="E51" s="24">
        <f>IF(ISERROR(VLOOKUP($O51,[1]BEx6_1!$A:$Z,6,0)),0,VLOOKUP($O51,[1]BEx6_1!$A:$Z,6,0))</f>
        <v>2736.9131436299999</v>
      </c>
      <c r="F51" s="34">
        <f t="shared" si="0"/>
        <v>87.227816973433619</v>
      </c>
      <c r="G51" s="22">
        <f>IF(ISERROR(VLOOKUP($O51,[1]BEx6_1!$A:$Z,8,0)),0,VLOOKUP($O51,[1]BEx6_1!$A:$Z,8,0))</f>
        <v>4039.8124825599998</v>
      </c>
      <c r="H51" s="23">
        <f>IF(ISERROR(VLOOKUP($O51,[1]BEx6_1!$A:$Z,10,0)),0,VLOOKUP($O51,[1]BEx6_1!$A:$Z,10,0))</f>
        <v>1037.9793411200001</v>
      </c>
      <c r="I51" s="24">
        <f>IF(ISERROR(VLOOKUP($O51,[1]BEx6_1!$A:$Z,11,0)),0,VLOOKUP($O51,[1]BEx6_1!$A:$Z,11,0))</f>
        <v>2462.62605175</v>
      </c>
      <c r="J51" s="35">
        <f t="shared" si="1"/>
        <v>60.958919810789133</v>
      </c>
      <c r="K51" s="22">
        <f t="shared" si="5"/>
        <v>7177.4734244399997</v>
      </c>
      <c r="L51" s="23">
        <f t="shared" si="5"/>
        <v>1057.8409947500002</v>
      </c>
      <c r="M51" s="27">
        <f t="shared" si="5"/>
        <v>5199.5391953799999</v>
      </c>
      <c r="N51" s="28">
        <f t="shared" si="3"/>
        <v>72.442472272695014</v>
      </c>
      <c r="O51" s="29" t="s">
        <v>55</v>
      </c>
      <c r="P51" s="30" t="str">
        <f t="shared" si="4"/>
        <v/>
      </c>
      <c r="Q51" s="31"/>
    </row>
    <row r="52" spans="1:17" ht="20">
      <c r="A52" s="32">
        <v>47</v>
      </c>
      <c r="B52" s="33" t="str">
        <f>VLOOKUP($O52,[1]Name!$A:$B,2,0)</f>
        <v>ยโสธร</v>
      </c>
      <c r="C52" s="22">
        <f>IF(ISERROR(VLOOKUP($O52,[1]BEx6_1!$A:$Z,3,0)),0,VLOOKUP($O52,[1]BEx6_1!$A:$Z,3,0))</f>
        <v>1716.1695910200001</v>
      </c>
      <c r="D52" s="23">
        <f>IF(ISERROR(VLOOKUP($O52,[1]BEx6_1!$A:$Z,5,0)),0,VLOOKUP($O52,[1]BEx6_1!$A:$Z,5,0))</f>
        <v>10.607240490000001</v>
      </c>
      <c r="E52" s="24">
        <f>IF(ISERROR(VLOOKUP($O52,[1]BEx6_1!$A:$Z,6,0)),0,VLOOKUP($O52,[1]BEx6_1!$A:$Z,6,0))</f>
        <v>1486.68544625</v>
      </c>
      <c r="F52" s="34">
        <f t="shared" si="0"/>
        <v>86.628119623445443</v>
      </c>
      <c r="G52" s="22">
        <f>IF(ISERROR(VLOOKUP($O52,[1]BEx6_1!$A:$Z,8,0)),0,VLOOKUP($O52,[1]BEx6_1!$A:$Z,8,0))</f>
        <v>2315.7193259199998</v>
      </c>
      <c r="H52" s="23">
        <f>IF(ISERROR(VLOOKUP($O52,[1]BEx6_1!$A:$Z,10,0)),0,VLOOKUP($O52,[1]BEx6_1!$A:$Z,10,0))</f>
        <v>284.18308022000002</v>
      </c>
      <c r="I52" s="24">
        <f>IF(ISERROR(VLOOKUP($O52,[1]BEx6_1!$A:$Z,11,0)),0,VLOOKUP($O52,[1]BEx6_1!$A:$Z,11,0))</f>
        <v>1434.3484511500001</v>
      </c>
      <c r="J52" s="35">
        <f t="shared" si="1"/>
        <v>61.939650245832588</v>
      </c>
      <c r="K52" s="22">
        <f t="shared" si="5"/>
        <v>4031.8889169399999</v>
      </c>
      <c r="L52" s="23">
        <f t="shared" si="5"/>
        <v>294.79032071</v>
      </c>
      <c r="M52" s="27">
        <f t="shared" si="5"/>
        <v>2921.0338974000001</v>
      </c>
      <c r="N52" s="28">
        <f t="shared" si="3"/>
        <v>72.448273193422139</v>
      </c>
      <c r="O52" s="29" t="s">
        <v>56</v>
      </c>
      <c r="P52" s="30" t="str">
        <f t="shared" si="4"/>
        <v/>
      </c>
      <c r="Q52" s="31"/>
    </row>
    <row r="53" spans="1:17" ht="20">
      <c r="A53" s="32">
        <v>48</v>
      </c>
      <c r="B53" s="33" t="str">
        <f>VLOOKUP($O53,[1]Name!$A:$B,2,0)</f>
        <v>มุกดาหาร</v>
      </c>
      <c r="C53" s="22">
        <f>IF(ISERROR(VLOOKUP($O53,[1]BEx6_1!$A:$Z,3,0)),0,VLOOKUP($O53,[1]BEx6_1!$A:$Z,3,0))</f>
        <v>1314.1796177399999</v>
      </c>
      <c r="D53" s="23">
        <f>IF(ISERROR(VLOOKUP($O53,[1]BEx6_1!$A:$Z,5,0)),0,VLOOKUP($O53,[1]BEx6_1!$A:$Z,5,0))</f>
        <v>7.8747262999999998</v>
      </c>
      <c r="E53" s="24">
        <f>IF(ISERROR(VLOOKUP($O53,[1]BEx6_1!$A:$Z,6,0)),0,VLOOKUP($O53,[1]BEx6_1!$A:$Z,6,0))</f>
        <v>1126.60225468</v>
      </c>
      <c r="F53" s="34">
        <f t="shared" si="0"/>
        <v>85.726657107756893</v>
      </c>
      <c r="G53" s="22">
        <f>IF(ISERROR(VLOOKUP($O53,[1]BEx6_1!$A:$Z,8,0)),0,VLOOKUP($O53,[1]BEx6_1!$A:$Z,8,0))</f>
        <v>1587.24788887</v>
      </c>
      <c r="H53" s="23">
        <f>IF(ISERROR(VLOOKUP($O53,[1]BEx6_1!$A:$Z,10,0)),0,VLOOKUP($O53,[1]BEx6_1!$A:$Z,10,0))</f>
        <v>315.96336939000003</v>
      </c>
      <c r="I53" s="24">
        <f>IF(ISERROR(VLOOKUP($O53,[1]BEx6_1!$A:$Z,11,0)),0,VLOOKUP($O53,[1]BEx6_1!$A:$Z,11,0))</f>
        <v>980.33934373</v>
      </c>
      <c r="J53" s="35">
        <f t="shared" si="1"/>
        <v>61.763468113851275</v>
      </c>
      <c r="K53" s="22">
        <f t="shared" si="5"/>
        <v>2901.4275066099999</v>
      </c>
      <c r="L53" s="23">
        <f t="shared" si="5"/>
        <v>323.83809569000005</v>
      </c>
      <c r="M53" s="27">
        <f t="shared" si="5"/>
        <v>2106.9415984100001</v>
      </c>
      <c r="N53" s="28">
        <f t="shared" si="3"/>
        <v>72.617413104755826</v>
      </c>
      <c r="O53" s="29" t="s">
        <v>57</v>
      </c>
      <c r="P53" s="30" t="str">
        <f t="shared" si="4"/>
        <v/>
      </c>
      <c r="Q53" s="31"/>
    </row>
    <row r="54" spans="1:17" ht="20">
      <c r="A54" s="32">
        <v>49</v>
      </c>
      <c r="B54" s="33" t="str">
        <f>VLOOKUP($O54,[1]Name!$A:$B,2,0)</f>
        <v>ปัตตานี</v>
      </c>
      <c r="C54" s="22">
        <f>IF(ISERROR(VLOOKUP($O54,[1]BEx6_1!$A:$Z,3,0)),0,VLOOKUP($O54,[1]BEx6_1!$A:$Z,3,0))</f>
        <v>5724.0679088999996</v>
      </c>
      <c r="D54" s="23">
        <f>IF(ISERROR(VLOOKUP($O54,[1]BEx6_1!$A:$Z,5,0)),0,VLOOKUP($O54,[1]BEx6_1!$A:$Z,5,0))</f>
        <v>21.565598349999998</v>
      </c>
      <c r="E54" s="24">
        <f>IF(ISERROR(VLOOKUP($O54,[1]BEx6_1!$A:$Z,6,0)),0,VLOOKUP($O54,[1]BEx6_1!$A:$Z,6,0))</f>
        <v>4974.6697614799996</v>
      </c>
      <c r="F54" s="34">
        <f t="shared" si="0"/>
        <v>86.907944501238234</v>
      </c>
      <c r="G54" s="22">
        <f>IF(ISERROR(VLOOKUP($O54,[1]BEx6_1!$A:$Z,8,0)),0,VLOOKUP($O54,[1]BEx6_1!$A:$Z,8,0))</f>
        <v>3573.6939028000002</v>
      </c>
      <c r="H54" s="23">
        <f>IF(ISERROR(VLOOKUP($O54,[1]BEx6_1!$A:$Z,10,0)),0,VLOOKUP($O54,[1]BEx6_1!$A:$Z,10,0))</f>
        <v>1174.2798718500001</v>
      </c>
      <c r="I54" s="24">
        <f>IF(ISERROR(VLOOKUP($O54,[1]BEx6_1!$A:$Z,11,0)),0,VLOOKUP($O54,[1]BEx6_1!$A:$Z,11,0))</f>
        <v>1784.3130847299999</v>
      </c>
      <c r="J54" s="35">
        <f t="shared" si="1"/>
        <v>49.929096706687304</v>
      </c>
      <c r="K54" s="22">
        <f t="shared" si="5"/>
        <v>9297.7618117000002</v>
      </c>
      <c r="L54" s="23">
        <f t="shared" si="5"/>
        <v>1195.8454702000001</v>
      </c>
      <c r="M54" s="27">
        <f t="shared" si="5"/>
        <v>6758.9828462099995</v>
      </c>
      <c r="N54" s="28">
        <f t="shared" si="3"/>
        <v>72.69473001238552</v>
      </c>
      <c r="O54" s="29" t="s">
        <v>58</v>
      </c>
      <c r="P54" s="30" t="str">
        <f t="shared" si="4"/>
        <v/>
      </c>
      <c r="Q54" s="31"/>
    </row>
    <row r="55" spans="1:17" ht="20">
      <c r="A55" s="32">
        <v>50</v>
      </c>
      <c r="B55" s="33" t="str">
        <f>VLOOKUP($O55,[1]Name!$A:$B,2,0)</f>
        <v>นครปฐม</v>
      </c>
      <c r="C55" s="22">
        <f>IF(ISERROR(VLOOKUP($O55,[1]BEx6_1!$A:$Z,3,0)),0,VLOOKUP($O55,[1]BEx6_1!$A:$Z,3,0))</f>
        <v>3977.4722650099998</v>
      </c>
      <c r="D55" s="23">
        <f>IF(ISERROR(VLOOKUP($O55,[1]BEx6_1!$A:$Z,5,0)),0,VLOOKUP($O55,[1]BEx6_1!$A:$Z,5,0))</f>
        <v>52.778756690000002</v>
      </c>
      <c r="E55" s="24">
        <f>IF(ISERROR(VLOOKUP($O55,[1]BEx6_1!$A:$Z,6,0)),0,VLOOKUP($O55,[1]BEx6_1!$A:$Z,6,0))</f>
        <v>3439.3640033900001</v>
      </c>
      <c r="F55" s="34">
        <f t="shared" si="0"/>
        <v>86.471099588707077</v>
      </c>
      <c r="G55" s="22">
        <f>IF(ISERROR(VLOOKUP($O55,[1]BEx6_1!$A:$Z,8,0)),0,VLOOKUP($O55,[1]BEx6_1!$A:$Z,8,0))</f>
        <v>2288.92200202</v>
      </c>
      <c r="H55" s="23">
        <f>IF(ISERROR(VLOOKUP($O55,[1]BEx6_1!$A:$Z,10,0)),0,VLOOKUP($O55,[1]BEx6_1!$A:$Z,10,0))</f>
        <v>844.53017</v>
      </c>
      <c r="I55" s="24">
        <f>IF(ISERROR(VLOOKUP($O55,[1]BEx6_1!$A:$Z,11,0)),0,VLOOKUP($O55,[1]BEx6_1!$A:$Z,11,0))</f>
        <v>1123.8900188</v>
      </c>
      <c r="J55" s="35">
        <f t="shared" si="1"/>
        <v>49.101280769207257</v>
      </c>
      <c r="K55" s="22">
        <f t="shared" si="5"/>
        <v>6266.3942670300003</v>
      </c>
      <c r="L55" s="23">
        <f t="shared" si="5"/>
        <v>897.30892669000002</v>
      </c>
      <c r="M55" s="27">
        <f t="shared" si="5"/>
        <v>4563.2540221899999</v>
      </c>
      <c r="N55" s="28">
        <f t="shared" si="3"/>
        <v>72.821048720140382</v>
      </c>
      <c r="O55" s="29" t="s">
        <v>59</v>
      </c>
      <c r="P55" s="30" t="str">
        <f t="shared" si="4"/>
        <v/>
      </c>
      <c r="Q55" s="31"/>
    </row>
    <row r="56" spans="1:17" ht="20">
      <c r="A56" s="32">
        <v>51</v>
      </c>
      <c r="B56" s="33" t="str">
        <f>VLOOKUP($O56,[1]Name!$A:$B,2,0)</f>
        <v>สมุทรสงคราม</v>
      </c>
      <c r="C56" s="22">
        <f>IF(ISERROR(VLOOKUP($O56,[1]BEx6_1!$A:$Z,3,0)),0,VLOOKUP($O56,[1]BEx6_1!$A:$Z,3,0))</f>
        <v>819.33370751999996</v>
      </c>
      <c r="D56" s="23">
        <f>IF(ISERROR(VLOOKUP($O56,[1]BEx6_1!$A:$Z,5,0)),0,VLOOKUP($O56,[1]BEx6_1!$A:$Z,5,0))</f>
        <v>5.0608239099999999</v>
      </c>
      <c r="E56" s="24">
        <f>IF(ISERROR(VLOOKUP($O56,[1]BEx6_1!$A:$Z,6,0)),0,VLOOKUP($O56,[1]BEx6_1!$A:$Z,6,0))</f>
        <v>728.32690288000003</v>
      </c>
      <c r="F56" s="34">
        <f t="shared" si="0"/>
        <v>88.892583839194913</v>
      </c>
      <c r="G56" s="22">
        <f>IF(ISERROR(VLOOKUP($O56,[1]BEx6_1!$A:$Z,8,0)),0,VLOOKUP($O56,[1]BEx6_1!$A:$Z,8,0))</f>
        <v>973.74254231999998</v>
      </c>
      <c r="H56" s="23">
        <f>IF(ISERROR(VLOOKUP($O56,[1]BEx6_1!$A:$Z,10,0)),0,VLOOKUP($O56,[1]BEx6_1!$A:$Z,10,0))</f>
        <v>326.55963109999999</v>
      </c>
      <c r="I56" s="24">
        <f>IF(ISERROR(VLOOKUP($O56,[1]BEx6_1!$A:$Z,11,0)),0,VLOOKUP($O56,[1]BEx6_1!$A:$Z,11,0))</f>
        <v>578.32076987999994</v>
      </c>
      <c r="J56" s="35">
        <f t="shared" si="1"/>
        <v>59.391548047404406</v>
      </c>
      <c r="K56" s="22">
        <f t="shared" si="5"/>
        <v>1793.0762498399999</v>
      </c>
      <c r="L56" s="23">
        <f t="shared" si="5"/>
        <v>331.62045501</v>
      </c>
      <c r="M56" s="27">
        <f t="shared" si="5"/>
        <v>1306.64767276</v>
      </c>
      <c r="N56" s="28">
        <f t="shared" si="3"/>
        <v>72.871840942435938</v>
      </c>
      <c r="O56" s="29" t="s">
        <v>60</v>
      </c>
      <c r="P56" s="30" t="str">
        <f t="shared" si="4"/>
        <v/>
      </c>
      <c r="Q56" s="31"/>
    </row>
    <row r="57" spans="1:17" ht="20">
      <c r="A57" s="32">
        <v>52</v>
      </c>
      <c r="B57" s="33" t="str">
        <f>VLOOKUP($O57,[1]Name!$A:$B,2,0)</f>
        <v>พิษณุโลก</v>
      </c>
      <c r="C57" s="22">
        <f>IF(ISERROR(VLOOKUP($O57,[1]BEx6_1!$A:$Z,3,0)),0,VLOOKUP($O57,[1]BEx6_1!$A:$Z,3,0))</f>
        <v>6916.28289546</v>
      </c>
      <c r="D57" s="23">
        <f>IF(ISERROR(VLOOKUP($O57,[1]BEx6_1!$A:$Z,5,0)),0,VLOOKUP($O57,[1]BEx6_1!$A:$Z,5,0))</f>
        <v>138.56710995</v>
      </c>
      <c r="E57" s="24">
        <f>IF(ISERROR(VLOOKUP($O57,[1]BEx6_1!$A:$Z,6,0)),0,VLOOKUP($O57,[1]BEx6_1!$A:$Z,6,0))</f>
        <v>6081.6249236000003</v>
      </c>
      <c r="F57" s="34">
        <f t="shared" si="0"/>
        <v>87.931986234861967</v>
      </c>
      <c r="G57" s="22">
        <f>IF(ISERROR(VLOOKUP($O57,[1]BEx6_1!$A:$Z,8,0)),0,VLOOKUP($O57,[1]BEx6_1!$A:$Z,8,0))</f>
        <v>5368.6548980600001</v>
      </c>
      <c r="H57" s="23">
        <f>IF(ISERROR(VLOOKUP($O57,[1]BEx6_1!$A:$Z,10,0)),0,VLOOKUP($O57,[1]BEx6_1!$A:$Z,10,0))</f>
        <v>1759.79278445</v>
      </c>
      <c r="I57" s="24">
        <f>IF(ISERROR(VLOOKUP($O57,[1]BEx6_1!$A:$Z,11,0)),0,VLOOKUP($O57,[1]BEx6_1!$A:$Z,11,0))</f>
        <v>2907.5343913900001</v>
      </c>
      <c r="J57" s="35">
        <f t="shared" si="1"/>
        <v>54.157595274761604</v>
      </c>
      <c r="K57" s="22">
        <f t="shared" si="5"/>
        <v>12284.937793519999</v>
      </c>
      <c r="L57" s="23">
        <f t="shared" si="5"/>
        <v>1898.3598944</v>
      </c>
      <c r="M57" s="27">
        <f t="shared" si="5"/>
        <v>8989.15931499</v>
      </c>
      <c r="N57" s="28">
        <f t="shared" si="3"/>
        <v>73.172200511520373</v>
      </c>
      <c r="O57" s="29" t="s">
        <v>61</v>
      </c>
      <c r="P57" s="30" t="str">
        <f t="shared" si="4"/>
        <v/>
      </c>
      <c r="Q57" s="31"/>
    </row>
    <row r="58" spans="1:17" ht="20">
      <c r="A58" s="32">
        <v>53</v>
      </c>
      <c r="B58" s="33" t="str">
        <f>VLOOKUP($O58,[1]Name!$A:$B,2,0)</f>
        <v>พังงา</v>
      </c>
      <c r="C58" s="22">
        <f>IF(ISERROR(VLOOKUP($O58,[1]BEx6_1!$A:$Z,3,0)),0,VLOOKUP($O58,[1]BEx6_1!$A:$Z,3,0))</f>
        <v>1501.0448554</v>
      </c>
      <c r="D58" s="23">
        <f>IF(ISERROR(VLOOKUP($O58,[1]BEx6_1!$A:$Z,5,0)),0,VLOOKUP($O58,[1]BEx6_1!$A:$Z,5,0))</f>
        <v>8.8880250899999993</v>
      </c>
      <c r="E58" s="24">
        <f>IF(ISERROR(VLOOKUP($O58,[1]BEx6_1!$A:$Z,6,0)),0,VLOOKUP($O58,[1]BEx6_1!$A:$Z,6,0))</f>
        <v>1307.3127800499999</v>
      </c>
      <c r="F58" s="34">
        <f t="shared" si="0"/>
        <v>87.093518581203611</v>
      </c>
      <c r="G58" s="22">
        <f>IF(ISERROR(VLOOKUP($O58,[1]BEx6_1!$A:$Z,8,0)),0,VLOOKUP($O58,[1]BEx6_1!$A:$Z,8,0))</f>
        <v>1450.83076039</v>
      </c>
      <c r="H58" s="23">
        <f>IF(ISERROR(VLOOKUP($O58,[1]BEx6_1!$A:$Z,10,0)),0,VLOOKUP($O58,[1]BEx6_1!$A:$Z,10,0))</f>
        <v>473.61326713</v>
      </c>
      <c r="I58" s="24">
        <f>IF(ISERROR(VLOOKUP($O58,[1]BEx6_1!$A:$Z,11,0)),0,VLOOKUP($O58,[1]BEx6_1!$A:$Z,11,0))</f>
        <v>853.98517379999998</v>
      </c>
      <c r="J58" s="35">
        <f t="shared" si="1"/>
        <v>58.861805050951567</v>
      </c>
      <c r="K58" s="22">
        <f t="shared" si="5"/>
        <v>2951.8756157899998</v>
      </c>
      <c r="L58" s="23">
        <f t="shared" si="5"/>
        <v>482.50129221999998</v>
      </c>
      <c r="M58" s="27">
        <f t="shared" si="5"/>
        <v>2161.2979538499999</v>
      </c>
      <c r="N58" s="28">
        <f t="shared" si="3"/>
        <v>73.217785406976901</v>
      </c>
      <c r="O58" s="29" t="s">
        <v>62</v>
      </c>
      <c r="P58" s="30" t="str">
        <f t="shared" si="4"/>
        <v/>
      </c>
      <c r="Q58" s="31"/>
    </row>
    <row r="59" spans="1:17" ht="20">
      <c r="A59" s="32">
        <v>54</v>
      </c>
      <c r="B59" s="33" t="str">
        <f>VLOOKUP($O59,[1]Name!$A:$B,2,0)</f>
        <v>ชัยภูมิ</v>
      </c>
      <c r="C59" s="22">
        <f>IF(ISERROR(VLOOKUP($O59,[1]BEx6_1!$A:$Z,3,0)),0,VLOOKUP($O59,[1]BEx6_1!$A:$Z,3,0))</f>
        <v>3564.3720042099999</v>
      </c>
      <c r="D59" s="23">
        <f>IF(ISERROR(VLOOKUP($O59,[1]BEx6_1!$A:$Z,5,0)),0,VLOOKUP($O59,[1]BEx6_1!$A:$Z,5,0))</f>
        <v>20.633253360000001</v>
      </c>
      <c r="E59" s="24">
        <f>IF(ISERROR(VLOOKUP($O59,[1]BEx6_1!$A:$Z,6,0)),0,VLOOKUP($O59,[1]BEx6_1!$A:$Z,6,0))</f>
        <v>3124.2905622100002</v>
      </c>
      <c r="F59" s="34">
        <f t="shared" si="0"/>
        <v>87.653324583399126</v>
      </c>
      <c r="G59" s="22">
        <f>IF(ISERROR(VLOOKUP($O59,[1]BEx6_1!$A:$Z,8,0)),0,VLOOKUP($O59,[1]BEx6_1!$A:$Z,8,0))</f>
        <v>3829.6981416799999</v>
      </c>
      <c r="H59" s="23">
        <f>IF(ISERROR(VLOOKUP($O59,[1]BEx6_1!$A:$Z,10,0)),0,VLOOKUP($O59,[1]BEx6_1!$A:$Z,10,0))</f>
        <v>804.66402948999996</v>
      </c>
      <c r="I59" s="24">
        <f>IF(ISERROR(VLOOKUP($O59,[1]BEx6_1!$A:$Z,11,0)),0,VLOOKUP($O59,[1]BEx6_1!$A:$Z,11,0))</f>
        <v>2307.5045354600002</v>
      </c>
      <c r="J59" s="35">
        <f t="shared" si="1"/>
        <v>60.252908978558594</v>
      </c>
      <c r="K59" s="22">
        <f t="shared" si="5"/>
        <v>7394.0701458900003</v>
      </c>
      <c r="L59" s="23">
        <f t="shared" si="5"/>
        <v>825.29728284999999</v>
      </c>
      <c r="M59" s="27">
        <f t="shared" si="5"/>
        <v>5431.7950976700004</v>
      </c>
      <c r="N59" s="28">
        <f t="shared" si="3"/>
        <v>73.461503481803831</v>
      </c>
      <c r="O59" s="29" t="s">
        <v>63</v>
      </c>
      <c r="P59" s="30" t="str">
        <f t="shared" si="4"/>
        <v/>
      </c>
      <c r="Q59" s="31"/>
    </row>
    <row r="60" spans="1:17" ht="20">
      <c r="A60" s="32">
        <v>55</v>
      </c>
      <c r="B60" s="33" t="str">
        <f>VLOOKUP($O60,[1]Name!$A:$B,2,0)</f>
        <v>แพร่</v>
      </c>
      <c r="C60" s="22">
        <f>IF(ISERROR(VLOOKUP($O60,[1]BEx6_1!$A:$Z,3,0)),0,VLOOKUP($O60,[1]BEx6_1!$A:$Z,3,0))</f>
        <v>2230.4314060400002</v>
      </c>
      <c r="D60" s="23">
        <f>IF(ISERROR(VLOOKUP($O60,[1]BEx6_1!$A:$Z,5,0)),0,VLOOKUP($O60,[1]BEx6_1!$A:$Z,5,0))</f>
        <v>14.133644970000001</v>
      </c>
      <c r="E60" s="24">
        <f>IF(ISERROR(VLOOKUP($O60,[1]BEx6_1!$A:$Z,6,0)),0,VLOOKUP($O60,[1]BEx6_1!$A:$Z,6,0))</f>
        <v>1935.40795097</v>
      </c>
      <c r="F60" s="34">
        <f t="shared" si="0"/>
        <v>86.772807526334248</v>
      </c>
      <c r="G60" s="22">
        <f>IF(ISERROR(VLOOKUP($O60,[1]BEx6_1!$A:$Z,8,0)),0,VLOOKUP($O60,[1]BEx6_1!$A:$Z,8,0))</f>
        <v>2454.2263583600002</v>
      </c>
      <c r="H60" s="23">
        <f>IF(ISERROR(VLOOKUP($O60,[1]BEx6_1!$A:$Z,10,0)),0,VLOOKUP($O60,[1]BEx6_1!$A:$Z,10,0))</f>
        <v>749.04988189000005</v>
      </c>
      <c r="I60" s="24">
        <f>IF(ISERROR(VLOOKUP($O60,[1]BEx6_1!$A:$Z,11,0)),0,VLOOKUP($O60,[1]BEx6_1!$A:$Z,11,0))</f>
        <v>1511.5977381800001</v>
      </c>
      <c r="J60" s="35">
        <f t="shared" si="1"/>
        <v>61.591618598298425</v>
      </c>
      <c r="K60" s="22">
        <f t="shared" si="5"/>
        <v>4684.6577644000008</v>
      </c>
      <c r="L60" s="23">
        <f t="shared" si="5"/>
        <v>763.18352686000003</v>
      </c>
      <c r="M60" s="27">
        <f t="shared" si="5"/>
        <v>3447.0056891499999</v>
      </c>
      <c r="N60" s="28">
        <f t="shared" si="3"/>
        <v>73.580736576847556</v>
      </c>
      <c r="O60" s="29" t="s">
        <v>64</v>
      </c>
      <c r="P60" s="30" t="str">
        <f t="shared" si="4"/>
        <v/>
      </c>
      <c r="Q60" s="31"/>
    </row>
    <row r="61" spans="1:17" ht="20">
      <c r="A61" s="32">
        <v>56</v>
      </c>
      <c r="B61" s="33" t="str">
        <f>VLOOKUP($O61,[1]Name!$A:$B,2,0)</f>
        <v>อุบลราชธานี</v>
      </c>
      <c r="C61" s="22">
        <f>IF(ISERROR(VLOOKUP($O61,[1]BEx6_1!$A:$Z,3,0)),0,VLOOKUP($O61,[1]BEx6_1!$A:$Z,3,0))</f>
        <v>8601.23130528</v>
      </c>
      <c r="D61" s="23">
        <f>IF(ISERROR(VLOOKUP($O61,[1]BEx6_1!$A:$Z,5,0)),0,VLOOKUP($O61,[1]BEx6_1!$A:$Z,5,0))</f>
        <v>39.977217439999997</v>
      </c>
      <c r="E61" s="24">
        <f>IF(ISERROR(VLOOKUP($O61,[1]BEx6_1!$A:$Z,6,0)),0,VLOOKUP($O61,[1]BEx6_1!$A:$Z,6,0))</f>
        <v>7532.2953900900002</v>
      </c>
      <c r="F61" s="34">
        <f t="shared" si="0"/>
        <v>87.572291951574215</v>
      </c>
      <c r="G61" s="22">
        <f>IF(ISERROR(VLOOKUP($O61,[1]BEx6_1!$A:$Z,8,0)),0,VLOOKUP($O61,[1]BEx6_1!$A:$Z,8,0))</f>
        <v>7515.9023444200002</v>
      </c>
      <c r="H61" s="23">
        <f>IF(ISERROR(VLOOKUP($O61,[1]BEx6_1!$A:$Z,10,0)),0,VLOOKUP($O61,[1]BEx6_1!$A:$Z,10,0))</f>
        <v>1497.4464220699999</v>
      </c>
      <c r="I61" s="24">
        <f>IF(ISERROR(VLOOKUP($O61,[1]BEx6_1!$A:$Z,11,0)),0,VLOOKUP($O61,[1]BEx6_1!$A:$Z,11,0))</f>
        <v>4387.12459786</v>
      </c>
      <c r="J61" s="35">
        <f t="shared" si="1"/>
        <v>58.371229385612153</v>
      </c>
      <c r="K61" s="22">
        <f t="shared" si="5"/>
        <v>16117.133649700001</v>
      </c>
      <c r="L61" s="23">
        <f t="shared" si="5"/>
        <v>1537.4236395099999</v>
      </c>
      <c r="M61" s="27">
        <f t="shared" si="5"/>
        <v>11919.419987950001</v>
      </c>
      <c r="N61" s="28">
        <f t="shared" si="3"/>
        <v>73.954961514958114</v>
      </c>
      <c r="O61" s="29" t="s">
        <v>65</v>
      </c>
      <c r="P61" s="30" t="str">
        <f t="shared" si="4"/>
        <v/>
      </c>
      <c r="Q61" s="31"/>
    </row>
    <row r="62" spans="1:17" ht="20">
      <c r="A62" s="32">
        <v>57</v>
      </c>
      <c r="B62" s="33" t="str">
        <f>VLOOKUP($O62,[1]Name!$A:$B,2,0)</f>
        <v>อำนาจเจริญ</v>
      </c>
      <c r="C62" s="22">
        <f>IF(ISERROR(VLOOKUP($O62,[1]BEx6_1!$A:$Z,3,0)),0,VLOOKUP($O62,[1]BEx6_1!$A:$Z,3,0))</f>
        <v>1242.3427518200001</v>
      </c>
      <c r="D62" s="23">
        <f>IF(ISERROR(VLOOKUP($O62,[1]BEx6_1!$A:$Z,5,0)),0,VLOOKUP($O62,[1]BEx6_1!$A:$Z,5,0))</f>
        <v>4.03586534</v>
      </c>
      <c r="E62" s="24">
        <f>IF(ISERROR(VLOOKUP($O62,[1]BEx6_1!$A:$Z,6,0)),0,VLOOKUP($O62,[1]BEx6_1!$A:$Z,6,0))</f>
        <v>1055.3213335800001</v>
      </c>
      <c r="F62" s="36">
        <f t="shared" si="0"/>
        <v>84.946069193383352</v>
      </c>
      <c r="G62" s="22">
        <f>IF(ISERROR(VLOOKUP($O62,[1]BEx6_1!$A:$Z,8,0)),0,VLOOKUP($O62,[1]BEx6_1!$A:$Z,8,0))</f>
        <v>1905.6801101399999</v>
      </c>
      <c r="H62" s="23">
        <f>IF(ISERROR(VLOOKUP($O62,[1]BEx6_1!$A:$Z,10,0)),0,VLOOKUP($O62,[1]BEx6_1!$A:$Z,10,0))</f>
        <v>277.83956319999999</v>
      </c>
      <c r="I62" s="24">
        <f>IF(ISERROR(VLOOKUP($O62,[1]BEx6_1!$A:$Z,11,0)),0,VLOOKUP($O62,[1]BEx6_1!$A:$Z,11,0))</f>
        <v>1276.27913455</v>
      </c>
      <c r="J62" s="35">
        <f t="shared" si="1"/>
        <v>66.972370008953845</v>
      </c>
      <c r="K62" s="22">
        <f t="shared" si="5"/>
        <v>3148.0228619600002</v>
      </c>
      <c r="L62" s="23">
        <f t="shared" si="5"/>
        <v>281.87542853999997</v>
      </c>
      <c r="M62" s="27">
        <f t="shared" si="5"/>
        <v>2331.6004681300001</v>
      </c>
      <c r="N62" s="28">
        <f t="shared" si="3"/>
        <v>74.065550676411391</v>
      </c>
      <c r="O62" s="29" t="s">
        <v>66</v>
      </c>
      <c r="P62" s="30" t="str">
        <f t="shared" si="4"/>
        <v/>
      </c>
      <c r="Q62" s="31"/>
    </row>
    <row r="63" spans="1:17" ht="20">
      <c r="A63" s="32">
        <v>58</v>
      </c>
      <c r="B63" s="33" t="str">
        <f>VLOOKUP($O63,[1]Name!$A:$B,2,0)</f>
        <v>พิจิตร</v>
      </c>
      <c r="C63" s="22">
        <f>IF(ISERROR(VLOOKUP($O63,[1]BEx6_1!$A:$Z,3,0)),0,VLOOKUP($O63,[1]BEx6_1!$A:$Z,3,0))</f>
        <v>1767.9103174500001</v>
      </c>
      <c r="D63" s="23">
        <f>IF(ISERROR(VLOOKUP($O63,[1]BEx6_1!$A:$Z,5,0)),0,VLOOKUP($O63,[1]BEx6_1!$A:$Z,5,0))</f>
        <v>6.8661525399999999</v>
      </c>
      <c r="E63" s="24">
        <f>IF(ISERROR(VLOOKUP($O63,[1]BEx6_1!$A:$Z,6,0)),0,VLOOKUP($O63,[1]BEx6_1!$A:$Z,6,0))</f>
        <v>1554.5931503100001</v>
      </c>
      <c r="F63" s="34">
        <f t="shared" si="0"/>
        <v>87.93393731376122</v>
      </c>
      <c r="G63" s="22">
        <f>IF(ISERROR(VLOOKUP($O63,[1]BEx6_1!$A:$Z,8,0)),0,VLOOKUP($O63,[1]BEx6_1!$A:$Z,8,0))</f>
        <v>2392.55457179</v>
      </c>
      <c r="H63" s="23">
        <f>IF(ISERROR(VLOOKUP($O63,[1]BEx6_1!$A:$Z,10,0)),0,VLOOKUP($O63,[1]BEx6_1!$A:$Z,10,0))</f>
        <v>496.38727843999999</v>
      </c>
      <c r="I63" s="24">
        <f>IF(ISERROR(VLOOKUP($O63,[1]BEx6_1!$A:$Z,11,0)),0,VLOOKUP($O63,[1]BEx6_1!$A:$Z,11,0))</f>
        <v>1536.67775581</v>
      </c>
      <c r="J63" s="35">
        <f t="shared" si="1"/>
        <v>64.227490312178247</v>
      </c>
      <c r="K63" s="22">
        <f t="shared" si="5"/>
        <v>4160.46488924</v>
      </c>
      <c r="L63" s="23">
        <f t="shared" si="5"/>
        <v>503.25343097999996</v>
      </c>
      <c r="M63" s="27">
        <f t="shared" si="5"/>
        <v>3091.2709061200003</v>
      </c>
      <c r="N63" s="28">
        <f t="shared" si="3"/>
        <v>74.301093469501396</v>
      </c>
      <c r="O63" s="29" t="s">
        <v>67</v>
      </c>
      <c r="P63" s="30" t="str">
        <f t="shared" si="4"/>
        <v/>
      </c>
      <c r="Q63" s="31"/>
    </row>
    <row r="64" spans="1:17" ht="20">
      <c r="A64" s="32">
        <v>59</v>
      </c>
      <c r="B64" s="33" t="str">
        <f>VLOOKUP($O64,[1]Name!$A:$B,2,0)</f>
        <v>มหาสารคาม</v>
      </c>
      <c r="C64" s="22">
        <f>IF(ISERROR(VLOOKUP($O64,[1]BEx6_1!$A:$Z,3,0)),0,VLOOKUP($O64,[1]BEx6_1!$A:$Z,3,0))</f>
        <v>4591.8023416200003</v>
      </c>
      <c r="D64" s="23">
        <f>IF(ISERROR(VLOOKUP($O64,[1]BEx6_1!$A:$Z,5,0)),0,VLOOKUP($O64,[1]BEx6_1!$A:$Z,5,0))</f>
        <v>5.9890923100000002</v>
      </c>
      <c r="E64" s="24">
        <f>IF(ISERROR(VLOOKUP($O64,[1]BEx6_1!$A:$Z,6,0)),0,VLOOKUP($O64,[1]BEx6_1!$A:$Z,6,0))</f>
        <v>4106.5348171799997</v>
      </c>
      <c r="F64" s="34">
        <f t="shared" si="0"/>
        <v>89.431872534199783</v>
      </c>
      <c r="G64" s="22">
        <f>IF(ISERROR(VLOOKUP($O64,[1]BEx6_1!$A:$Z,8,0)),0,VLOOKUP($O64,[1]BEx6_1!$A:$Z,8,0))</f>
        <v>3874.4217144099998</v>
      </c>
      <c r="H64" s="23">
        <f>IF(ISERROR(VLOOKUP($O64,[1]BEx6_1!$A:$Z,10,0)),0,VLOOKUP($O64,[1]BEx6_1!$A:$Z,10,0))</f>
        <v>721.66596193999999</v>
      </c>
      <c r="I64" s="24">
        <f>IF(ISERROR(VLOOKUP($O64,[1]BEx6_1!$A:$Z,11,0)),0,VLOOKUP($O64,[1]BEx6_1!$A:$Z,11,0))</f>
        <v>2187.4546153699998</v>
      </c>
      <c r="J64" s="35">
        <f t="shared" si="1"/>
        <v>56.458867325523109</v>
      </c>
      <c r="K64" s="22">
        <f t="shared" si="5"/>
        <v>8466.2240560299997</v>
      </c>
      <c r="L64" s="23">
        <f t="shared" si="5"/>
        <v>727.65505425000003</v>
      </c>
      <c r="M64" s="27">
        <f t="shared" si="5"/>
        <v>6293.989432549999</v>
      </c>
      <c r="N64" s="28">
        <f t="shared" si="3"/>
        <v>74.342344248108532</v>
      </c>
      <c r="O64" s="29" t="s">
        <v>68</v>
      </c>
      <c r="P64" s="30" t="str">
        <f t="shared" si="4"/>
        <v/>
      </c>
      <c r="Q64" s="31"/>
    </row>
    <row r="65" spans="1:17" ht="20">
      <c r="A65" s="32">
        <v>60</v>
      </c>
      <c r="B65" s="33" t="str">
        <f>VLOOKUP($O65,[1]Name!$A:$B,2,0)</f>
        <v>นครราชสีมา</v>
      </c>
      <c r="C65" s="22">
        <f>IF(ISERROR(VLOOKUP($O65,[1]BEx6_1!$A:$Z,3,0)),0,VLOOKUP($O65,[1]BEx6_1!$A:$Z,3,0))</f>
        <v>12855.101812589999</v>
      </c>
      <c r="D65" s="23">
        <f>IF(ISERROR(VLOOKUP($O65,[1]BEx6_1!$A:$Z,5,0)),0,VLOOKUP($O65,[1]BEx6_1!$A:$Z,5,0))</f>
        <v>124.93902186</v>
      </c>
      <c r="E65" s="24">
        <f>IF(ISERROR(VLOOKUP($O65,[1]BEx6_1!$A:$Z,6,0)),0,VLOOKUP($O65,[1]BEx6_1!$A:$Z,6,0))</f>
        <v>11438.72720551</v>
      </c>
      <c r="F65" s="34">
        <f t="shared" si="0"/>
        <v>88.982003972206329</v>
      </c>
      <c r="G65" s="22">
        <f>IF(ISERROR(VLOOKUP($O65,[1]BEx6_1!$A:$Z,8,0)),0,VLOOKUP($O65,[1]BEx6_1!$A:$Z,8,0))</f>
        <v>13335.72143064</v>
      </c>
      <c r="H65" s="23">
        <f>IF(ISERROR(VLOOKUP($O65,[1]BEx6_1!$A:$Z,10,0)),0,VLOOKUP($O65,[1]BEx6_1!$A:$Z,10,0))</f>
        <v>3376.4897576600001</v>
      </c>
      <c r="I65" s="24">
        <f>IF(ISERROR(VLOOKUP($O65,[1]BEx6_1!$A:$Z,11,0)),0,VLOOKUP($O65,[1]BEx6_1!$A:$Z,11,0))</f>
        <v>8050.2800628200002</v>
      </c>
      <c r="J65" s="35">
        <f t="shared" si="1"/>
        <v>60.36628842833931</v>
      </c>
      <c r="K65" s="22">
        <f t="shared" si="5"/>
        <v>26190.823243229999</v>
      </c>
      <c r="L65" s="23">
        <f t="shared" si="5"/>
        <v>3501.4287795200003</v>
      </c>
      <c r="M65" s="27">
        <f t="shared" si="5"/>
        <v>19489.007268330002</v>
      </c>
      <c r="N65" s="28">
        <f t="shared" si="3"/>
        <v>74.411587170585278</v>
      </c>
      <c r="O65" s="29" t="s">
        <v>69</v>
      </c>
      <c r="P65" s="30" t="str">
        <f t="shared" si="4"/>
        <v/>
      </c>
      <c r="Q65" s="31"/>
    </row>
    <row r="66" spans="1:17" ht="20">
      <c r="A66" s="32">
        <v>61</v>
      </c>
      <c r="B66" s="33" t="str">
        <f>VLOOKUP($O66,[1]Name!$A:$B,2,0)</f>
        <v>อุดรธานี</v>
      </c>
      <c r="C66" s="22">
        <f>IF(ISERROR(VLOOKUP($O66,[1]BEx6_1!$A:$Z,3,0)),0,VLOOKUP($O66,[1]BEx6_1!$A:$Z,3,0))</f>
        <v>6110.0530423500004</v>
      </c>
      <c r="D66" s="23">
        <f>IF(ISERROR(VLOOKUP($O66,[1]BEx6_1!$A:$Z,5,0)),0,VLOOKUP($O66,[1]BEx6_1!$A:$Z,5,0))</f>
        <v>44.611470930000003</v>
      </c>
      <c r="E66" s="24">
        <f>IF(ISERROR(VLOOKUP($O66,[1]BEx6_1!$A:$Z,6,0)),0,VLOOKUP($O66,[1]BEx6_1!$A:$Z,6,0))</f>
        <v>5324.1204930399999</v>
      </c>
      <c r="F66" s="34">
        <f t="shared" si="0"/>
        <v>87.137058486030412</v>
      </c>
      <c r="G66" s="22">
        <f>IF(ISERROR(VLOOKUP($O66,[1]BEx6_1!$A:$Z,8,0)),0,VLOOKUP($O66,[1]BEx6_1!$A:$Z,8,0))</f>
        <v>6018.4085044399999</v>
      </c>
      <c r="H66" s="23">
        <f>IF(ISERROR(VLOOKUP($O66,[1]BEx6_1!$A:$Z,10,0)),0,VLOOKUP($O66,[1]BEx6_1!$A:$Z,10,0))</f>
        <v>1237.02627953</v>
      </c>
      <c r="I66" s="24">
        <f>IF(ISERROR(VLOOKUP($O66,[1]BEx6_1!$A:$Z,11,0)),0,VLOOKUP($O66,[1]BEx6_1!$A:$Z,11,0))</f>
        <v>3709.1867671599998</v>
      </c>
      <c r="J66" s="35">
        <f t="shared" si="1"/>
        <v>61.630691310229224</v>
      </c>
      <c r="K66" s="22">
        <f t="shared" si="5"/>
        <v>12128.46154679</v>
      </c>
      <c r="L66" s="23">
        <f t="shared" si="5"/>
        <v>1281.63775046</v>
      </c>
      <c r="M66" s="27">
        <f t="shared" si="5"/>
        <v>9033.3072601999993</v>
      </c>
      <c r="N66" s="28">
        <f t="shared" si="3"/>
        <v>74.480239932745747</v>
      </c>
      <c r="O66" s="29" t="s">
        <v>70</v>
      </c>
      <c r="P66" s="30" t="str">
        <f t="shared" si="4"/>
        <v/>
      </c>
      <c r="Q66" s="31"/>
    </row>
    <row r="67" spans="1:17" ht="20">
      <c r="A67" s="32">
        <v>62</v>
      </c>
      <c r="B67" s="33" t="str">
        <f>VLOOKUP($O67,[1]Name!$A:$B,2,0)</f>
        <v>ศรีษะเกษ</v>
      </c>
      <c r="C67" s="22">
        <f>IF(ISERROR(VLOOKUP($O67,[1]BEx6_1!$A:$Z,3,0)),0,VLOOKUP($O67,[1]BEx6_1!$A:$Z,3,0))</f>
        <v>5144.1155143899996</v>
      </c>
      <c r="D67" s="23">
        <f>IF(ISERROR(VLOOKUP($O67,[1]BEx6_1!$A:$Z,5,0)),0,VLOOKUP($O67,[1]BEx6_1!$A:$Z,5,0))</f>
        <v>11.079197479999999</v>
      </c>
      <c r="E67" s="24">
        <f>IF(ISERROR(VLOOKUP($O67,[1]BEx6_1!$A:$Z,6,0)),0,VLOOKUP($O67,[1]BEx6_1!$A:$Z,6,0))</f>
        <v>4537.2636900300004</v>
      </c>
      <c r="F67" s="34">
        <f t="shared" si="0"/>
        <v>88.202989947204529</v>
      </c>
      <c r="G67" s="22">
        <f>IF(ISERROR(VLOOKUP($O67,[1]BEx6_1!$A:$Z,8,0)),0,VLOOKUP($O67,[1]BEx6_1!$A:$Z,8,0))</f>
        <v>3787.27610284</v>
      </c>
      <c r="H67" s="23">
        <f>IF(ISERROR(VLOOKUP($O67,[1]BEx6_1!$A:$Z,10,0)),0,VLOOKUP($O67,[1]BEx6_1!$A:$Z,10,0))</f>
        <v>859.29685242999994</v>
      </c>
      <c r="I67" s="24">
        <f>IF(ISERROR(VLOOKUP($O67,[1]BEx6_1!$A:$Z,11,0)),0,VLOOKUP($O67,[1]BEx6_1!$A:$Z,11,0))</f>
        <v>2179.2275454099999</v>
      </c>
      <c r="J67" s="35">
        <f t="shared" si="1"/>
        <v>57.540762443378298</v>
      </c>
      <c r="K67" s="22">
        <f t="shared" si="5"/>
        <v>8931.3916172299996</v>
      </c>
      <c r="L67" s="23">
        <f t="shared" si="5"/>
        <v>870.37604990999989</v>
      </c>
      <c r="M67" s="27">
        <f t="shared" si="5"/>
        <v>6716.4912354400003</v>
      </c>
      <c r="N67" s="28">
        <f t="shared" si="3"/>
        <v>75.200948780287248</v>
      </c>
      <c r="O67" s="29" t="s">
        <v>71</v>
      </c>
      <c r="P67" s="30" t="str">
        <f t="shared" si="4"/>
        <v/>
      </c>
      <c r="Q67" s="31"/>
    </row>
    <row r="68" spans="1:17" ht="20">
      <c r="A68" s="32">
        <v>63</v>
      </c>
      <c r="B68" s="33" t="str">
        <f>VLOOKUP($O68,[1]Name!$A:$B,2,0)</f>
        <v>สกลนคร</v>
      </c>
      <c r="C68" s="22">
        <f>IF(ISERROR(VLOOKUP($O68,[1]BEx6_1!$A:$Z,3,0)),0,VLOOKUP($O68,[1]BEx6_1!$A:$Z,3,0))</f>
        <v>4121.2454660599997</v>
      </c>
      <c r="D68" s="23">
        <f>IF(ISERROR(VLOOKUP($O68,[1]BEx6_1!$A:$Z,5,0)),0,VLOOKUP($O68,[1]BEx6_1!$A:$Z,5,0))</f>
        <v>28.716968080000001</v>
      </c>
      <c r="E68" s="24">
        <f>IF(ISERROR(VLOOKUP($O68,[1]BEx6_1!$A:$Z,6,0)),0,VLOOKUP($O68,[1]BEx6_1!$A:$Z,6,0))</f>
        <v>3561.2932054600001</v>
      </c>
      <c r="F68" s="34">
        <f t="shared" si="0"/>
        <v>86.413033020929802</v>
      </c>
      <c r="G68" s="22">
        <f>IF(ISERROR(VLOOKUP($O68,[1]BEx6_1!$A:$Z,8,0)),0,VLOOKUP($O68,[1]BEx6_1!$A:$Z,8,0))</f>
        <v>4249.3483327399999</v>
      </c>
      <c r="H68" s="23">
        <f>IF(ISERROR(VLOOKUP($O68,[1]BEx6_1!$A:$Z,10,0)),0,VLOOKUP($O68,[1]BEx6_1!$A:$Z,10,0))</f>
        <v>697.84299461000001</v>
      </c>
      <c r="I68" s="24">
        <f>IF(ISERROR(VLOOKUP($O68,[1]BEx6_1!$A:$Z,11,0)),0,VLOOKUP($O68,[1]BEx6_1!$A:$Z,11,0))</f>
        <v>2749.0904425499998</v>
      </c>
      <c r="J68" s="35">
        <f t="shared" si="1"/>
        <v>64.69440081833379</v>
      </c>
      <c r="K68" s="22">
        <f t="shared" si="5"/>
        <v>8370.5937988000005</v>
      </c>
      <c r="L68" s="23">
        <f t="shared" si="5"/>
        <v>726.55996269000002</v>
      </c>
      <c r="M68" s="27">
        <f t="shared" si="5"/>
        <v>6310.3836480099999</v>
      </c>
      <c r="N68" s="28">
        <f t="shared" si="3"/>
        <v>75.387526855199326</v>
      </c>
      <c r="O68" s="29" t="s">
        <v>72</v>
      </c>
      <c r="P68" s="30" t="str">
        <f t="shared" si="4"/>
        <v/>
      </c>
      <c r="Q68" s="31"/>
    </row>
    <row r="69" spans="1:17" ht="20">
      <c r="A69" s="32">
        <v>64</v>
      </c>
      <c r="B69" s="33" t="str">
        <f>VLOOKUP($O69,[1]Name!$A:$B,2,0)</f>
        <v>ลพบุรี</v>
      </c>
      <c r="C69" s="22">
        <f>IF(ISERROR(VLOOKUP($O69,[1]BEx6_1!$A:$Z,3,0)),0,VLOOKUP($O69,[1]BEx6_1!$A:$Z,3,0))</f>
        <v>4135.4533448599996</v>
      </c>
      <c r="D69" s="23">
        <f>IF(ISERROR(VLOOKUP($O69,[1]BEx6_1!$A:$Z,5,0)),0,VLOOKUP($O69,[1]BEx6_1!$A:$Z,5,0))</f>
        <v>32.785871010000001</v>
      </c>
      <c r="E69" s="24">
        <f>IF(ISERROR(VLOOKUP($O69,[1]BEx6_1!$A:$Z,6,0)),0,VLOOKUP($O69,[1]BEx6_1!$A:$Z,6,0))</f>
        <v>3534.29201724</v>
      </c>
      <c r="F69" s="34">
        <f t="shared" si="0"/>
        <v>85.463230328370415</v>
      </c>
      <c r="G69" s="22">
        <f>IF(ISERROR(VLOOKUP($O69,[1]BEx6_1!$A:$Z,8,0)),0,VLOOKUP($O69,[1]BEx6_1!$A:$Z,8,0))</f>
        <v>4834.5293568200004</v>
      </c>
      <c r="H69" s="23">
        <f>IF(ISERROR(VLOOKUP($O69,[1]BEx6_1!$A:$Z,10,0)),0,VLOOKUP($O69,[1]BEx6_1!$A:$Z,10,0))</f>
        <v>937.70755274999999</v>
      </c>
      <c r="I69" s="24">
        <f>IF(ISERROR(VLOOKUP($O69,[1]BEx6_1!$A:$Z,11,0)),0,VLOOKUP($O69,[1]BEx6_1!$A:$Z,11,0))</f>
        <v>3238.8951512399999</v>
      </c>
      <c r="J69" s="35">
        <f t="shared" si="1"/>
        <v>66.995045684662927</v>
      </c>
      <c r="K69" s="22">
        <f t="shared" si="5"/>
        <v>8969.9827016800009</v>
      </c>
      <c r="L69" s="23">
        <f t="shared" si="5"/>
        <v>970.49342376000004</v>
      </c>
      <c r="M69" s="27">
        <f t="shared" si="5"/>
        <v>6773.1871684799999</v>
      </c>
      <c r="N69" s="28">
        <f t="shared" si="3"/>
        <v>75.509478599233418</v>
      </c>
      <c r="O69" s="29" t="s">
        <v>73</v>
      </c>
      <c r="P69" s="30" t="str">
        <f t="shared" si="4"/>
        <v/>
      </c>
      <c r="Q69" s="31"/>
    </row>
    <row r="70" spans="1:17" ht="20">
      <c r="A70" s="32">
        <v>65</v>
      </c>
      <c r="B70" s="33" t="str">
        <f>VLOOKUP($O70,[1]Name!$A:$B,2,0)</f>
        <v>หนองคาย</v>
      </c>
      <c r="C70" s="22">
        <f>IF(ISERROR(VLOOKUP($O70,[1]BEx6_1!$A:$Z,3,0)),0,VLOOKUP($O70,[1]BEx6_1!$A:$Z,3,0))</f>
        <v>2034.8387351900001</v>
      </c>
      <c r="D70" s="23">
        <f>IF(ISERROR(VLOOKUP($O70,[1]BEx6_1!$A:$Z,5,0)),0,VLOOKUP($O70,[1]BEx6_1!$A:$Z,5,0))</f>
        <v>5.1912262</v>
      </c>
      <c r="E70" s="24">
        <f>IF(ISERROR(VLOOKUP($O70,[1]BEx6_1!$A:$Z,6,0)),0,VLOOKUP($O70,[1]BEx6_1!$A:$Z,6,0))</f>
        <v>1797.48018505</v>
      </c>
      <c r="F70" s="34">
        <f t="shared" ref="F70:F82" si="6">IF(ISERROR(E70/C70*100),0,E70/C70*100)</f>
        <v>88.335264803289832</v>
      </c>
      <c r="G70" s="22">
        <f>IF(ISERROR(VLOOKUP($O70,[1]BEx6_1!$A:$Z,8,0)),0,VLOOKUP($O70,[1]BEx6_1!$A:$Z,8,0))</f>
        <v>1898.0759919100001</v>
      </c>
      <c r="H70" s="23">
        <f>IF(ISERROR(VLOOKUP($O70,[1]BEx6_1!$A:$Z,10,0)),0,VLOOKUP($O70,[1]BEx6_1!$A:$Z,10,0))</f>
        <v>372.18311021</v>
      </c>
      <c r="I70" s="24">
        <f>IF(ISERROR(VLOOKUP($O70,[1]BEx6_1!$A:$Z,11,0)),0,VLOOKUP($O70,[1]BEx6_1!$A:$Z,11,0))</f>
        <v>1174.51484151</v>
      </c>
      <c r="J70" s="35">
        <f t="shared" ref="J70:J82" si="7">IF(ISERROR(I70/G70*100),0,I70/G70*100)</f>
        <v>61.879231733398967</v>
      </c>
      <c r="K70" s="22">
        <f t="shared" ref="K70:M81" si="8">C70+G70</f>
        <v>3932.9147271000002</v>
      </c>
      <c r="L70" s="23">
        <f t="shared" si="8"/>
        <v>377.37433641000001</v>
      </c>
      <c r="M70" s="27">
        <f t="shared" si="8"/>
        <v>2971.99502656</v>
      </c>
      <c r="N70" s="28">
        <f t="shared" ref="N70:N82" si="9">IF(ISERROR(M70/K70*100),0,M70/K70*100)</f>
        <v>75.567237857492259</v>
      </c>
      <c r="O70" s="29" t="s">
        <v>74</v>
      </c>
      <c r="P70" s="30" t="str">
        <f t="shared" si="4"/>
        <v/>
      </c>
      <c r="Q70" s="31"/>
    </row>
    <row r="71" spans="1:17" ht="20">
      <c r="A71" s="32">
        <v>66</v>
      </c>
      <c r="B71" s="33" t="str">
        <f>VLOOKUP($O71,[1]Name!$A:$B,2,0)</f>
        <v>ลำปาง</v>
      </c>
      <c r="C71" s="22">
        <f>IF(ISERROR(VLOOKUP($O71,[1]BEx6_1!$A:$Z,3,0)),0,VLOOKUP($O71,[1]BEx6_1!$A:$Z,3,0))</f>
        <v>3710.3103551200002</v>
      </c>
      <c r="D71" s="23">
        <f>IF(ISERROR(VLOOKUP($O71,[1]BEx6_1!$A:$Z,5,0)),0,VLOOKUP($O71,[1]BEx6_1!$A:$Z,5,0))</f>
        <v>33.049570809999999</v>
      </c>
      <c r="E71" s="24">
        <f>IF(ISERROR(VLOOKUP($O71,[1]BEx6_1!$A:$Z,6,0)),0,VLOOKUP($O71,[1]BEx6_1!$A:$Z,6,0))</f>
        <v>3198.50044824</v>
      </c>
      <c r="F71" s="34">
        <f t="shared" si="6"/>
        <v>86.205738660817573</v>
      </c>
      <c r="G71" s="22">
        <f>IF(ISERROR(VLOOKUP($O71,[1]BEx6_1!$A:$Z,8,0)),0,VLOOKUP($O71,[1]BEx6_1!$A:$Z,8,0))</f>
        <v>4796.5410400700002</v>
      </c>
      <c r="H71" s="23">
        <f>IF(ISERROR(VLOOKUP($O71,[1]BEx6_1!$A:$Z,10,0)),0,VLOOKUP($O71,[1]BEx6_1!$A:$Z,10,0))</f>
        <v>916.86675604000004</v>
      </c>
      <c r="I71" s="24">
        <f>IF(ISERROR(VLOOKUP($O71,[1]BEx6_1!$A:$Z,11,0)),0,VLOOKUP($O71,[1]BEx6_1!$A:$Z,11,0))</f>
        <v>3244.9492466000002</v>
      </c>
      <c r="J71" s="35">
        <f t="shared" si="7"/>
        <v>67.651860361287433</v>
      </c>
      <c r="K71" s="22">
        <f t="shared" si="8"/>
        <v>8506.8513951900004</v>
      </c>
      <c r="L71" s="23">
        <f t="shared" si="8"/>
        <v>949.91632685000002</v>
      </c>
      <c r="M71" s="27">
        <f t="shared" si="8"/>
        <v>6443.4496948400001</v>
      </c>
      <c r="N71" s="28">
        <f t="shared" si="9"/>
        <v>75.74423715081349</v>
      </c>
      <c r="O71" s="29" t="s">
        <v>75</v>
      </c>
      <c r="P71" s="30" t="str">
        <f t="shared" si="4"/>
        <v/>
      </c>
      <c r="Q71" s="31"/>
    </row>
    <row r="72" spans="1:17" ht="20">
      <c r="A72" s="32">
        <v>67</v>
      </c>
      <c r="B72" s="33" t="str">
        <f>VLOOKUP($O72,[1]Name!$A:$B,2,0)</f>
        <v>เชียงราย</v>
      </c>
      <c r="C72" s="22">
        <f>IF(ISERROR(VLOOKUP($O72,[1]BEx6_1!$A:$Z,3,0)),0,VLOOKUP($O72,[1]BEx6_1!$A:$Z,3,0))</f>
        <v>6281.3603486100001</v>
      </c>
      <c r="D72" s="23">
        <f>IF(ISERROR(VLOOKUP($O72,[1]BEx6_1!$A:$Z,5,0)),0,VLOOKUP($O72,[1]BEx6_1!$A:$Z,5,0))</f>
        <v>28.4639597</v>
      </c>
      <c r="E72" s="24">
        <f>IF(ISERROR(VLOOKUP($O72,[1]BEx6_1!$A:$Z,6,0)),0,VLOOKUP($O72,[1]BEx6_1!$A:$Z,6,0))</f>
        <v>5605.8918134200003</v>
      </c>
      <c r="F72" s="34">
        <f t="shared" si="6"/>
        <v>89.246460994082682</v>
      </c>
      <c r="G72" s="22">
        <f>IF(ISERROR(VLOOKUP($O72,[1]BEx6_1!$A:$Z,8,0)),0,VLOOKUP($O72,[1]BEx6_1!$A:$Z,8,0))</f>
        <v>5596.8840054399998</v>
      </c>
      <c r="H72" s="23">
        <f>IF(ISERROR(VLOOKUP($O72,[1]BEx6_1!$A:$Z,10,0)),0,VLOOKUP($O72,[1]BEx6_1!$A:$Z,10,0))</f>
        <v>1232.0163514799999</v>
      </c>
      <c r="I72" s="24">
        <f>IF(ISERROR(VLOOKUP($O72,[1]BEx6_1!$A:$Z,11,0)),0,VLOOKUP($O72,[1]BEx6_1!$A:$Z,11,0))</f>
        <v>3406.6748407800001</v>
      </c>
      <c r="J72" s="35">
        <f t="shared" si="7"/>
        <v>60.867347571770594</v>
      </c>
      <c r="K72" s="22">
        <f t="shared" si="8"/>
        <v>11878.244354049999</v>
      </c>
      <c r="L72" s="23">
        <f t="shared" si="8"/>
        <v>1260.4803111799999</v>
      </c>
      <c r="M72" s="27">
        <f t="shared" si="8"/>
        <v>9012.5666541999999</v>
      </c>
      <c r="N72" s="28">
        <f t="shared" si="9"/>
        <v>75.874568543684489</v>
      </c>
      <c r="O72" s="29" t="s">
        <v>76</v>
      </c>
      <c r="P72" s="30" t="str">
        <f t="shared" ref="P72:P81" si="10">IF(N72&lt;N71,"check","")</f>
        <v/>
      </c>
      <c r="Q72" s="31"/>
    </row>
    <row r="73" spans="1:17" ht="20">
      <c r="A73" s="32">
        <v>68</v>
      </c>
      <c r="B73" s="33" t="str">
        <f>VLOOKUP($O73,[1]Name!$A:$B,2,0)</f>
        <v>พะเยา</v>
      </c>
      <c r="C73" s="22">
        <f>IF(ISERROR(VLOOKUP($O73,[1]BEx6_1!$A:$Z,3,0)),0,VLOOKUP($O73,[1]BEx6_1!$A:$Z,3,0))</f>
        <v>2741.9650576700001</v>
      </c>
      <c r="D73" s="23">
        <f>IF(ISERROR(VLOOKUP($O73,[1]BEx6_1!$A:$Z,5,0)),0,VLOOKUP($O73,[1]BEx6_1!$A:$Z,5,0))</f>
        <v>14.959571070000001</v>
      </c>
      <c r="E73" s="24">
        <f>IF(ISERROR(VLOOKUP($O73,[1]BEx6_1!$A:$Z,6,0)),0,VLOOKUP($O73,[1]BEx6_1!$A:$Z,6,0))</f>
        <v>2487.2343354999998</v>
      </c>
      <c r="F73" s="34">
        <f t="shared" si="6"/>
        <v>90.709920921222135</v>
      </c>
      <c r="G73" s="22">
        <f>IF(ISERROR(VLOOKUP($O73,[1]BEx6_1!$A:$Z,8,0)),0,VLOOKUP($O73,[1]BEx6_1!$A:$Z,8,0))</f>
        <v>2237.971215</v>
      </c>
      <c r="H73" s="23">
        <f>IF(ISERROR(VLOOKUP($O73,[1]BEx6_1!$A:$Z,10,0)),0,VLOOKUP($O73,[1]BEx6_1!$A:$Z,10,0))</f>
        <v>371.37329326999998</v>
      </c>
      <c r="I73" s="24">
        <f>IF(ISERROR(VLOOKUP($O73,[1]BEx6_1!$A:$Z,11,0)),0,VLOOKUP($O73,[1]BEx6_1!$A:$Z,11,0))</f>
        <v>1294.8896670300001</v>
      </c>
      <c r="J73" s="35">
        <f t="shared" si="7"/>
        <v>57.859978642754797</v>
      </c>
      <c r="K73" s="22">
        <f t="shared" si="8"/>
        <v>4979.9362726700001</v>
      </c>
      <c r="L73" s="23">
        <f t="shared" si="8"/>
        <v>386.33286433999996</v>
      </c>
      <c r="M73" s="27">
        <f t="shared" si="8"/>
        <v>3782.1240025299999</v>
      </c>
      <c r="N73" s="28">
        <f t="shared" si="9"/>
        <v>75.947236981452548</v>
      </c>
      <c r="O73" s="29" t="s">
        <v>77</v>
      </c>
      <c r="P73" s="30" t="str">
        <f t="shared" si="10"/>
        <v/>
      </c>
      <c r="Q73" s="31"/>
    </row>
    <row r="74" spans="1:17" ht="20">
      <c r="A74" s="32">
        <v>69</v>
      </c>
      <c r="B74" s="33" t="str">
        <f>VLOOKUP($O74,[1]Name!$A:$B,2,0)</f>
        <v>สุโขทัย</v>
      </c>
      <c r="C74" s="22">
        <f>IF(ISERROR(VLOOKUP($O74,[1]BEx6_1!$A:$Z,3,0)),0,VLOOKUP($O74,[1]BEx6_1!$A:$Z,3,0))</f>
        <v>2210.42564786</v>
      </c>
      <c r="D74" s="23">
        <f>IF(ISERROR(VLOOKUP($O74,[1]BEx6_1!$A:$Z,5,0)),0,VLOOKUP($O74,[1]BEx6_1!$A:$Z,5,0))</f>
        <v>5.1502484099999997</v>
      </c>
      <c r="E74" s="24">
        <f>IF(ISERROR(VLOOKUP($O74,[1]BEx6_1!$A:$Z,6,0)),0,VLOOKUP($O74,[1]BEx6_1!$A:$Z,6,0))</f>
        <v>1976.6804296400001</v>
      </c>
      <c r="F74" s="34">
        <f t="shared" si="6"/>
        <v>89.425329983557788</v>
      </c>
      <c r="G74" s="22">
        <f>IF(ISERROR(VLOOKUP($O74,[1]BEx6_1!$A:$Z,8,0)),0,VLOOKUP($O74,[1]BEx6_1!$A:$Z,8,0))</f>
        <v>3401.3086770199998</v>
      </c>
      <c r="H74" s="23">
        <f>IF(ISERROR(VLOOKUP($O74,[1]BEx6_1!$A:$Z,10,0)),0,VLOOKUP($O74,[1]BEx6_1!$A:$Z,10,0))</f>
        <v>523.39883283999995</v>
      </c>
      <c r="I74" s="24">
        <f>IF(ISERROR(VLOOKUP($O74,[1]BEx6_1!$A:$Z,11,0)),0,VLOOKUP($O74,[1]BEx6_1!$A:$Z,11,0))</f>
        <v>2293.86839384</v>
      </c>
      <c r="J74" s="35">
        <f t="shared" si="7"/>
        <v>67.440759180073442</v>
      </c>
      <c r="K74" s="22">
        <f t="shared" si="8"/>
        <v>5611.7343248799998</v>
      </c>
      <c r="L74" s="23">
        <f t="shared" si="8"/>
        <v>528.54908124999997</v>
      </c>
      <c r="M74" s="27">
        <f t="shared" si="8"/>
        <v>4270.5488234799996</v>
      </c>
      <c r="N74" s="28">
        <f t="shared" si="9"/>
        <v>76.100338616285441</v>
      </c>
      <c r="O74" s="29" t="s">
        <v>78</v>
      </c>
      <c r="P74" s="30" t="str">
        <f t="shared" si="10"/>
        <v/>
      </c>
      <c r="Q74" s="31"/>
    </row>
    <row r="75" spans="1:17" ht="20">
      <c r="A75" s="32">
        <v>70</v>
      </c>
      <c r="B75" s="33" t="str">
        <f>VLOOKUP($O75,[1]Name!$A:$B,2,0)</f>
        <v>สระบุรี</v>
      </c>
      <c r="C75" s="22">
        <f>IF(ISERROR(VLOOKUP($O75,[1]BEx6_1!$A:$Z,3,0)),0,VLOOKUP($O75,[1]BEx6_1!$A:$Z,3,0))</f>
        <v>2784.9348476800001</v>
      </c>
      <c r="D75" s="23">
        <f>IF(ISERROR(VLOOKUP($O75,[1]BEx6_1!$A:$Z,5,0)),0,VLOOKUP($O75,[1]BEx6_1!$A:$Z,5,0))</f>
        <v>20.965284860000001</v>
      </c>
      <c r="E75" s="24">
        <f>IF(ISERROR(VLOOKUP($O75,[1]BEx6_1!$A:$Z,6,0)),0,VLOOKUP($O75,[1]BEx6_1!$A:$Z,6,0))</f>
        <v>2427.0669892199999</v>
      </c>
      <c r="F75" s="34">
        <f t="shared" si="6"/>
        <v>87.149866045946339</v>
      </c>
      <c r="G75" s="22">
        <f>IF(ISERROR(VLOOKUP($O75,[1]BEx6_1!$A:$Z,8,0)),0,VLOOKUP($O75,[1]BEx6_1!$A:$Z,8,0))</f>
        <v>2994.4150418499999</v>
      </c>
      <c r="H75" s="23">
        <f>IF(ISERROR(VLOOKUP($O75,[1]BEx6_1!$A:$Z,10,0)),0,VLOOKUP($O75,[1]BEx6_1!$A:$Z,10,0))</f>
        <v>825.26693166999996</v>
      </c>
      <c r="I75" s="24">
        <f>IF(ISERROR(VLOOKUP($O75,[1]BEx6_1!$A:$Z,11,0)),0,VLOOKUP($O75,[1]BEx6_1!$A:$Z,11,0))</f>
        <v>1982.0279614799999</v>
      </c>
      <c r="J75" s="35">
        <f t="shared" si="7"/>
        <v>66.190823041533676</v>
      </c>
      <c r="K75" s="22">
        <f t="shared" si="8"/>
        <v>5779.3498895299999</v>
      </c>
      <c r="L75" s="23">
        <f t="shared" si="8"/>
        <v>846.23221652999996</v>
      </c>
      <c r="M75" s="27">
        <f t="shared" si="8"/>
        <v>4409.0949506999996</v>
      </c>
      <c r="N75" s="28">
        <f t="shared" si="9"/>
        <v>76.290500401915708</v>
      </c>
      <c r="O75" s="29" t="s">
        <v>79</v>
      </c>
      <c r="P75" s="30" t="str">
        <f t="shared" si="10"/>
        <v/>
      </c>
      <c r="Q75" s="31"/>
    </row>
    <row r="76" spans="1:17" ht="20">
      <c r="A76" s="32">
        <v>71</v>
      </c>
      <c r="B76" s="33" t="str">
        <f>VLOOKUP($O76,[1]Name!$A:$B,2,0)</f>
        <v>นครศรีธรรมราช</v>
      </c>
      <c r="C76" s="22">
        <f>IF(ISERROR(VLOOKUP($O76,[1]BEx6_1!$A:$Z,3,0)),0,VLOOKUP($O76,[1]BEx6_1!$A:$Z,3,0))</f>
        <v>12176.05188829</v>
      </c>
      <c r="D76" s="23">
        <f>IF(ISERROR(VLOOKUP($O76,[1]BEx6_1!$A:$Z,5,0)),0,VLOOKUP($O76,[1]BEx6_1!$A:$Z,5,0))</f>
        <v>39.305709479999997</v>
      </c>
      <c r="E76" s="24">
        <f>IF(ISERROR(VLOOKUP($O76,[1]BEx6_1!$A:$Z,6,0)),0,VLOOKUP($O76,[1]BEx6_1!$A:$Z,6,0))</f>
        <v>11229.45397473</v>
      </c>
      <c r="F76" s="34">
        <f t="shared" si="6"/>
        <v>92.225740147589505</v>
      </c>
      <c r="G76" s="22">
        <f>IF(ISERROR(VLOOKUP($O76,[1]BEx6_1!$A:$Z,8,0)),0,VLOOKUP($O76,[1]BEx6_1!$A:$Z,8,0))</f>
        <v>7395.1053409899996</v>
      </c>
      <c r="H76" s="23">
        <f>IF(ISERROR(VLOOKUP($O76,[1]BEx6_1!$A:$Z,10,0)),0,VLOOKUP($O76,[1]BEx6_1!$A:$Z,10,0))</f>
        <v>1914.2009263100001</v>
      </c>
      <c r="I76" s="24">
        <f>IF(ISERROR(VLOOKUP($O76,[1]BEx6_1!$A:$Z,11,0)),0,VLOOKUP($O76,[1]BEx6_1!$A:$Z,11,0))</f>
        <v>3703.60178885</v>
      </c>
      <c r="J76" s="35">
        <f t="shared" si="7"/>
        <v>50.081798947764419</v>
      </c>
      <c r="K76" s="22">
        <f t="shared" si="8"/>
        <v>19571.157229279997</v>
      </c>
      <c r="L76" s="23">
        <f t="shared" si="8"/>
        <v>1953.50663579</v>
      </c>
      <c r="M76" s="27">
        <f t="shared" si="8"/>
        <v>14933.05576358</v>
      </c>
      <c r="N76" s="28">
        <f t="shared" si="9"/>
        <v>76.301342780277551</v>
      </c>
      <c r="O76" s="29" t="s">
        <v>80</v>
      </c>
      <c r="P76" s="30" t="str">
        <f t="shared" si="10"/>
        <v/>
      </c>
      <c r="Q76" s="31"/>
    </row>
    <row r="77" spans="1:17" ht="20">
      <c r="A77" s="32">
        <v>72</v>
      </c>
      <c r="B77" s="33" t="str">
        <f>VLOOKUP($O77,[1]Name!$A:$B,2,0)</f>
        <v>สมุทรสาคร</v>
      </c>
      <c r="C77" s="22">
        <f>IF(ISERROR(VLOOKUP($O77,[1]BEx6_1!$A:$Z,3,0)),0,VLOOKUP($O77,[1]BEx6_1!$A:$Z,3,0))</f>
        <v>1772.92109555</v>
      </c>
      <c r="D77" s="23">
        <f>IF(ISERROR(VLOOKUP($O77,[1]BEx6_1!$A:$Z,5,0)),0,VLOOKUP($O77,[1]BEx6_1!$A:$Z,5,0))</f>
        <v>10.03796124</v>
      </c>
      <c r="E77" s="24">
        <f>IF(ISERROR(VLOOKUP($O77,[1]BEx6_1!$A:$Z,6,0)),0,VLOOKUP($O77,[1]BEx6_1!$A:$Z,6,0))</f>
        <v>1578.8912321400001</v>
      </c>
      <c r="F77" s="34">
        <f t="shared" si="6"/>
        <v>89.055922234948227</v>
      </c>
      <c r="G77" s="22">
        <f>IF(ISERROR(VLOOKUP($O77,[1]BEx6_1!$A:$Z,8,0)),0,VLOOKUP($O77,[1]BEx6_1!$A:$Z,8,0))</f>
        <v>1253.13181811</v>
      </c>
      <c r="H77" s="23">
        <f>IF(ISERROR(VLOOKUP($O77,[1]BEx6_1!$A:$Z,10,0)),0,VLOOKUP($O77,[1]BEx6_1!$A:$Z,10,0))</f>
        <v>436.68399567</v>
      </c>
      <c r="I77" s="24">
        <f>IF(ISERROR(VLOOKUP($O77,[1]BEx6_1!$A:$Z,11,0)),0,VLOOKUP($O77,[1]BEx6_1!$A:$Z,11,0))</f>
        <v>735.54474836999998</v>
      </c>
      <c r="J77" s="35">
        <f t="shared" si="7"/>
        <v>58.696518414109391</v>
      </c>
      <c r="K77" s="22">
        <f t="shared" si="8"/>
        <v>3026.0529136599998</v>
      </c>
      <c r="L77" s="23">
        <f t="shared" si="8"/>
        <v>446.72195691000002</v>
      </c>
      <c r="M77" s="27">
        <f t="shared" si="8"/>
        <v>2314.4359805100003</v>
      </c>
      <c r="N77" s="28">
        <f t="shared" si="9"/>
        <v>76.483658632085792</v>
      </c>
      <c r="O77" s="29" t="s">
        <v>81</v>
      </c>
      <c r="P77" s="30" t="str">
        <f t="shared" si="10"/>
        <v/>
      </c>
      <c r="Q77" s="31"/>
    </row>
    <row r="78" spans="1:17" ht="20">
      <c r="A78" s="32">
        <v>73</v>
      </c>
      <c r="B78" s="33" t="str">
        <f>VLOOKUP($O78,[1]Name!$A:$B,2,0)</f>
        <v>สงขลา</v>
      </c>
      <c r="C78" s="22">
        <f>IF(ISERROR(VLOOKUP($O78,[1]BEx6_1!$A:$Z,3,0)),0,VLOOKUP($O78,[1]BEx6_1!$A:$Z,3,0))</f>
        <v>15758.628234739999</v>
      </c>
      <c r="D78" s="23">
        <f>IF(ISERROR(VLOOKUP($O78,[1]BEx6_1!$A:$Z,5,0)),0,VLOOKUP($O78,[1]BEx6_1!$A:$Z,5,0))</f>
        <v>50.3059321</v>
      </c>
      <c r="E78" s="24">
        <f>IF(ISERROR(VLOOKUP($O78,[1]BEx6_1!$A:$Z,6,0)),0,VLOOKUP($O78,[1]BEx6_1!$A:$Z,6,0))</f>
        <v>14523.952406439999</v>
      </c>
      <c r="F78" s="34">
        <f t="shared" si="6"/>
        <v>92.165080552010565</v>
      </c>
      <c r="G78" s="22">
        <f>IF(ISERROR(VLOOKUP($O78,[1]BEx6_1!$A:$Z,8,0)),0,VLOOKUP($O78,[1]BEx6_1!$A:$Z,8,0))</f>
        <v>12923.6547868</v>
      </c>
      <c r="H78" s="23">
        <f>IF(ISERROR(VLOOKUP($O78,[1]BEx6_1!$A:$Z,10,0)),0,VLOOKUP($O78,[1]BEx6_1!$A:$Z,10,0))</f>
        <v>3845.5934726099999</v>
      </c>
      <c r="I78" s="24">
        <f>IF(ISERROR(VLOOKUP($O78,[1]BEx6_1!$A:$Z,11,0)),0,VLOOKUP($O78,[1]BEx6_1!$A:$Z,11,0))</f>
        <v>7661.0143987399997</v>
      </c>
      <c r="J78" s="37">
        <f t="shared" si="7"/>
        <v>59.279008338762104</v>
      </c>
      <c r="K78" s="22">
        <f t="shared" si="8"/>
        <v>28682.283021539999</v>
      </c>
      <c r="L78" s="23">
        <f t="shared" si="8"/>
        <v>3895.89940471</v>
      </c>
      <c r="M78" s="24">
        <f t="shared" si="8"/>
        <v>22184.96680518</v>
      </c>
      <c r="N78" s="28">
        <f t="shared" si="9"/>
        <v>77.347283647258465</v>
      </c>
      <c r="O78" s="29" t="s">
        <v>82</v>
      </c>
      <c r="P78" s="30" t="str">
        <f t="shared" si="10"/>
        <v/>
      </c>
      <c r="Q78" s="31"/>
    </row>
    <row r="79" spans="1:17" ht="20">
      <c r="A79" s="32">
        <v>74</v>
      </c>
      <c r="B79" s="33" t="str">
        <f>VLOOKUP($O79,[1]Name!$A:$B,2,0)</f>
        <v>ตาก</v>
      </c>
      <c r="C79" s="22">
        <f>IF(ISERROR(VLOOKUP($O79,[1]BEx6_1!$A:$Z,3,0)),0,VLOOKUP($O79,[1]BEx6_1!$A:$Z,3,0))</f>
        <v>3069.6064557499999</v>
      </c>
      <c r="D79" s="23">
        <f>IF(ISERROR(VLOOKUP($O79,[1]BEx6_1!$A:$Z,5,0)),0,VLOOKUP($O79,[1]BEx6_1!$A:$Z,5,0))</f>
        <v>14.77324726</v>
      </c>
      <c r="E79" s="24">
        <f>IF(ISERROR(VLOOKUP($O79,[1]BEx6_1!$A:$Z,6,0)),0,VLOOKUP($O79,[1]BEx6_1!$A:$Z,6,0))</f>
        <v>2729.6802901299998</v>
      </c>
      <c r="F79" s="34">
        <f t="shared" si="6"/>
        <v>88.926066890977211</v>
      </c>
      <c r="G79" s="22">
        <f>IF(ISERROR(VLOOKUP($O79,[1]BEx6_1!$A:$Z,8,0)),0,VLOOKUP($O79,[1]BEx6_1!$A:$Z,8,0))</f>
        <v>2550.5153953099998</v>
      </c>
      <c r="H79" s="23">
        <f>IF(ISERROR(VLOOKUP($O79,[1]BEx6_1!$A:$Z,10,0)),0,VLOOKUP($O79,[1]BEx6_1!$A:$Z,10,0))</f>
        <v>505.85161606999998</v>
      </c>
      <c r="I79" s="24">
        <f>IF(ISERROR(VLOOKUP($O79,[1]BEx6_1!$A:$Z,11,0)),0,VLOOKUP($O79,[1]BEx6_1!$A:$Z,11,0))</f>
        <v>1658.9145364799999</v>
      </c>
      <c r="J79" s="35">
        <f t="shared" si="7"/>
        <v>65.042325936572865</v>
      </c>
      <c r="K79" s="22">
        <f t="shared" si="8"/>
        <v>5620.1218510599992</v>
      </c>
      <c r="L79" s="23">
        <f t="shared" si="8"/>
        <v>520.62486332999993</v>
      </c>
      <c r="M79" s="27">
        <f t="shared" si="8"/>
        <v>4388.5948266099995</v>
      </c>
      <c r="N79" s="28">
        <f t="shared" si="9"/>
        <v>78.087182856760933</v>
      </c>
      <c r="O79" s="29" t="s">
        <v>83</v>
      </c>
      <c r="P79" s="30" t="str">
        <f t="shared" si="10"/>
        <v/>
      </c>
      <c r="Q79" s="31"/>
    </row>
    <row r="80" spans="1:17" ht="20">
      <c r="A80" s="32">
        <v>75</v>
      </c>
      <c r="B80" s="33" t="str">
        <f>VLOOKUP($O80,[1]Name!$A:$B,2,0)</f>
        <v>ขอนแก่น</v>
      </c>
      <c r="C80" s="22">
        <f>IF(ISERROR(VLOOKUP($O80,[1]BEx6_1!$A:$Z,3,0)),0,VLOOKUP($O80,[1]BEx6_1!$A:$Z,3,0))</f>
        <v>13209.86679568</v>
      </c>
      <c r="D80" s="23">
        <f>IF(ISERROR(VLOOKUP($O80,[1]BEx6_1!$A:$Z,5,0)),0,VLOOKUP($O80,[1]BEx6_1!$A:$Z,5,0))</f>
        <v>77.512571809999997</v>
      </c>
      <c r="E80" s="24">
        <f>IF(ISERROR(VLOOKUP($O80,[1]BEx6_1!$A:$Z,6,0)),0,VLOOKUP($O80,[1]BEx6_1!$A:$Z,6,0))</f>
        <v>12104.345440810001</v>
      </c>
      <c r="F80" s="34">
        <f t="shared" si="6"/>
        <v>91.631093848489556</v>
      </c>
      <c r="G80" s="22">
        <f>IF(ISERROR(VLOOKUP($O80,[1]BEx6_1!$A:$Z,8,0)),0,VLOOKUP($O80,[1]BEx6_1!$A:$Z,8,0))</f>
        <v>9831.5020625599991</v>
      </c>
      <c r="H80" s="23">
        <f>IF(ISERROR(VLOOKUP($O80,[1]BEx6_1!$A:$Z,10,0)),0,VLOOKUP($O80,[1]BEx6_1!$A:$Z,10,0))</f>
        <v>2655.32633111</v>
      </c>
      <c r="I80" s="24">
        <f>IF(ISERROR(VLOOKUP($O80,[1]BEx6_1!$A:$Z,11,0)),0,VLOOKUP($O80,[1]BEx6_1!$A:$Z,11,0))</f>
        <v>6044.5076769899997</v>
      </c>
      <c r="J80" s="35">
        <f t="shared" si="7"/>
        <v>61.481019263663626</v>
      </c>
      <c r="K80" s="22">
        <f t="shared" si="8"/>
        <v>23041.368858239999</v>
      </c>
      <c r="L80" s="23">
        <f t="shared" si="8"/>
        <v>2732.8389029199998</v>
      </c>
      <c r="M80" s="27">
        <f t="shared" si="8"/>
        <v>18148.853117800001</v>
      </c>
      <c r="N80" s="28">
        <f t="shared" si="9"/>
        <v>78.766384191231126</v>
      </c>
      <c r="O80" s="29" t="s">
        <v>84</v>
      </c>
      <c r="P80" s="30" t="str">
        <f t="shared" si="10"/>
        <v/>
      </c>
      <c r="Q80" s="31"/>
    </row>
    <row r="81" spans="1:17" ht="20">
      <c r="A81" s="32">
        <v>76</v>
      </c>
      <c r="B81" s="33" t="str">
        <f>VLOOKUP($O81,[1]Name!$A:$B,2,0)</f>
        <v>เชียงใหม่</v>
      </c>
      <c r="C81" s="22">
        <f>IF(ISERROR(VLOOKUP($O81,[1]BEx6_1!$A:$Z,3,0)),0,VLOOKUP($O81,[1]BEx6_1!$A:$Z,3,0))</f>
        <v>17880.86171732</v>
      </c>
      <c r="D81" s="23">
        <f>IF(ISERROR(VLOOKUP($O81,[1]BEx6_1!$A:$Z,5,0)),0,VLOOKUP($O81,[1]BEx6_1!$A:$Z,5,0))</f>
        <v>102.32545209</v>
      </c>
      <c r="E81" s="24">
        <f>IF(ISERROR(VLOOKUP($O81,[1]BEx6_1!$A:$Z,6,0)),0,VLOOKUP($O81,[1]BEx6_1!$A:$Z,6,0))</f>
        <v>16513.800357439999</v>
      </c>
      <c r="F81" s="34">
        <f t="shared" si="6"/>
        <v>92.354611419225847</v>
      </c>
      <c r="G81" s="24">
        <f>IF(ISERROR(VLOOKUP($O81,[1]BEx6_1!$A:$Z,8,0)),0,VLOOKUP($O81,[1]BEx6_1!$A:$Z,8,0))</f>
        <v>9696.7160892600004</v>
      </c>
      <c r="H81" s="24">
        <f>IF(ISERROR(VLOOKUP($O81,[1]BEx6_1!$A:$Z,10,0)),0,VLOOKUP($O81,[1]BEx6_1!$A:$Z,10,0))</f>
        <v>2584.0037258100001</v>
      </c>
      <c r="I81" s="24">
        <f>IF(ISERROR(VLOOKUP($O81,[1]BEx6_1!$A:$Z,11,0)),0,VLOOKUP($O81,[1]BEx6_1!$A:$Z,11,0))</f>
        <v>6090.9856713500003</v>
      </c>
      <c r="J81" s="35">
        <f t="shared" si="7"/>
        <v>62.814932553262267</v>
      </c>
      <c r="K81" s="22">
        <f t="shared" si="8"/>
        <v>27577.57780658</v>
      </c>
      <c r="L81" s="23">
        <f t="shared" si="8"/>
        <v>2686.3291779000001</v>
      </c>
      <c r="M81" s="27">
        <f t="shared" si="8"/>
        <v>22604.78602879</v>
      </c>
      <c r="N81" s="28">
        <f t="shared" si="9"/>
        <v>81.96798931121684</v>
      </c>
      <c r="O81" s="29" t="s">
        <v>85</v>
      </c>
      <c r="P81" s="30" t="str">
        <f t="shared" si="10"/>
        <v/>
      </c>
      <c r="Q81" s="31"/>
    </row>
    <row r="82" spans="1:17" ht="21" thickBot="1">
      <c r="A82" s="38" t="s">
        <v>5</v>
      </c>
      <c r="B82" s="39"/>
      <c r="C82" s="40">
        <f>SUM(C6:C81)</f>
        <v>299477.65937829</v>
      </c>
      <c r="D82" s="41">
        <f>SUM(D6:D81)</f>
        <v>2875.4298479900017</v>
      </c>
      <c r="E82" s="42">
        <f>SUM(E6:E81)</f>
        <v>263272.47641901002</v>
      </c>
      <c r="F82" s="43">
        <f t="shared" si="6"/>
        <v>87.910556321816699</v>
      </c>
      <c r="G82" s="40">
        <f>SUM(G6:G81)</f>
        <v>300897.93839684007</v>
      </c>
      <c r="H82" s="41">
        <f>SUM(H6:H81)</f>
        <v>79628.152087049995</v>
      </c>
      <c r="I82" s="42">
        <f>SUM(I6:I81)</f>
        <v>172709.84488377007</v>
      </c>
      <c r="J82" s="43">
        <f t="shared" si="7"/>
        <v>57.398148290398467</v>
      </c>
      <c r="K82" s="40">
        <f>SUM(K6:K81)</f>
        <v>600375.59777512995</v>
      </c>
      <c r="L82" s="40">
        <f>SUM(L6:L81)</f>
        <v>82503.581935039983</v>
      </c>
      <c r="M82" s="42">
        <f>SUM(M6:M81)</f>
        <v>435982.32130278018</v>
      </c>
      <c r="N82" s="43">
        <f t="shared" si="9"/>
        <v>72.618261454736356</v>
      </c>
      <c r="O82" s="44"/>
    </row>
    <row r="83" spans="1:17" ht="20">
      <c r="A83" s="45"/>
      <c r="B83" s="46" t="str">
        <f>'[1]2. กระทรวง'!B31</f>
        <v>หมายเหตุ : 1. ข้อมูลเบื้องต้น</v>
      </c>
      <c r="C83" s="47"/>
      <c r="D83" s="47"/>
      <c r="E83" s="47"/>
      <c r="F83" s="47"/>
      <c r="G83" s="47"/>
      <c r="H83" s="47"/>
      <c r="I83" s="48"/>
      <c r="J83" s="47"/>
      <c r="K83" s="47"/>
      <c r="L83" s="47"/>
      <c r="M83" s="47"/>
      <c r="N83" s="47"/>
      <c r="O83" s="44"/>
    </row>
    <row r="84" spans="1:17" ht="20">
      <c r="A84" s="49"/>
      <c r="B84" s="46" t="str">
        <f>'[1]2. กระทรวง'!B33</f>
        <v>ที่มา : ระบบการบริหารการเงินการคลังภาครัฐแบบอิเล็กทรอนิกส์ (GFMIS)</v>
      </c>
      <c r="C84" s="50"/>
      <c r="D84" s="50"/>
      <c r="E84" s="51"/>
      <c r="F84" s="50"/>
      <c r="G84" s="51"/>
      <c r="H84" s="51"/>
      <c r="I84" s="51"/>
      <c r="J84" s="51"/>
      <c r="K84" s="52"/>
      <c r="L84" s="52"/>
      <c r="M84" s="53"/>
      <c r="N84" s="54"/>
      <c r="O84" s="44"/>
    </row>
    <row r="85" spans="1:17" ht="20">
      <c r="A85" s="49"/>
      <c r="B85" s="46" t="str">
        <f>'[1]2. กระทรวง'!B34</f>
        <v>รวบรวม : กรมบัญชีกลาง</v>
      </c>
      <c r="C85" s="50"/>
      <c r="D85" s="50"/>
      <c r="E85" s="51"/>
      <c r="F85" s="50"/>
      <c r="G85" s="51"/>
      <c r="H85" s="51"/>
      <c r="I85" s="51"/>
      <c r="J85" s="51"/>
      <c r="K85" s="51"/>
      <c r="L85" s="51"/>
      <c r="M85" s="55"/>
      <c r="N85" s="55"/>
    </row>
    <row r="86" spans="1:17" ht="20">
      <c r="A86" s="49"/>
      <c r="B86" s="46" t="str">
        <f>'[1]2. กระทรวง'!B35</f>
        <v>ข้อมูล ณ วันที่ 23 กรกฎาคม 2564</v>
      </c>
      <c r="C86" s="55"/>
      <c r="D86" s="55"/>
      <c r="E86" s="56"/>
      <c r="F86" s="55"/>
      <c r="G86" s="55"/>
      <c r="H86" s="55"/>
      <c r="I86" s="55"/>
      <c r="J86" s="55"/>
      <c r="K86" s="55"/>
      <c r="L86" s="55"/>
      <c r="M86" s="55"/>
      <c r="N86" s="55"/>
    </row>
    <row r="87" spans="1:17" ht="20">
      <c r="B87" s="46"/>
      <c r="C87" s="3"/>
      <c r="D87" s="3"/>
      <c r="E87" s="58"/>
      <c r="F87" s="3"/>
      <c r="G87" s="3"/>
      <c r="H87" s="3"/>
      <c r="I87" s="3"/>
      <c r="J87" s="3"/>
      <c r="K87" s="3"/>
      <c r="L87" s="3"/>
    </row>
    <row r="88" spans="1:17" ht="20">
      <c r="B88" s="3"/>
      <c r="C88" s="59" t="s">
        <v>86</v>
      </c>
      <c r="D88" s="59"/>
      <c r="E88" s="58"/>
      <c r="F88" s="3"/>
      <c r="G88" s="3"/>
      <c r="H88" s="3"/>
      <c r="I88" s="3"/>
      <c r="J88" s="59" t="s">
        <v>87</v>
      </c>
      <c r="K88" s="60">
        <f>K82-[1]BEx6_1!M64</f>
        <v>0</v>
      </c>
      <c r="L88" s="60">
        <f>L82-[1]BEx6_1!O64</f>
        <v>0</v>
      </c>
      <c r="M88" s="60">
        <f>M82-[1]BEx6_1!P64</f>
        <v>0</v>
      </c>
      <c r="N88" s="60"/>
    </row>
    <row r="89" spans="1:17" ht="20">
      <c r="B89" s="3"/>
      <c r="C89" s="3"/>
      <c r="D89" s="3"/>
      <c r="E89" s="58"/>
      <c r="F89" s="3"/>
      <c r="G89" s="61" t="s">
        <v>86</v>
      </c>
      <c r="H89" s="61"/>
      <c r="I89" s="3"/>
      <c r="J89" s="3"/>
      <c r="K89" s="60"/>
      <c r="L89" s="60"/>
      <c r="M89" s="60"/>
    </row>
    <row r="90" spans="1:17" ht="20">
      <c r="B90" s="3"/>
      <c r="C90" s="3"/>
      <c r="D90" s="3"/>
      <c r="E90" s="58"/>
      <c r="F90" s="3"/>
      <c r="G90" s="3"/>
      <c r="H90" s="3"/>
      <c r="I90" s="3"/>
      <c r="J90" s="3"/>
      <c r="K90" s="3"/>
      <c r="L90" s="3"/>
      <c r="M90" s="62"/>
    </row>
    <row r="91" spans="1:17" ht="20">
      <c r="B91" s="3"/>
      <c r="C91" s="3"/>
      <c r="D91" s="3"/>
      <c r="E91" s="58"/>
      <c r="F91" s="3"/>
      <c r="G91" s="3"/>
      <c r="H91" s="3"/>
      <c r="I91" s="3"/>
      <c r="J91" s="3"/>
      <c r="K91" s="3"/>
      <c r="L91" s="3"/>
    </row>
    <row r="92" spans="1:17" ht="20">
      <c r="B92" s="3"/>
      <c r="C92" s="3"/>
      <c r="D92" s="3"/>
      <c r="E92" s="58"/>
      <c r="F92" s="3"/>
      <c r="G92" s="3"/>
      <c r="H92" s="3"/>
      <c r="I92" s="3"/>
      <c r="J92" s="3"/>
      <c r="K92" s="3"/>
      <c r="L92" s="3"/>
    </row>
    <row r="93" spans="1:17" ht="20">
      <c r="B93" s="3"/>
      <c r="C93" s="3"/>
      <c r="D93" s="3"/>
      <c r="E93" s="58"/>
      <c r="F93" s="3"/>
      <c r="G93" s="3"/>
      <c r="H93" s="3"/>
      <c r="I93" s="3"/>
      <c r="J93" s="3"/>
      <c r="K93" s="3"/>
      <c r="L93" s="3"/>
    </row>
    <row r="94" spans="1:17" ht="20">
      <c r="B94" s="3"/>
      <c r="C94" s="3"/>
      <c r="D94" s="3"/>
      <c r="E94" s="58"/>
      <c r="F94" s="3"/>
      <c r="G94" s="3"/>
      <c r="H94" s="3"/>
      <c r="I94" s="3"/>
      <c r="J94" s="3"/>
      <c r="K94" s="3"/>
      <c r="L94" s="3"/>
    </row>
    <row r="95" spans="1:17" ht="20">
      <c r="B95" s="3"/>
      <c r="C95" s="3"/>
      <c r="D95" s="3"/>
      <c r="E95" s="58"/>
      <c r="F95" s="3"/>
      <c r="G95" s="3"/>
      <c r="H95" s="3"/>
      <c r="I95" s="3"/>
      <c r="J95" s="3"/>
      <c r="K95" s="3"/>
      <c r="L95" s="3"/>
    </row>
    <row r="96" spans="1:17" ht="20">
      <c r="B96" s="3"/>
      <c r="C96" s="3"/>
      <c r="D96" s="3"/>
      <c r="E96" s="58"/>
      <c r="F96" s="3"/>
      <c r="G96" s="3"/>
      <c r="H96" s="3"/>
      <c r="I96" s="3"/>
      <c r="J96" s="3"/>
      <c r="K96" s="3"/>
      <c r="L96" s="3"/>
    </row>
    <row r="97" spans="2:12" ht="20">
      <c r="B97" s="3"/>
      <c r="C97" s="3"/>
      <c r="D97" s="3"/>
      <c r="E97" s="58"/>
      <c r="F97" s="3"/>
      <c r="G97" s="3"/>
      <c r="H97" s="3"/>
      <c r="I97" s="3"/>
      <c r="J97" s="3"/>
      <c r="K97" s="3"/>
      <c r="L97" s="3"/>
    </row>
    <row r="98" spans="2:12" ht="20">
      <c r="B98" s="3"/>
      <c r="C98" s="3"/>
      <c r="D98" s="3"/>
      <c r="E98" s="58"/>
      <c r="F98" s="3"/>
      <c r="G98" s="3"/>
      <c r="H98" s="3"/>
      <c r="I98" s="3"/>
      <c r="J98" s="3"/>
      <c r="K98" s="3"/>
      <c r="L98" s="3"/>
    </row>
    <row r="99" spans="2:12" ht="20">
      <c r="B99" s="3"/>
      <c r="C99" s="3"/>
      <c r="D99" s="3"/>
      <c r="E99" s="58"/>
      <c r="F99" s="3"/>
      <c r="G99" s="3"/>
      <c r="H99" s="3"/>
      <c r="I99" s="3"/>
      <c r="J99" s="3"/>
      <c r="K99" s="3"/>
      <c r="L99" s="3"/>
    </row>
    <row r="100" spans="2:12" ht="20">
      <c r="B100" s="3"/>
      <c r="C100" s="3"/>
      <c r="D100" s="3"/>
      <c r="E100" s="58"/>
      <c r="F100" s="3"/>
      <c r="G100" s="3"/>
      <c r="H100" s="3"/>
      <c r="I100" s="3"/>
      <c r="J100" s="3"/>
      <c r="K100" s="3"/>
      <c r="L100" s="3"/>
    </row>
    <row r="101" spans="2:12" ht="20">
      <c r="B101" s="3"/>
      <c r="C101" s="3"/>
      <c r="D101" s="3"/>
      <c r="E101" s="58"/>
      <c r="F101" s="3"/>
      <c r="G101" s="3"/>
      <c r="H101" s="3"/>
      <c r="I101" s="3"/>
      <c r="J101" s="3"/>
      <c r="K101" s="3"/>
      <c r="L101" s="3"/>
    </row>
    <row r="102" spans="2:12" ht="20">
      <c r="B102" s="3"/>
      <c r="C102" s="3"/>
      <c r="D102" s="3"/>
      <c r="E102" s="58"/>
      <c r="F102" s="3"/>
      <c r="G102" s="3"/>
      <c r="H102" s="3"/>
      <c r="I102" s="3"/>
      <c r="J102" s="3"/>
      <c r="K102" s="3"/>
      <c r="L102" s="3"/>
    </row>
    <row r="103" spans="2:12" ht="20">
      <c r="E103" s="58"/>
      <c r="F103" s="3"/>
      <c r="G103" s="3"/>
      <c r="H103" s="3"/>
      <c r="I103" s="3"/>
      <c r="J103" s="3"/>
      <c r="K103" s="3"/>
      <c r="L103" s="3"/>
    </row>
    <row r="104" spans="2:12" ht="20">
      <c r="E104" s="58"/>
      <c r="F104" s="3"/>
      <c r="G104" s="3"/>
      <c r="H104" s="3"/>
      <c r="I104" s="3"/>
      <c r="J104" s="3"/>
      <c r="K104" s="3"/>
      <c r="L104" s="3"/>
    </row>
    <row r="105" spans="2:12" ht="20">
      <c r="E105" s="58"/>
      <c r="F105" s="3"/>
      <c r="G105" s="3"/>
      <c r="H105" s="3"/>
      <c r="I105" s="3"/>
      <c r="J105" s="3"/>
      <c r="K105" s="3"/>
      <c r="L105" s="3"/>
    </row>
    <row r="106" spans="2:12" ht="20">
      <c r="E106" s="58"/>
      <c r="F106" s="3"/>
      <c r="G106" s="3"/>
      <c r="H106" s="3"/>
      <c r="I106" s="3"/>
      <c r="J106" s="3"/>
      <c r="K106" s="3"/>
      <c r="L106" s="3"/>
    </row>
    <row r="107" spans="2:12" ht="20">
      <c r="E107" s="58"/>
      <c r="F107" s="3"/>
      <c r="G107" s="3"/>
      <c r="H107" s="3"/>
      <c r="I107" s="3"/>
      <c r="J107" s="3"/>
      <c r="K107" s="3"/>
      <c r="L107" s="3"/>
    </row>
    <row r="108" spans="2:12" ht="20">
      <c r="E108" s="58"/>
      <c r="F108" s="3"/>
      <c r="G108" s="3"/>
      <c r="H108" s="3"/>
      <c r="I108" s="3"/>
      <c r="J108" s="3"/>
      <c r="K108" s="3"/>
      <c r="L108" s="3"/>
    </row>
    <row r="109" spans="2:12" ht="20">
      <c r="E109" s="58"/>
      <c r="F109" s="3"/>
      <c r="G109" s="3"/>
      <c r="H109" s="3"/>
      <c r="I109" s="3"/>
      <c r="J109" s="3"/>
      <c r="K109" s="3"/>
      <c r="L109" s="3"/>
    </row>
    <row r="110" spans="2:12" ht="20">
      <c r="E110" s="58"/>
      <c r="F110" s="3"/>
      <c r="G110" s="3"/>
      <c r="H110" s="3"/>
      <c r="I110" s="3"/>
      <c r="J110" s="3"/>
      <c r="K110" s="3"/>
      <c r="L110" s="3"/>
    </row>
    <row r="111" spans="2:12" ht="20">
      <c r="E111" s="58"/>
      <c r="F111" s="3"/>
      <c r="G111" s="3"/>
      <c r="H111" s="3"/>
      <c r="I111" s="3"/>
      <c r="J111" s="3"/>
      <c r="K111" s="3"/>
      <c r="L111" s="3"/>
    </row>
    <row r="112" spans="2:12" ht="20">
      <c r="E112" s="58"/>
      <c r="F112" s="3"/>
      <c r="G112" s="3"/>
      <c r="H112" s="3"/>
      <c r="I112" s="3"/>
      <c r="J112" s="3"/>
      <c r="K112" s="3"/>
      <c r="L112" s="3"/>
    </row>
    <row r="113" spans="5:12" ht="20">
      <c r="E113" s="58"/>
      <c r="F113" s="3"/>
      <c r="G113" s="3"/>
      <c r="H113" s="3"/>
      <c r="I113" s="3"/>
      <c r="J113" s="3"/>
      <c r="K113" s="3"/>
      <c r="L113" s="3"/>
    </row>
    <row r="114" spans="5:12" ht="20">
      <c r="E114" s="58"/>
      <c r="F114" s="3"/>
      <c r="G114" s="3"/>
      <c r="H114" s="3"/>
      <c r="I114" s="3"/>
      <c r="J114" s="3"/>
      <c r="K114" s="3"/>
      <c r="L114" s="3"/>
    </row>
    <row r="115" spans="5:12" ht="20">
      <c r="E115" s="58"/>
      <c r="F115" s="3"/>
      <c r="G115" s="3"/>
      <c r="H115" s="3"/>
      <c r="I115" s="3"/>
      <c r="J115" s="3"/>
      <c r="K115" s="3"/>
      <c r="L115" s="3"/>
    </row>
    <row r="116" spans="5:12" ht="20">
      <c r="E116" s="58"/>
      <c r="F116" s="3"/>
      <c r="G116" s="3"/>
      <c r="H116" s="3"/>
      <c r="I116" s="3"/>
      <c r="J116" s="3"/>
      <c r="K116" s="3"/>
      <c r="L116" s="3"/>
    </row>
    <row r="117" spans="5:12" ht="20">
      <c r="E117" s="58"/>
      <c r="F117" s="3"/>
      <c r="G117" s="3"/>
      <c r="H117" s="3"/>
      <c r="I117" s="3"/>
      <c r="J117" s="3"/>
      <c r="K117" s="3"/>
      <c r="L117" s="3"/>
    </row>
    <row r="118" spans="5:12" ht="20">
      <c r="E118" s="58"/>
      <c r="F118" s="3"/>
      <c r="G118" s="3"/>
      <c r="H118" s="3"/>
      <c r="I118" s="3"/>
      <c r="J118" s="3"/>
      <c r="K118" s="3"/>
      <c r="L118" s="3"/>
    </row>
    <row r="119" spans="5:12" ht="20">
      <c r="E119" s="58"/>
      <c r="F119" s="3"/>
      <c r="G119" s="3"/>
      <c r="H119" s="3"/>
      <c r="I119" s="3"/>
      <c r="J119" s="3"/>
      <c r="K119" s="3"/>
      <c r="L119" s="3"/>
    </row>
    <row r="120" spans="5:12" ht="20">
      <c r="E120" s="58"/>
      <c r="F120" s="3"/>
      <c r="G120" s="3"/>
      <c r="H120" s="3"/>
      <c r="I120" s="3"/>
      <c r="J120" s="3"/>
      <c r="K120" s="3"/>
      <c r="L120" s="3"/>
    </row>
    <row r="121" spans="5:12" ht="20">
      <c r="E121" s="58"/>
      <c r="F121" s="3"/>
      <c r="G121" s="3"/>
      <c r="H121" s="3"/>
      <c r="I121" s="3"/>
      <c r="J121" s="3"/>
      <c r="K121" s="3"/>
      <c r="L121" s="3"/>
    </row>
    <row r="122" spans="5:12" ht="20">
      <c r="E122" s="58"/>
      <c r="F122" s="3"/>
      <c r="G122" s="3"/>
      <c r="H122" s="3"/>
      <c r="I122" s="3"/>
      <c r="J122" s="3"/>
      <c r="K122" s="3"/>
      <c r="L122" s="3"/>
    </row>
    <row r="123" spans="5:12" ht="20">
      <c r="E123" s="58"/>
      <c r="F123" s="3"/>
      <c r="G123" s="3"/>
      <c r="H123" s="3"/>
      <c r="I123" s="3"/>
      <c r="J123" s="3"/>
      <c r="K123" s="3"/>
      <c r="L123" s="3"/>
    </row>
    <row r="124" spans="5:12" ht="20">
      <c r="E124" s="58"/>
      <c r="F124" s="3"/>
      <c r="G124" s="3"/>
      <c r="H124" s="3"/>
      <c r="I124" s="3"/>
      <c r="J124" s="3"/>
      <c r="K124" s="3"/>
      <c r="L124" s="3"/>
    </row>
    <row r="125" spans="5:12" ht="20">
      <c r="E125" s="58"/>
      <c r="F125" s="3"/>
      <c r="G125" s="3"/>
      <c r="H125" s="3"/>
      <c r="I125" s="3"/>
      <c r="J125" s="3"/>
      <c r="K125" s="3"/>
      <c r="L125" s="3"/>
    </row>
    <row r="126" spans="5:12" ht="20">
      <c r="E126" s="58"/>
      <c r="F126" s="3"/>
      <c r="G126" s="3"/>
      <c r="H126" s="3"/>
      <c r="I126" s="3"/>
      <c r="J126" s="3"/>
      <c r="K126" s="3"/>
      <c r="L126" s="3"/>
    </row>
    <row r="127" spans="5:12" ht="20">
      <c r="E127" s="58"/>
      <c r="F127" s="3"/>
      <c r="G127" s="3"/>
      <c r="H127" s="3"/>
      <c r="I127" s="3"/>
      <c r="J127" s="3"/>
      <c r="K127" s="3"/>
      <c r="L127" s="3"/>
    </row>
    <row r="128" spans="5:12" ht="20">
      <c r="E128" s="58"/>
      <c r="F128" s="3"/>
      <c r="G128" s="3"/>
      <c r="H128" s="3"/>
      <c r="I128" s="3"/>
      <c r="J128" s="3"/>
      <c r="K128" s="3"/>
      <c r="L128" s="3"/>
    </row>
    <row r="129" spans="5:12" ht="20">
      <c r="E129" s="58"/>
      <c r="F129" s="3"/>
      <c r="G129" s="3"/>
      <c r="H129" s="3"/>
      <c r="I129" s="3"/>
      <c r="J129" s="3"/>
      <c r="K129" s="3"/>
      <c r="L129" s="3"/>
    </row>
    <row r="130" spans="5:12" ht="20">
      <c r="E130" s="58"/>
      <c r="F130" s="3"/>
      <c r="G130" s="3"/>
      <c r="H130" s="3"/>
      <c r="I130" s="3"/>
      <c r="J130" s="3"/>
      <c r="K130" s="3"/>
      <c r="L130" s="3"/>
    </row>
    <row r="131" spans="5:12" ht="20">
      <c r="E131" s="58"/>
      <c r="F131" s="3"/>
      <c r="G131" s="3"/>
      <c r="H131" s="3"/>
      <c r="I131" s="3"/>
      <c r="J131" s="3"/>
      <c r="K131" s="3"/>
      <c r="L131" s="3"/>
    </row>
    <row r="132" spans="5:12" ht="20">
      <c r="E132" s="58"/>
      <c r="F132" s="3"/>
      <c r="G132" s="3"/>
      <c r="H132" s="3"/>
      <c r="I132" s="3"/>
      <c r="J132" s="3"/>
      <c r="K132" s="3"/>
      <c r="L132" s="3"/>
    </row>
    <row r="133" spans="5:12" ht="20">
      <c r="E133" s="58"/>
      <c r="F133" s="3"/>
      <c r="G133" s="3"/>
      <c r="H133" s="3"/>
      <c r="I133" s="3"/>
      <c r="J133" s="3"/>
      <c r="K133" s="3"/>
      <c r="L133" s="3"/>
    </row>
    <row r="134" spans="5:12" ht="20">
      <c r="E134" s="58"/>
      <c r="F134" s="3"/>
      <c r="G134" s="3"/>
      <c r="H134" s="3"/>
      <c r="I134" s="3"/>
      <c r="J134" s="3"/>
      <c r="K134" s="3"/>
      <c r="L134" s="3"/>
    </row>
  </sheetData>
  <mergeCells count="9">
    <mergeCell ref="A82:B82"/>
    <mergeCell ref="A1:N1"/>
    <mergeCell ref="A2:N2"/>
    <mergeCell ref="M3:N3"/>
    <mergeCell ref="A4:A5"/>
    <mergeCell ref="B4:B5"/>
    <mergeCell ref="C4:F4"/>
    <mergeCell ref="G4:J4"/>
    <mergeCell ref="K4:N4"/>
  </mergeCells>
  <conditionalFormatting sqref="A6:A81">
    <cfRule type="expression" dxfId="5" priority="2">
      <formula>$N6=100</formula>
    </cfRule>
  </conditionalFormatting>
  <conditionalFormatting sqref="N6:N81">
    <cfRule type="dataBar" priority="3">
      <dataBar>
        <cfvo type="num" val="0"/>
        <cfvo type="num" val="100"/>
        <color rgb="FF008AEF"/>
      </dataBar>
    </cfRule>
    <cfRule type="top10" dxfId="4" priority="4" rank="3"/>
    <cfRule type="top10" dxfId="3" priority="5" bottom="1" rank="3"/>
  </conditionalFormatting>
  <conditionalFormatting sqref="A6:A81">
    <cfRule type="top10" dxfId="2" priority="6" rank="3"/>
    <cfRule type="top10" dxfId="1" priority="7" bottom="1" rank="3"/>
  </conditionalFormatting>
  <conditionalFormatting sqref="B6:B81">
    <cfRule type="expression" dxfId="0" priority="1">
      <formula>OR($A6=1,$A6=2,$A6=3)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2021-07-29T12:17:55Z</dcterms:created>
  <dcterms:modified xsi:type="dcterms:W3CDTF">2021-07-29T12:18:33Z</dcterms:modified>
</cp:coreProperties>
</file>