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06.18\"/>
    </mc:Choice>
  </mc:AlternateContent>
  <bookViews>
    <workbookView xWindow="0" yWindow="0" windowWidth="19200" windowHeight="11595"/>
  </bookViews>
  <sheets>
    <sheet name="13.ส่วนกลางจัดสรรให้จังหวัด" sheetId="1" r:id="rId1"/>
  </sheets>
  <externalReferences>
    <externalReference r:id="rId2"/>
  </externalReferences>
  <definedNames>
    <definedName name="_xlnm.Print_Area" localSheetId="0">'13.ส่วนกลางจัดสรรให้จังหวัด'!$A$1:$N$86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B85" i="1"/>
  <c r="B84" i="1"/>
  <c r="B83" i="1"/>
  <c r="I81" i="1"/>
  <c r="J81" i="1" s="1"/>
  <c r="H81" i="1"/>
  <c r="G81" i="1"/>
  <c r="F81" i="1"/>
  <c r="E81" i="1"/>
  <c r="D81" i="1"/>
  <c r="C81" i="1"/>
  <c r="B81" i="1"/>
  <c r="I80" i="1"/>
  <c r="H80" i="1"/>
  <c r="G80" i="1"/>
  <c r="J80" i="1" s="1"/>
  <c r="E80" i="1"/>
  <c r="M80" i="1" s="1"/>
  <c r="D80" i="1"/>
  <c r="L80" i="1" s="1"/>
  <c r="C80" i="1"/>
  <c r="B80" i="1"/>
  <c r="K79" i="1"/>
  <c r="J79" i="1"/>
  <c r="I79" i="1"/>
  <c r="H79" i="1"/>
  <c r="G79" i="1"/>
  <c r="E79" i="1"/>
  <c r="F79" i="1" s="1"/>
  <c r="D79" i="1"/>
  <c r="L79" i="1" s="1"/>
  <c r="C79" i="1"/>
  <c r="B79" i="1"/>
  <c r="I78" i="1"/>
  <c r="J78" i="1" s="1"/>
  <c r="H78" i="1"/>
  <c r="G78" i="1"/>
  <c r="E78" i="1"/>
  <c r="D78" i="1"/>
  <c r="L78" i="1" s="1"/>
  <c r="C78" i="1"/>
  <c r="F78" i="1" s="1"/>
  <c r="B78" i="1"/>
  <c r="N77" i="1"/>
  <c r="I77" i="1"/>
  <c r="J77" i="1" s="1"/>
  <c r="H77" i="1"/>
  <c r="G77" i="1"/>
  <c r="F77" i="1"/>
  <c r="E77" i="1"/>
  <c r="M77" i="1" s="1"/>
  <c r="D77" i="1"/>
  <c r="C77" i="1"/>
  <c r="K77" i="1" s="1"/>
  <c r="B77" i="1"/>
  <c r="I76" i="1"/>
  <c r="H76" i="1"/>
  <c r="G76" i="1"/>
  <c r="J76" i="1" s="1"/>
  <c r="F76" i="1"/>
  <c r="E76" i="1"/>
  <c r="M76" i="1" s="1"/>
  <c r="D76" i="1"/>
  <c r="L76" i="1" s="1"/>
  <c r="C76" i="1"/>
  <c r="B76" i="1"/>
  <c r="M75" i="1"/>
  <c r="K75" i="1"/>
  <c r="J75" i="1"/>
  <c r="I75" i="1"/>
  <c r="H75" i="1"/>
  <c r="G75" i="1"/>
  <c r="E75" i="1"/>
  <c r="F75" i="1" s="1"/>
  <c r="D75" i="1"/>
  <c r="L75" i="1" s="1"/>
  <c r="C75" i="1"/>
  <c r="B75" i="1"/>
  <c r="K74" i="1"/>
  <c r="I74" i="1"/>
  <c r="J74" i="1" s="1"/>
  <c r="H74" i="1"/>
  <c r="G74" i="1"/>
  <c r="E74" i="1"/>
  <c r="D74" i="1"/>
  <c r="L74" i="1" s="1"/>
  <c r="C74" i="1"/>
  <c r="F74" i="1" s="1"/>
  <c r="B74" i="1"/>
  <c r="I73" i="1"/>
  <c r="H73" i="1"/>
  <c r="G73" i="1"/>
  <c r="F73" i="1"/>
  <c r="E73" i="1"/>
  <c r="M73" i="1" s="1"/>
  <c r="D73" i="1"/>
  <c r="L73" i="1" s="1"/>
  <c r="C73" i="1"/>
  <c r="B73" i="1"/>
  <c r="M72" i="1"/>
  <c r="N72" i="1" s="1"/>
  <c r="I72" i="1"/>
  <c r="H72" i="1"/>
  <c r="G72" i="1"/>
  <c r="J72" i="1" s="1"/>
  <c r="F72" i="1"/>
  <c r="E72" i="1"/>
  <c r="D72" i="1"/>
  <c r="L72" i="1" s="1"/>
  <c r="C72" i="1"/>
  <c r="K72" i="1" s="1"/>
  <c r="B72" i="1"/>
  <c r="M71" i="1"/>
  <c r="L71" i="1"/>
  <c r="J71" i="1"/>
  <c r="I71" i="1"/>
  <c r="H71" i="1"/>
  <c r="G71" i="1"/>
  <c r="E71" i="1"/>
  <c r="D71" i="1"/>
  <c r="C71" i="1"/>
  <c r="K71" i="1" s="1"/>
  <c r="B71" i="1"/>
  <c r="K70" i="1"/>
  <c r="I70" i="1"/>
  <c r="J70" i="1" s="1"/>
  <c r="H70" i="1"/>
  <c r="G70" i="1"/>
  <c r="E70" i="1"/>
  <c r="M70" i="1" s="1"/>
  <c r="D70" i="1"/>
  <c r="L70" i="1" s="1"/>
  <c r="C70" i="1"/>
  <c r="F70" i="1" s="1"/>
  <c r="B70" i="1"/>
  <c r="I69" i="1"/>
  <c r="H69" i="1"/>
  <c r="G69" i="1"/>
  <c r="F69" i="1"/>
  <c r="E69" i="1"/>
  <c r="D69" i="1"/>
  <c r="L69" i="1" s="1"/>
  <c r="C69" i="1"/>
  <c r="B69" i="1"/>
  <c r="M68" i="1"/>
  <c r="N68" i="1" s="1"/>
  <c r="L68" i="1"/>
  <c r="I68" i="1"/>
  <c r="H68" i="1"/>
  <c r="G68" i="1"/>
  <c r="J68" i="1" s="1"/>
  <c r="E68" i="1"/>
  <c r="F68" i="1" s="1"/>
  <c r="D68" i="1"/>
  <c r="C68" i="1"/>
  <c r="K68" i="1" s="1"/>
  <c r="B68" i="1"/>
  <c r="L67" i="1"/>
  <c r="J67" i="1"/>
  <c r="I67" i="1"/>
  <c r="H67" i="1"/>
  <c r="G67" i="1"/>
  <c r="E67" i="1"/>
  <c r="D67" i="1"/>
  <c r="C67" i="1"/>
  <c r="K67" i="1" s="1"/>
  <c r="B67" i="1"/>
  <c r="K66" i="1"/>
  <c r="J66" i="1"/>
  <c r="I66" i="1"/>
  <c r="H66" i="1"/>
  <c r="G66" i="1"/>
  <c r="E66" i="1"/>
  <c r="M66" i="1" s="1"/>
  <c r="D66" i="1"/>
  <c r="L66" i="1" s="1"/>
  <c r="C66" i="1"/>
  <c r="F66" i="1" s="1"/>
  <c r="B66" i="1"/>
  <c r="I65" i="1"/>
  <c r="J65" i="1" s="1"/>
  <c r="H65" i="1"/>
  <c r="G65" i="1"/>
  <c r="F65" i="1"/>
  <c r="E65" i="1"/>
  <c r="D65" i="1"/>
  <c r="C65" i="1"/>
  <c r="K65" i="1" s="1"/>
  <c r="B65" i="1"/>
  <c r="I64" i="1"/>
  <c r="H64" i="1"/>
  <c r="G64" i="1"/>
  <c r="J64" i="1" s="1"/>
  <c r="E64" i="1"/>
  <c r="M64" i="1" s="1"/>
  <c r="D64" i="1"/>
  <c r="L64" i="1" s="1"/>
  <c r="C64" i="1"/>
  <c r="B64" i="1"/>
  <c r="L63" i="1"/>
  <c r="K63" i="1"/>
  <c r="J63" i="1"/>
  <c r="I63" i="1"/>
  <c r="H63" i="1"/>
  <c r="G63" i="1"/>
  <c r="E63" i="1"/>
  <c r="F63" i="1" s="1"/>
  <c r="D63" i="1"/>
  <c r="C63" i="1"/>
  <c r="B63" i="1"/>
  <c r="J62" i="1"/>
  <c r="I62" i="1"/>
  <c r="H62" i="1"/>
  <c r="G62" i="1"/>
  <c r="E62" i="1"/>
  <c r="M62" i="1" s="1"/>
  <c r="D62" i="1"/>
  <c r="C62" i="1"/>
  <c r="F62" i="1" s="1"/>
  <c r="B62" i="1"/>
  <c r="I61" i="1"/>
  <c r="J61" i="1" s="1"/>
  <c r="H61" i="1"/>
  <c r="G61" i="1"/>
  <c r="F61" i="1"/>
  <c r="E61" i="1"/>
  <c r="M61" i="1" s="1"/>
  <c r="N61" i="1" s="1"/>
  <c r="D61" i="1"/>
  <c r="L61" i="1" s="1"/>
  <c r="C61" i="1"/>
  <c r="K61" i="1" s="1"/>
  <c r="B61" i="1"/>
  <c r="L60" i="1"/>
  <c r="J60" i="1"/>
  <c r="I60" i="1"/>
  <c r="H60" i="1"/>
  <c r="G60" i="1"/>
  <c r="E60" i="1"/>
  <c r="F60" i="1" s="1"/>
  <c r="D60" i="1"/>
  <c r="C60" i="1"/>
  <c r="K60" i="1" s="1"/>
  <c r="B60" i="1"/>
  <c r="L59" i="1"/>
  <c r="J59" i="1"/>
  <c r="I59" i="1"/>
  <c r="H59" i="1"/>
  <c r="G59" i="1"/>
  <c r="E59" i="1"/>
  <c r="D59" i="1"/>
  <c r="C59" i="1"/>
  <c r="K59" i="1" s="1"/>
  <c r="B59" i="1"/>
  <c r="I58" i="1"/>
  <c r="J58" i="1" s="1"/>
  <c r="H58" i="1"/>
  <c r="G58" i="1"/>
  <c r="F58" i="1"/>
  <c r="E58" i="1"/>
  <c r="D58" i="1"/>
  <c r="L58" i="1" s="1"/>
  <c r="C58" i="1"/>
  <c r="K58" i="1" s="1"/>
  <c r="B58" i="1"/>
  <c r="L57" i="1"/>
  <c r="I57" i="1"/>
  <c r="J57" i="1" s="1"/>
  <c r="H57" i="1"/>
  <c r="G57" i="1"/>
  <c r="F57" i="1"/>
  <c r="E57" i="1"/>
  <c r="M57" i="1" s="1"/>
  <c r="N57" i="1" s="1"/>
  <c r="D57" i="1"/>
  <c r="C57" i="1"/>
  <c r="K57" i="1" s="1"/>
  <c r="B57" i="1"/>
  <c r="J56" i="1"/>
  <c r="I56" i="1"/>
  <c r="H56" i="1"/>
  <c r="L56" i="1" s="1"/>
  <c r="G56" i="1"/>
  <c r="E56" i="1"/>
  <c r="F56" i="1" s="1"/>
  <c r="D56" i="1"/>
  <c r="C56" i="1"/>
  <c r="K56" i="1" s="1"/>
  <c r="B56" i="1"/>
  <c r="J55" i="1"/>
  <c r="I55" i="1"/>
  <c r="H55" i="1"/>
  <c r="G55" i="1"/>
  <c r="E55" i="1"/>
  <c r="F55" i="1" s="1"/>
  <c r="D55" i="1"/>
  <c r="L55" i="1" s="1"/>
  <c r="C55" i="1"/>
  <c r="K55" i="1" s="1"/>
  <c r="B55" i="1"/>
  <c r="I54" i="1"/>
  <c r="J54" i="1" s="1"/>
  <c r="H54" i="1"/>
  <c r="G54" i="1"/>
  <c r="E54" i="1"/>
  <c r="D54" i="1"/>
  <c r="L54" i="1" s="1"/>
  <c r="C54" i="1"/>
  <c r="F54" i="1" s="1"/>
  <c r="B54" i="1"/>
  <c r="I53" i="1"/>
  <c r="H53" i="1"/>
  <c r="L53" i="1" s="1"/>
  <c r="G53" i="1"/>
  <c r="J53" i="1" s="1"/>
  <c r="F53" i="1"/>
  <c r="E53" i="1"/>
  <c r="M53" i="1" s="1"/>
  <c r="D53" i="1"/>
  <c r="C53" i="1"/>
  <c r="B53" i="1"/>
  <c r="M52" i="1"/>
  <c r="J52" i="1"/>
  <c r="I52" i="1"/>
  <c r="H52" i="1"/>
  <c r="G52" i="1"/>
  <c r="E52" i="1"/>
  <c r="F52" i="1" s="1"/>
  <c r="D52" i="1"/>
  <c r="L52" i="1" s="1"/>
  <c r="C52" i="1"/>
  <c r="B52" i="1"/>
  <c r="J51" i="1"/>
  <c r="I51" i="1"/>
  <c r="H51" i="1"/>
  <c r="G51" i="1"/>
  <c r="E51" i="1"/>
  <c r="F51" i="1" s="1"/>
  <c r="D51" i="1"/>
  <c r="L51" i="1" s="1"/>
  <c r="C51" i="1"/>
  <c r="K51" i="1" s="1"/>
  <c r="B51" i="1"/>
  <c r="N50" i="1"/>
  <c r="I50" i="1"/>
  <c r="J50" i="1" s="1"/>
  <c r="H50" i="1"/>
  <c r="G50" i="1"/>
  <c r="E50" i="1"/>
  <c r="M50" i="1" s="1"/>
  <c r="D50" i="1"/>
  <c r="L50" i="1" s="1"/>
  <c r="C50" i="1"/>
  <c r="K50" i="1" s="1"/>
  <c r="B50" i="1"/>
  <c r="I49" i="1"/>
  <c r="J49" i="1" s="1"/>
  <c r="H49" i="1"/>
  <c r="G49" i="1"/>
  <c r="F49" i="1"/>
  <c r="E49" i="1"/>
  <c r="D49" i="1"/>
  <c r="L49" i="1" s="1"/>
  <c r="C49" i="1"/>
  <c r="B49" i="1"/>
  <c r="M48" i="1"/>
  <c r="I48" i="1"/>
  <c r="H48" i="1"/>
  <c r="G48" i="1"/>
  <c r="J48" i="1" s="1"/>
  <c r="F48" i="1"/>
  <c r="E48" i="1"/>
  <c r="D48" i="1"/>
  <c r="L48" i="1" s="1"/>
  <c r="C48" i="1"/>
  <c r="B48" i="1"/>
  <c r="K47" i="1"/>
  <c r="J47" i="1"/>
  <c r="I47" i="1"/>
  <c r="H47" i="1"/>
  <c r="G47" i="1"/>
  <c r="E47" i="1"/>
  <c r="M47" i="1" s="1"/>
  <c r="D47" i="1"/>
  <c r="L47" i="1" s="1"/>
  <c r="C47" i="1"/>
  <c r="F47" i="1" s="1"/>
  <c r="B47" i="1"/>
  <c r="J46" i="1"/>
  <c r="I46" i="1"/>
  <c r="H46" i="1"/>
  <c r="G46" i="1"/>
  <c r="E46" i="1"/>
  <c r="M46" i="1" s="1"/>
  <c r="D46" i="1"/>
  <c r="L46" i="1" s="1"/>
  <c r="C46" i="1"/>
  <c r="F46" i="1" s="1"/>
  <c r="B46" i="1"/>
  <c r="L45" i="1"/>
  <c r="I45" i="1"/>
  <c r="J45" i="1" s="1"/>
  <c r="H45" i="1"/>
  <c r="G45" i="1"/>
  <c r="F45" i="1"/>
  <c r="E45" i="1"/>
  <c r="D45" i="1"/>
  <c r="C45" i="1"/>
  <c r="K45" i="1" s="1"/>
  <c r="B45" i="1"/>
  <c r="M44" i="1"/>
  <c r="N44" i="1" s="1"/>
  <c r="I44" i="1"/>
  <c r="H44" i="1"/>
  <c r="L44" i="1" s="1"/>
  <c r="G44" i="1"/>
  <c r="J44" i="1" s="1"/>
  <c r="F44" i="1"/>
  <c r="E44" i="1"/>
  <c r="D44" i="1"/>
  <c r="C44" i="1"/>
  <c r="K44" i="1" s="1"/>
  <c r="B44" i="1"/>
  <c r="J43" i="1"/>
  <c r="I43" i="1"/>
  <c r="H43" i="1"/>
  <c r="G43" i="1"/>
  <c r="E43" i="1"/>
  <c r="F43" i="1" s="1"/>
  <c r="D43" i="1"/>
  <c r="L43" i="1" s="1"/>
  <c r="C43" i="1"/>
  <c r="K43" i="1" s="1"/>
  <c r="B43" i="1"/>
  <c r="I42" i="1"/>
  <c r="J42" i="1" s="1"/>
  <c r="H42" i="1"/>
  <c r="G42" i="1"/>
  <c r="F42" i="1"/>
  <c r="E42" i="1"/>
  <c r="D42" i="1"/>
  <c r="L42" i="1" s="1"/>
  <c r="C42" i="1"/>
  <c r="K42" i="1" s="1"/>
  <c r="B42" i="1"/>
  <c r="L41" i="1"/>
  <c r="I41" i="1"/>
  <c r="J41" i="1" s="1"/>
  <c r="H41" i="1"/>
  <c r="G41" i="1"/>
  <c r="F41" i="1"/>
  <c r="E41" i="1"/>
  <c r="M41" i="1" s="1"/>
  <c r="N41" i="1" s="1"/>
  <c r="D41" i="1"/>
  <c r="C41" i="1"/>
  <c r="K41" i="1" s="1"/>
  <c r="B41" i="1"/>
  <c r="J40" i="1"/>
  <c r="I40" i="1"/>
  <c r="H40" i="1"/>
  <c r="L40" i="1" s="1"/>
  <c r="G40" i="1"/>
  <c r="E40" i="1"/>
  <c r="F40" i="1" s="1"/>
  <c r="D40" i="1"/>
  <c r="C40" i="1"/>
  <c r="K40" i="1" s="1"/>
  <c r="B40" i="1"/>
  <c r="J39" i="1"/>
  <c r="I39" i="1"/>
  <c r="H39" i="1"/>
  <c r="G39" i="1"/>
  <c r="E39" i="1"/>
  <c r="F39" i="1" s="1"/>
  <c r="D39" i="1"/>
  <c r="L39" i="1" s="1"/>
  <c r="C39" i="1"/>
  <c r="K39" i="1" s="1"/>
  <c r="B39" i="1"/>
  <c r="K38" i="1"/>
  <c r="I38" i="1"/>
  <c r="J38" i="1" s="1"/>
  <c r="H38" i="1"/>
  <c r="G38" i="1"/>
  <c r="E38" i="1"/>
  <c r="D38" i="1"/>
  <c r="L38" i="1" s="1"/>
  <c r="C38" i="1"/>
  <c r="F38" i="1" s="1"/>
  <c r="B38" i="1"/>
  <c r="I37" i="1"/>
  <c r="H37" i="1"/>
  <c r="L37" i="1" s="1"/>
  <c r="G37" i="1"/>
  <c r="J37" i="1" s="1"/>
  <c r="F37" i="1"/>
  <c r="E37" i="1"/>
  <c r="M37" i="1" s="1"/>
  <c r="D37" i="1"/>
  <c r="C37" i="1"/>
  <c r="B37" i="1"/>
  <c r="M36" i="1"/>
  <c r="J36" i="1"/>
  <c r="I36" i="1"/>
  <c r="H36" i="1"/>
  <c r="G36" i="1"/>
  <c r="E36" i="1"/>
  <c r="F36" i="1" s="1"/>
  <c r="D36" i="1"/>
  <c r="L36" i="1" s="1"/>
  <c r="C36" i="1"/>
  <c r="B36" i="1"/>
  <c r="J35" i="1"/>
  <c r="I35" i="1"/>
  <c r="H35" i="1"/>
  <c r="G35" i="1"/>
  <c r="E35" i="1"/>
  <c r="F35" i="1" s="1"/>
  <c r="D35" i="1"/>
  <c r="L35" i="1" s="1"/>
  <c r="C35" i="1"/>
  <c r="K35" i="1" s="1"/>
  <c r="B35" i="1"/>
  <c r="N34" i="1"/>
  <c r="I34" i="1"/>
  <c r="J34" i="1" s="1"/>
  <c r="H34" i="1"/>
  <c r="G34" i="1"/>
  <c r="E34" i="1"/>
  <c r="M34" i="1" s="1"/>
  <c r="D34" i="1"/>
  <c r="L34" i="1" s="1"/>
  <c r="C34" i="1"/>
  <c r="K34" i="1" s="1"/>
  <c r="B34" i="1"/>
  <c r="I33" i="1"/>
  <c r="J33" i="1" s="1"/>
  <c r="H33" i="1"/>
  <c r="G33" i="1"/>
  <c r="F33" i="1"/>
  <c r="E33" i="1"/>
  <c r="D33" i="1"/>
  <c r="L33" i="1" s="1"/>
  <c r="C33" i="1"/>
  <c r="B33" i="1"/>
  <c r="M32" i="1"/>
  <c r="I32" i="1"/>
  <c r="H32" i="1"/>
  <c r="G32" i="1"/>
  <c r="J32" i="1" s="1"/>
  <c r="F32" i="1"/>
  <c r="E32" i="1"/>
  <c r="D32" i="1"/>
  <c r="L32" i="1" s="1"/>
  <c r="C32" i="1"/>
  <c r="B32" i="1"/>
  <c r="J31" i="1"/>
  <c r="I31" i="1"/>
  <c r="H31" i="1"/>
  <c r="G31" i="1"/>
  <c r="E31" i="1"/>
  <c r="M31" i="1" s="1"/>
  <c r="D31" i="1"/>
  <c r="L31" i="1" s="1"/>
  <c r="C31" i="1"/>
  <c r="F31" i="1" s="1"/>
  <c r="B31" i="1"/>
  <c r="J30" i="1"/>
  <c r="I30" i="1"/>
  <c r="H30" i="1"/>
  <c r="G30" i="1"/>
  <c r="E30" i="1"/>
  <c r="M30" i="1" s="1"/>
  <c r="D30" i="1"/>
  <c r="L30" i="1" s="1"/>
  <c r="C30" i="1"/>
  <c r="F30" i="1" s="1"/>
  <c r="B30" i="1"/>
  <c r="L29" i="1"/>
  <c r="I29" i="1"/>
  <c r="J29" i="1" s="1"/>
  <c r="H29" i="1"/>
  <c r="G29" i="1"/>
  <c r="F29" i="1"/>
  <c r="E29" i="1"/>
  <c r="D29" i="1"/>
  <c r="C29" i="1"/>
  <c r="K29" i="1" s="1"/>
  <c r="B29" i="1"/>
  <c r="M28" i="1"/>
  <c r="N28" i="1" s="1"/>
  <c r="I28" i="1"/>
  <c r="H28" i="1"/>
  <c r="L28" i="1" s="1"/>
  <c r="G28" i="1"/>
  <c r="J28" i="1" s="1"/>
  <c r="F28" i="1"/>
  <c r="E28" i="1"/>
  <c r="D28" i="1"/>
  <c r="C28" i="1"/>
  <c r="K28" i="1" s="1"/>
  <c r="B28" i="1"/>
  <c r="K27" i="1"/>
  <c r="J27" i="1"/>
  <c r="I27" i="1"/>
  <c r="H27" i="1"/>
  <c r="G27" i="1"/>
  <c r="E27" i="1"/>
  <c r="M27" i="1" s="1"/>
  <c r="N27" i="1" s="1"/>
  <c r="D27" i="1"/>
  <c r="L27" i="1" s="1"/>
  <c r="C27" i="1"/>
  <c r="B27" i="1"/>
  <c r="I26" i="1"/>
  <c r="J26" i="1" s="1"/>
  <c r="H26" i="1"/>
  <c r="G26" i="1"/>
  <c r="F26" i="1"/>
  <c r="E26" i="1"/>
  <c r="D26" i="1"/>
  <c r="L26" i="1" s="1"/>
  <c r="C26" i="1"/>
  <c r="K26" i="1" s="1"/>
  <c r="B26" i="1"/>
  <c r="L25" i="1"/>
  <c r="I25" i="1"/>
  <c r="J25" i="1" s="1"/>
  <c r="H25" i="1"/>
  <c r="G25" i="1"/>
  <c r="F25" i="1"/>
  <c r="E25" i="1"/>
  <c r="M25" i="1" s="1"/>
  <c r="D25" i="1"/>
  <c r="C25" i="1"/>
  <c r="K25" i="1" s="1"/>
  <c r="B25" i="1"/>
  <c r="J24" i="1"/>
  <c r="I24" i="1"/>
  <c r="H24" i="1"/>
  <c r="L24" i="1" s="1"/>
  <c r="G24" i="1"/>
  <c r="E24" i="1"/>
  <c r="F24" i="1" s="1"/>
  <c r="D24" i="1"/>
  <c r="C24" i="1"/>
  <c r="K24" i="1" s="1"/>
  <c r="B24" i="1"/>
  <c r="J23" i="1"/>
  <c r="I23" i="1"/>
  <c r="H23" i="1"/>
  <c r="G23" i="1"/>
  <c r="E23" i="1"/>
  <c r="F23" i="1" s="1"/>
  <c r="D23" i="1"/>
  <c r="L23" i="1" s="1"/>
  <c r="C23" i="1"/>
  <c r="K23" i="1" s="1"/>
  <c r="B23" i="1"/>
  <c r="K22" i="1"/>
  <c r="I22" i="1"/>
  <c r="J22" i="1" s="1"/>
  <c r="H22" i="1"/>
  <c r="G22" i="1"/>
  <c r="E22" i="1"/>
  <c r="D22" i="1"/>
  <c r="L22" i="1" s="1"/>
  <c r="C22" i="1"/>
  <c r="F22" i="1" s="1"/>
  <c r="B22" i="1"/>
  <c r="I21" i="1"/>
  <c r="H21" i="1"/>
  <c r="L21" i="1" s="1"/>
  <c r="G21" i="1"/>
  <c r="J21" i="1" s="1"/>
  <c r="F21" i="1"/>
  <c r="E21" i="1"/>
  <c r="M21" i="1" s="1"/>
  <c r="D21" i="1"/>
  <c r="C21" i="1"/>
  <c r="B21" i="1"/>
  <c r="M20" i="1"/>
  <c r="J20" i="1"/>
  <c r="I20" i="1"/>
  <c r="H20" i="1"/>
  <c r="G20" i="1"/>
  <c r="E20" i="1"/>
  <c r="F20" i="1" s="1"/>
  <c r="D20" i="1"/>
  <c r="L20" i="1" s="1"/>
  <c r="C20" i="1"/>
  <c r="B20" i="1"/>
  <c r="J19" i="1"/>
  <c r="I19" i="1"/>
  <c r="H19" i="1"/>
  <c r="G19" i="1"/>
  <c r="E19" i="1"/>
  <c r="F19" i="1" s="1"/>
  <c r="D19" i="1"/>
  <c r="L19" i="1" s="1"/>
  <c r="C19" i="1"/>
  <c r="K19" i="1" s="1"/>
  <c r="B19" i="1"/>
  <c r="I18" i="1"/>
  <c r="J18" i="1" s="1"/>
  <c r="H18" i="1"/>
  <c r="G18" i="1"/>
  <c r="E18" i="1"/>
  <c r="M18" i="1" s="1"/>
  <c r="D18" i="1"/>
  <c r="L18" i="1" s="1"/>
  <c r="C18" i="1"/>
  <c r="F18" i="1" s="1"/>
  <c r="B18" i="1"/>
  <c r="I17" i="1"/>
  <c r="H17" i="1"/>
  <c r="G17" i="1"/>
  <c r="F17" i="1"/>
  <c r="E17" i="1"/>
  <c r="D17" i="1"/>
  <c r="L17" i="1" s="1"/>
  <c r="C17" i="1"/>
  <c r="B17" i="1"/>
  <c r="M16" i="1"/>
  <c r="I16" i="1"/>
  <c r="H16" i="1"/>
  <c r="G16" i="1"/>
  <c r="J16" i="1" s="1"/>
  <c r="F16" i="1"/>
  <c r="E16" i="1"/>
  <c r="D16" i="1"/>
  <c r="L16" i="1" s="1"/>
  <c r="C16" i="1"/>
  <c r="B16" i="1"/>
  <c r="K15" i="1"/>
  <c r="J15" i="1"/>
  <c r="I15" i="1"/>
  <c r="H15" i="1"/>
  <c r="G15" i="1"/>
  <c r="E15" i="1"/>
  <c r="M15" i="1" s="1"/>
  <c r="D15" i="1"/>
  <c r="L15" i="1" s="1"/>
  <c r="C15" i="1"/>
  <c r="F15" i="1" s="1"/>
  <c r="B15" i="1"/>
  <c r="J14" i="1"/>
  <c r="I14" i="1"/>
  <c r="H14" i="1"/>
  <c r="G14" i="1"/>
  <c r="E14" i="1"/>
  <c r="M14" i="1" s="1"/>
  <c r="D14" i="1"/>
  <c r="L14" i="1" s="1"/>
  <c r="C14" i="1"/>
  <c r="F14" i="1" s="1"/>
  <c r="B14" i="1"/>
  <c r="L13" i="1"/>
  <c r="I13" i="1"/>
  <c r="J13" i="1" s="1"/>
  <c r="H13" i="1"/>
  <c r="G13" i="1"/>
  <c r="F13" i="1"/>
  <c r="E13" i="1"/>
  <c r="D13" i="1"/>
  <c r="C13" i="1"/>
  <c r="K13" i="1" s="1"/>
  <c r="B13" i="1"/>
  <c r="M12" i="1"/>
  <c r="N12" i="1" s="1"/>
  <c r="I12" i="1"/>
  <c r="H12" i="1"/>
  <c r="L12" i="1" s="1"/>
  <c r="G12" i="1"/>
  <c r="J12" i="1" s="1"/>
  <c r="F12" i="1"/>
  <c r="E12" i="1"/>
  <c r="D12" i="1"/>
  <c r="C12" i="1"/>
  <c r="K12" i="1" s="1"/>
  <c r="B12" i="1"/>
  <c r="M11" i="1"/>
  <c r="N11" i="1" s="1"/>
  <c r="J11" i="1"/>
  <c r="I11" i="1"/>
  <c r="H11" i="1"/>
  <c r="G11" i="1"/>
  <c r="E11" i="1"/>
  <c r="F11" i="1" s="1"/>
  <c r="D11" i="1"/>
  <c r="L11" i="1" s="1"/>
  <c r="C11" i="1"/>
  <c r="K11" i="1" s="1"/>
  <c r="B11" i="1"/>
  <c r="I10" i="1"/>
  <c r="J10" i="1" s="1"/>
  <c r="H10" i="1"/>
  <c r="G10" i="1"/>
  <c r="F10" i="1"/>
  <c r="E10" i="1"/>
  <c r="D10" i="1"/>
  <c r="L10" i="1" s="1"/>
  <c r="C10" i="1"/>
  <c r="K10" i="1" s="1"/>
  <c r="B10" i="1"/>
  <c r="L9" i="1"/>
  <c r="I9" i="1"/>
  <c r="J9" i="1" s="1"/>
  <c r="H9" i="1"/>
  <c r="G9" i="1"/>
  <c r="F9" i="1"/>
  <c r="E9" i="1"/>
  <c r="M9" i="1" s="1"/>
  <c r="D9" i="1"/>
  <c r="C9" i="1"/>
  <c r="K9" i="1" s="1"/>
  <c r="B9" i="1"/>
  <c r="J8" i="1"/>
  <c r="I8" i="1"/>
  <c r="H8" i="1"/>
  <c r="L8" i="1" s="1"/>
  <c r="G8" i="1"/>
  <c r="E8" i="1"/>
  <c r="F8" i="1" s="1"/>
  <c r="D8" i="1"/>
  <c r="C8" i="1"/>
  <c r="K8" i="1" s="1"/>
  <c r="B8" i="1"/>
  <c r="M7" i="1"/>
  <c r="N7" i="1" s="1"/>
  <c r="J7" i="1"/>
  <c r="I7" i="1"/>
  <c r="H7" i="1"/>
  <c r="G7" i="1"/>
  <c r="E7" i="1"/>
  <c r="F7" i="1" s="1"/>
  <c r="D7" i="1"/>
  <c r="C7" i="1"/>
  <c r="K7" i="1" s="1"/>
  <c r="B7" i="1"/>
  <c r="K6" i="1"/>
  <c r="J6" i="1"/>
  <c r="I6" i="1"/>
  <c r="H6" i="1"/>
  <c r="G6" i="1"/>
  <c r="E6" i="1"/>
  <c r="M6" i="1" s="1"/>
  <c r="D6" i="1"/>
  <c r="C6" i="1"/>
  <c r="B6" i="1"/>
  <c r="A2" i="1"/>
  <c r="A1" i="1"/>
  <c r="P28" i="1" l="1"/>
  <c r="P11" i="1"/>
  <c r="P12" i="1"/>
  <c r="N18" i="1"/>
  <c r="N14" i="1"/>
  <c r="P14" i="1" s="1"/>
  <c r="C82" i="1"/>
  <c r="J17" i="1"/>
  <c r="K18" i="1"/>
  <c r="N25" i="1"/>
  <c r="P25" i="1" s="1"/>
  <c r="N36" i="1"/>
  <c r="P36" i="1" s="1"/>
  <c r="P50" i="1"/>
  <c r="N15" i="1"/>
  <c r="N47" i="1"/>
  <c r="K54" i="1"/>
  <c r="P61" i="1"/>
  <c r="N62" i="1"/>
  <c r="P62" i="1" s="1"/>
  <c r="F27" i="1"/>
  <c r="M23" i="1"/>
  <c r="N23" i="1" s="1"/>
  <c r="P23" i="1" s="1"/>
  <c r="N37" i="1"/>
  <c r="P37" i="1" s="1"/>
  <c r="P44" i="1"/>
  <c r="F67" i="1"/>
  <c r="M67" i="1"/>
  <c r="N67" i="1" s="1"/>
  <c r="P68" i="1" s="1"/>
  <c r="F59" i="1"/>
  <c r="M59" i="1"/>
  <c r="N59" i="1" s="1"/>
  <c r="P59" i="1" s="1"/>
  <c r="N6" i="1"/>
  <c r="P7" i="1" s="1"/>
  <c r="D82" i="1"/>
  <c r="M43" i="1"/>
  <c r="N43" i="1" s="1"/>
  <c r="H82" i="1"/>
  <c r="I82" i="1"/>
  <c r="J82" i="1" s="1"/>
  <c r="N9" i="1"/>
  <c r="K31" i="1"/>
  <c r="N31" i="1" s="1"/>
  <c r="N53" i="1"/>
  <c r="F34" i="1"/>
  <c r="F50" i="1"/>
  <c r="K62" i="1"/>
  <c r="N70" i="1"/>
  <c r="P70" i="1" s="1"/>
  <c r="N71" i="1"/>
  <c r="P71" i="1" s="1"/>
  <c r="M8" i="1"/>
  <c r="N8" i="1" s="1"/>
  <c r="P8" i="1" s="1"/>
  <c r="M13" i="1"/>
  <c r="N13" i="1" s="1"/>
  <c r="P13" i="1" s="1"/>
  <c r="K17" i="1"/>
  <c r="M22" i="1"/>
  <c r="N22" i="1" s="1"/>
  <c r="M24" i="1"/>
  <c r="N24" i="1" s="1"/>
  <c r="M29" i="1"/>
  <c r="N29" i="1" s="1"/>
  <c r="P29" i="1" s="1"/>
  <c r="K33" i="1"/>
  <c r="M38" i="1"/>
  <c r="N38" i="1" s="1"/>
  <c r="M40" i="1"/>
  <c r="N40" i="1" s="1"/>
  <c r="M45" i="1"/>
  <c r="N45" i="1" s="1"/>
  <c r="P45" i="1" s="1"/>
  <c r="K49" i="1"/>
  <c r="M54" i="1"/>
  <c r="M56" i="1"/>
  <c r="N56" i="1" s="1"/>
  <c r="M60" i="1"/>
  <c r="N60" i="1" s="1"/>
  <c r="L62" i="1"/>
  <c r="F64" i="1"/>
  <c r="F71" i="1"/>
  <c r="L77" i="1"/>
  <c r="K78" i="1"/>
  <c r="F80" i="1"/>
  <c r="J69" i="1"/>
  <c r="M74" i="1"/>
  <c r="N74" i="1" s="1"/>
  <c r="P74" i="1" s="1"/>
  <c r="N75" i="1"/>
  <c r="P75" i="1" s="1"/>
  <c r="K81" i="1"/>
  <c r="M17" i="1"/>
  <c r="N17" i="1" s="1"/>
  <c r="K21" i="1"/>
  <c r="N21" i="1" s="1"/>
  <c r="P21" i="1" s="1"/>
  <c r="M26" i="1"/>
  <c r="N26" i="1" s="1"/>
  <c r="K30" i="1"/>
  <c r="N30" i="1" s="1"/>
  <c r="P30" i="1" s="1"/>
  <c r="M33" i="1"/>
  <c r="M35" i="1"/>
  <c r="N35" i="1" s="1"/>
  <c r="P35" i="1" s="1"/>
  <c r="K37" i="1"/>
  <c r="M42" i="1"/>
  <c r="N42" i="1" s="1"/>
  <c r="P42" i="1" s="1"/>
  <c r="K46" i="1"/>
  <c r="N46" i="1" s="1"/>
  <c r="P46" i="1" s="1"/>
  <c r="M49" i="1"/>
  <c r="N49" i="1" s="1"/>
  <c r="M51" i="1"/>
  <c r="N51" i="1" s="1"/>
  <c r="P51" i="1" s="1"/>
  <c r="K53" i="1"/>
  <c r="M58" i="1"/>
  <c r="N58" i="1" s="1"/>
  <c r="P58" i="1" s="1"/>
  <c r="L65" i="1"/>
  <c r="L81" i="1"/>
  <c r="L6" i="1"/>
  <c r="L82" i="1" s="1"/>
  <c r="L88" i="1" s="1"/>
  <c r="F6" i="1"/>
  <c r="E82" i="1"/>
  <c r="F82" i="1" s="1"/>
  <c r="M10" i="1"/>
  <c r="N10" i="1" s="1"/>
  <c r="K14" i="1"/>
  <c r="K82" i="1" s="1"/>
  <c r="K88" i="1" s="1"/>
  <c r="M19" i="1"/>
  <c r="N19" i="1" s="1"/>
  <c r="G82" i="1"/>
  <c r="L7" i="1"/>
  <c r="K16" i="1"/>
  <c r="N16" i="1" s="1"/>
  <c r="P16" i="1" s="1"/>
  <c r="K32" i="1"/>
  <c r="N32" i="1" s="1"/>
  <c r="K48" i="1"/>
  <c r="N48" i="1" s="1"/>
  <c r="P48" i="1" s="1"/>
  <c r="M63" i="1"/>
  <c r="N63" i="1" s="1"/>
  <c r="M65" i="1"/>
  <c r="N65" i="1" s="1"/>
  <c r="K69" i="1"/>
  <c r="J73" i="1"/>
  <c r="K76" i="1"/>
  <c r="N76" i="1" s="1"/>
  <c r="M78" i="1"/>
  <c r="N78" i="1" s="1"/>
  <c r="P78" i="1" s="1"/>
  <c r="M79" i="1"/>
  <c r="N79" i="1" s="1"/>
  <c r="P79" i="1" s="1"/>
  <c r="M81" i="1"/>
  <c r="M39" i="1"/>
  <c r="N39" i="1" s="1"/>
  <c r="M55" i="1"/>
  <c r="N55" i="1" s="1"/>
  <c r="K20" i="1"/>
  <c r="N20" i="1" s="1"/>
  <c r="P20" i="1" s="1"/>
  <c r="K36" i="1"/>
  <c r="K52" i="1"/>
  <c r="N52" i="1" s="1"/>
  <c r="P52" i="1" s="1"/>
  <c r="K64" i="1"/>
  <c r="N64" i="1" s="1"/>
  <c r="P64" i="1" s="1"/>
  <c r="N66" i="1"/>
  <c r="P66" i="1" s="1"/>
  <c r="M69" i="1"/>
  <c r="N69" i="1" s="1"/>
  <c r="P69" i="1" s="1"/>
  <c r="K73" i="1"/>
  <c r="N73" i="1" s="1"/>
  <c r="P73" i="1" s="1"/>
  <c r="K80" i="1"/>
  <c r="N80" i="1" s="1"/>
  <c r="P76" i="1" l="1"/>
  <c r="P77" i="1"/>
  <c r="P31" i="1"/>
  <c r="P32" i="1"/>
  <c r="P60" i="1"/>
  <c r="P19" i="1"/>
  <c r="N33" i="1"/>
  <c r="P56" i="1"/>
  <c r="P57" i="1"/>
  <c r="P24" i="1"/>
  <c r="P43" i="1"/>
  <c r="P47" i="1"/>
  <c r="P17" i="1"/>
  <c r="P9" i="1"/>
  <c r="P80" i="1"/>
  <c r="P55" i="1"/>
  <c r="P65" i="1"/>
  <c r="N54" i="1"/>
  <c r="P54" i="1" s="1"/>
  <c r="P22" i="1"/>
  <c r="P67" i="1"/>
  <c r="P38" i="1"/>
  <c r="P39" i="1"/>
  <c r="P63" i="1"/>
  <c r="P10" i="1"/>
  <c r="P26" i="1"/>
  <c r="P72" i="1"/>
  <c r="M82" i="1"/>
  <c r="P15" i="1"/>
  <c r="P40" i="1"/>
  <c r="P41" i="1"/>
  <c r="P18" i="1"/>
  <c r="N81" i="1"/>
  <c r="P81" i="1" s="1"/>
  <c r="P49" i="1"/>
  <c r="P53" i="1"/>
  <c r="P27" i="1"/>
  <c r="P33" i="1" l="1"/>
  <c r="P34" i="1"/>
  <c r="N82" i="1"/>
  <c r="M88" i="1"/>
</calcChain>
</file>

<file path=xl/sharedStrings.xml><?xml version="1.0" encoding="utf-8"?>
<sst xmlns="http://schemas.openxmlformats.org/spreadsheetml/2006/main" count="98" uniqueCount="88">
  <si>
    <t>หน่วย : ล้านบาท</t>
  </si>
  <si>
    <t>ลำดับที่</t>
  </si>
  <si>
    <t>จังหวัด</t>
  </si>
  <si>
    <t>รายจ่ายประจำ</t>
  </si>
  <si>
    <t>รายจ่ายลงทุน</t>
  </si>
  <si>
    <t>รวม</t>
  </si>
  <si>
    <t>งบจัดสรรถือจ่าย จังหวัด</t>
  </si>
  <si>
    <t>PO</t>
  </si>
  <si>
    <t>เบิกจ่าย</t>
  </si>
  <si>
    <t>ร้อยละเบิกจ่ายต่องบจัดสรรถือจ่ายจังหวัด</t>
  </si>
  <si>
    <t>1500</t>
  </si>
  <si>
    <t>8400</t>
  </si>
  <si>
    <t>8100</t>
  </si>
  <si>
    <t>2500</t>
  </si>
  <si>
    <t>9300</t>
  </si>
  <si>
    <t>5300</t>
  </si>
  <si>
    <t>1800</t>
  </si>
  <si>
    <t>2300</t>
  </si>
  <si>
    <t>3800</t>
  </si>
  <si>
    <t>9500</t>
  </si>
  <si>
    <t>3100</t>
  </si>
  <si>
    <t>2100</t>
  </si>
  <si>
    <t>8300</t>
  </si>
  <si>
    <t>2700</t>
  </si>
  <si>
    <t>6100</t>
  </si>
  <si>
    <t>8500</t>
  </si>
  <si>
    <t>7200</t>
  </si>
  <si>
    <t>5800</t>
  </si>
  <si>
    <t>9100</t>
  </si>
  <si>
    <t>7100</t>
  </si>
  <si>
    <t>2200</t>
  </si>
  <si>
    <t>3900</t>
  </si>
  <si>
    <t>5500</t>
  </si>
  <si>
    <t>7700</t>
  </si>
  <si>
    <t>4600</t>
  </si>
  <si>
    <t>8600</t>
  </si>
  <si>
    <t>1300</t>
  </si>
  <si>
    <t>1400</t>
  </si>
  <si>
    <t>7600</t>
  </si>
  <si>
    <t>6000</t>
  </si>
  <si>
    <t>3200</t>
  </si>
  <si>
    <t>4500</t>
  </si>
  <si>
    <t>2600</t>
  </si>
  <si>
    <t>2000</t>
  </si>
  <si>
    <t>4800</t>
  </si>
  <si>
    <t>6700</t>
  </si>
  <si>
    <t>6200</t>
  </si>
  <si>
    <t>4200</t>
  </si>
  <si>
    <t>1100</t>
  </si>
  <si>
    <t>7500</t>
  </si>
  <si>
    <t>3700</t>
  </si>
  <si>
    <t>9600</t>
  </si>
  <si>
    <t>6500</t>
  </si>
  <si>
    <t>7000</t>
  </si>
  <si>
    <t>2400</t>
  </si>
  <si>
    <t>1700</t>
  </si>
  <si>
    <t>6600</t>
  </si>
  <si>
    <t>3600</t>
  </si>
  <si>
    <t>1900</t>
  </si>
  <si>
    <t>9200</t>
  </si>
  <si>
    <t>4400</t>
  </si>
  <si>
    <t>3500</t>
  </si>
  <si>
    <t>5100</t>
  </si>
  <si>
    <t>1200</t>
  </si>
  <si>
    <t>4900</t>
  </si>
  <si>
    <t>7400</t>
  </si>
  <si>
    <t>3000</t>
  </si>
  <si>
    <t>4100</t>
  </si>
  <si>
    <t>5200</t>
  </si>
  <si>
    <t>5400</t>
  </si>
  <si>
    <t>7300</t>
  </si>
  <si>
    <t>8200</t>
  </si>
  <si>
    <t>5700</t>
  </si>
  <si>
    <t>1600</t>
  </si>
  <si>
    <t>4700</t>
  </si>
  <si>
    <t>3400</t>
  </si>
  <si>
    <t>3300</t>
  </si>
  <si>
    <t>4300</t>
  </si>
  <si>
    <t>6400</t>
  </si>
  <si>
    <t>8000</t>
  </si>
  <si>
    <t>4000</t>
  </si>
  <si>
    <t>9400</t>
  </si>
  <si>
    <t>9000</t>
  </si>
  <si>
    <t>6300</t>
  </si>
  <si>
    <t>5600</t>
  </si>
  <si>
    <t>5000</t>
  </si>
  <si>
    <t xml:space="preserve"> 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</si>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</sst>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_-* #,##0.000_-;\-* #,##0.000_-;_-* &quot;-&quot;???_-;_-@_-"/>
  </numFmts>
  <fonts count="11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4" borderId="18" applyNumberFormat="0" applyProtection="0">
      <alignment horizontal="left" vertical="center" indent="1"/>
    </xf>
    <xf numFmtId="0" fontId="10" fillId="0" borderId="0"/>
  </cellStyleXfs>
  <cellXfs count="64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2" borderId="10" xfId="3" applyFont="1" applyFill="1" applyBorder="1" applyAlignment="1">
      <alignment horizontal="center" vertical="center" wrapText="1"/>
    </xf>
    <xf numFmtId="43" fontId="7" fillId="2" borderId="7" xfId="3" applyFont="1" applyFill="1" applyBorder="1" applyAlignment="1">
      <alignment horizontal="center" vertical="center" wrapText="1"/>
    </xf>
    <xf numFmtId="187" fontId="6" fillId="2" borderId="11" xfId="3" applyNumberFormat="1" applyFont="1" applyFill="1" applyBorder="1" applyAlignment="1">
      <alignment horizontal="center" vertical="center"/>
    </xf>
    <xf numFmtId="188" fontId="6" fillId="3" borderId="12" xfId="3" applyNumberFormat="1" applyFont="1" applyFill="1" applyBorder="1" applyAlignment="1">
      <alignment vertical="center"/>
    </xf>
    <xf numFmtId="43" fontId="6" fillId="0" borderId="13" xfId="3" applyFont="1" applyFill="1" applyBorder="1" applyAlignment="1">
      <alignment vertical="center"/>
    </xf>
    <xf numFmtId="43" fontId="6" fillId="0" borderId="14" xfId="3" applyFont="1" applyFill="1" applyBorder="1" applyAlignment="1">
      <alignment vertical="center"/>
    </xf>
    <xf numFmtId="43" fontId="6" fillId="0" borderId="15" xfId="3" applyFont="1" applyFill="1" applyBorder="1" applyAlignment="1">
      <alignment vertical="center"/>
    </xf>
    <xf numFmtId="43" fontId="6" fillId="0" borderId="16" xfId="3" applyFont="1" applyFill="1" applyBorder="1" applyAlignment="1">
      <alignment horizontal="right" vertical="center"/>
    </xf>
    <xf numFmtId="43" fontId="8" fillId="0" borderId="16" xfId="3" applyFont="1" applyFill="1" applyBorder="1" applyAlignment="1">
      <alignment horizontal="right" vertical="center"/>
    </xf>
    <xf numFmtId="43" fontId="8" fillId="0" borderId="15" xfId="3" applyFont="1" applyFill="1" applyBorder="1" applyAlignment="1">
      <alignment horizontal="right" vertical="center"/>
    </xf>
    <xf numFmtId="43" fontId="6" fillId="2" borderId="17" xfId="3" applyFont="1" applyFill="1" applyBorder="1" applyAlignment="1">
      <alignment horizontal="right" vertical="center"/>
    </xf>
    <xf numFmtId="0" fontId="9" fillId="4" borderId="18" xfId="4" quotePrefix="1" applyNumberFormat="1" applyProtection="1">
      <alignment horizontal="left" vertical="center" indent="1"/>
      <protection locked="0"/>
    </xf>
    <xf numFmtId="189" fontId="0" fillId="0" borderId="0" xfId="0" applyNumberFormat="1"/>
    <xf numFmtId="190" fontId="0" fillId="0" borderId="0" xfId="0" applyNumberFormat="1"/>
    <xf numFmtId="187" fontId="6" fillId="2" borderId="15" xfId="3" applyNumberFormat="1" applyFont="1" applyFill="1" applyBorder="1" applyAlignment="1">
      <alignment horizontal="center" vertical="center"/>
    </xf>
    <xf numFmtId="188" fontId="6" fillId="3" borderId="17" xfId="3" applyNumberFormat="1" applyFont="1" applyFill="1" applyBorder="1" applyAlignment="1">
      <alignment vertical="center"/>
    </xf>
    <xf numFmtId="43" fontId="6" fillId="0" borderId="17" xfId="3" applyFont="1" applyFill="1" applyBorder="1" applyAlignment="1">
      <alignment horizontal="right" vertical="center"/>
    </xf>
    <xf numFmtId="43" fontId="8" fillId="0" borderId="19" xfId="3" applyFont="1" applyFill="1" applyBorder="1" applyAlignment="1">
      <alignment horizontal="right" vertical="center"/>
    </xf>
    <xf numFmtId="43" fontId="8" fillId="0" borderId="17" xfId="3" applyFont="1" applyFill="1" applyBorder="1" applyAlignment="1">
      <alignment horizontal="right" vertical="center"/>
    </xf>
    <xf numFmtId="43" fontId="6" fillId="0" borderId="19" xfId="3" applyFont="1" applyFill="1" applyBorder="1" applyAlignment="1">
      <alignment horizontal="right" vertical="center"/>
    </xf>
    <xf numFmtId="43" fontId="7" fillId="5" borderId="20" xfId="3" applyFont="1" applyFill="1" applyBorder="1" applyAlignment="1">
      <alignment horizontal="center" vertical="center"/>
    </xf>
    <xf numFmtId="43" fontId="7" fillId="5" borderId="21" xfId="3" applyFont="1" applyFill="1" applyBorder="1" applyAlignment="1">
      <alignment horizontal="center" vertical="center"/>
    </xf>
    <xf numFmtId="43" fontId="7" fillId="5" borderId="20" xfId="3" applyNumberFormat="1" applyFont="1" applyFill="1" applyBorder="1" applyAlignment="1">
      <alignment vertical="center"/>
    </xf>
    <xf numFmtId="43" fontId="7" fillId="5" borderId="21" xfId="3" applyNumberFormat="1" applyFont="1" applyFill="1" applyBorder="1" applyAlignment="1">
      <alignment vertical="center"/>
    </xf>
    <xf numFmtId="43" fontId="7" fillId="5" borderId="22" xfId="3" applyNumberFormat="1" applyFont="1" applyFill="1" applyBorder="1" applyAlignment="1">
      <alignment vertical="center"/>
    </xf>
    <xf numFmtId="43" fontId="7" fillId="5" borderId="23" xfId="3" applyNumberFormat="1" applyFont="1" applyFill="1" applyBorder="1" applyAlignment="1">
      <alignment horizontal="right" vertical="center"/>
    </xf>
    <xf numFmtId="43" fontId="7" fillId="5" borderId="20" xfId="3" applyFont="1" applyFill="1" applyBorder="1" applyAlignment="1">
      <alignment vertical="center"/>
    </xf>
    <xf numFmtId="4" fontId="9" fillId="4" borderId="18" xfId="4" quotePrefix="1" applyNumberFormat="1" applyProtection="1">
      <alignment horizontal="left" vertical="center" indent="1"/>
      <protection locked="0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4" fontId="6" fillId="0" borderId="0" xfId="3" applyNumberFormat="1" applyFont="1" applyFill="1" applyAlignment="1">
      <alignment vertical="center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1" applyFont="1"/>
    <xf numFmtId="43" fontId="6" fillId="0" borderId="0" xfId="3" applyFont="1" applyFill="1"/>
    <xf numFmtId="43" fontId="0" fillId="0" borderId="0" xfId="0" applyNumberForma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6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14196.48633\2564.06.18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18 มิถุนายน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18 มิถุนายน 2564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 xml:space="preserve">1. Refresh </v>
          </cell>
          <cell r="B1" t="str">
            <v>ปีงบประมาณ 2555 Period = 5</v>
          </cell>
        </row>
        <row r="3">
          <cell r="A3" t="str">
            <v>ผลการเบิกจ่ายรายภาค/จังหวัด</v>
          </cell>
        </row>
        <row r="5">
          <cell r="A5" t="str">
            <v>กระทรวง</v>
          </cell>
          <cell r="B5" t="str">
            <v/>
          </cell>
        </row>
        <row r="6">
          <cell r="A6" t="str">
            <v>กรม</v>
          </cell>
          <cell r="B6" t="str">
            <v/>
          </cell>
        </row>
        <row r="7">
          <cell r="A7" t="str">
            <v>กลุ่มลักษณะงาน</v>
          </cell>
          <cell r="B7" t="str">
            <v/>
          </cell>
        </row>
        <row r="8">
          <cell r="A8" t="str">
            <v>งบพัฒนา/งบปกติ</v>
          </cell>
          <cell r="B8" t="str">
            <v/>
          </cell>
        </row>
        <row r="9">
          <cell r="A9" t="str">
            <v>งาน / โครงการ</v>
          </cell>
          <cell r="B9" t="str">
            <v/>
          </cell>
        </row>
        <row r="10">
          <cell r="A10" t="str">
            <v>Fund แบบย่อ</v>
          </cell>
          <cell r="B10" t="str">
            <v/>
          </cell>
        </row>
        <row r="11">
          <cell r="A11" t="str">
            <v>ด้าน</v>
          </cell>
          <cell r="B11" t="str">
            <v/>
          </cell>
        </row>
        <row r="12">
          <cell r="A12" t="str">
            <v>ด้าน_ลักษณะงาน</v>
          </cell>
          <cell r="B12" t="str">
            <v/>
          </cell>
        </row>
        <row r="13">
          <cell r="A13" t="str">
            <v>แนวจัดสรรย่อย</v>
          </cell>
          <cell r="B13" t="str">
            <v/>
          </cell>
        </row>
        <row r="14">
          <cell r="A14" t="str">
            <v>แนวจัดสรรหลัก</v>
          </cell>
          <cell r="B14" t="str">
            <v/>
          </cell>
        </row>
        <row r="15">
          <cell r="A15" t="str">
            <v>เป้าหมายกระทรวง</v>
          </cell>
          <cell r="B15" t="str">
            <v/>
          </cell>
        </row>
        <row r="16">
          <cell r="A16" t="str">
            <v>เป้าหมายการจัดสรร</v>
          </cell>
          <cell r="B16" t="str">
            <v/>
          </cell>
        </row>
        <row r="17">
          <cell r="A17" t="str">
            <v>เป้าหมายหน่วยงาน</v>
          </cell>
          <cell r="B17" t="str">
            <v/>
          </cell>
        </row>
        <row r="18">
          <cell r="A18" t="str">
            <v>ผลผลิต/โครงการ</v>
          </cell>
          <cell r="B18" t="str">
            <v/>
          </cell>
        </row>
        <row r="19">
          <cell r="A19" t="str">
            <v>แผนงบประมาณ</v>
          </cell>
          <cell r="B19" t="str">
            <v/>
          </cell>
        </row>
        <row r="20">
          <cell r="A20" t="str">
            <v>แผนงาน</v>
          </cell>
          <cell r="B20" t="str">
            <v/>
          </cell>
        </row>
        <row r="21">
          <cell r="A21" t="str">
            <v>ยุทธศาสตร์กระทรวง</v>
          </cell>
          <cell r="B21" t="str">
            <v/>
          </cell>
        </row>
        <row r="22">
          <cell r="A22" t="str">
            <v>ยุทธศาสตร์การจัดสรร</v>
          </cell>
          <cell r="B22" t="str">
            <v/>
          </cell>
        </row>
        <row r="23">
          <cell r="A23" t="str">
            <v>รายจ่ายประจำ/ลงทุน</v>
          </cell>
          <cell r="B23" t="str">
            <v>]ไม่ระบุ[</v>
          </cell>
        </row>
        <row r="24">
          <cell r="A24" t="str">
            <v>Request ID</v>
          </cell>
          <cell r="B24" t="str">
            <v/>
          </cell>
        </row>
        <row r="25">
          <cell r="A25" t="str">
            <v>ลักษณะงาน</v>
          </cell>
          <cell r="B25" t="str">
            <v/>
          </cell>
        </row>
        <row r="26">
          <cell r="A26" t="str">
            <v>สาขา</v>
          </cell>
          <cell r="B26" t="str">
            <v/>
          </cell>
        </row>
        <row r="27">
          <cell r="A27" t="str">
            <v>Commitment item</v>
          </cell>
          <cell r="B27" t="str">
            <v/>
          </cell>
        </row>
        <row r="28">
          <cell r="A28" t="str">
            <v>หน่วยงานเบิกแทน</v>
          </cell>
          <cell r="B28" t="str">
            <v/>
          </cell>
        </row>
        <row r="29">
          <cell r="A29" t="str">
            <v>เดือน/ปีงบประมาณ</v>
          </cell>
          <cell r="B29" t="str">
            <v/>
          </cell>
        </row>
        <row r="30">
          <cell r="A30" t="str">
            <v>Funded Program</v>
          </cell>
          <cell r="B30" t="str">
            <v/>
          </cell>
        </row>
        <row r="31">
          <cell r="A31" t="str">
            <v>งบรายจ่าย</v>
          </cell>
          <cell r="B31" t="str">
            <v/>
          </cell>
        </row>
        <row r="32">
          <cell r="A32" t="str">
            <v>FCTR หน่วยเบิกแทน</v>
          </cell>
          <cell r="B32" t="str">
            <v/>
          </cell>
        </row>
        <row r="33">
          <cell r="A33" t="str">
            <v>หมวดรายจ่าย</v>
          </cell>
          <cell r="B33" t="str">
            <v/>
          </cell>
        </row>
        <row r="34">
          <cell r="A34" t="str">
            <v>กลุ่มภารกิจ</v>
          </cell>
          <cell r="B34" t="str">
            <v/>
          </cell>
        </row>
        <row r="35">
          <cell r="A35" t="str">
            <v>Funds Center</v>
          </cell>
          <cell r="B35" t="str">
            <v/>
          </cell>
        </row>
        <row r="36">
          <cell r="A36" t="str">
            <v>ปีFund</v>
          </cell>
          <cell r="B36" t="str">
            <v/>
          </cell>
        </row>
        <row r="37">
          <cell r="A37" t="str">
            <v>ปีงบประมาณ</v>
          </cell>
          <cell r="B37" t="str">
            <v/>
          </cell>
        </row>
        <row r="38">
          <cell r="A38" t="str">
            <v>งบประมาณ</v>
          </cell>
          <cell r="B38" t="str">
            <v>งบจัดสรรถือจ่าย จังหวัด
E, สำรองเงิน มีหนี้, PO ทั้งสิ้น
I...</v>
          </cell>
        </row>
        <row r="39">
          <cell r="A39" t="str">
            <v>จังหวัด</v>
          </cell>
          <cell r="B39" t="str">
            <v>]1000 ส่วนกลาง[</v>
          </cell>
        </row>
        <row r="41">
          <cell r="A41" t="str">
            <v>FM area</v>
          </cell>
          <cell r="B41" t="str">
            <v>THAI GOVERNMENT</v>
          </cell>
        </row>
        <row r="42">
          <cell r="A42" t="str">
            <v>ปีงบประมาณ</v>
          </cell>
          <cell r="B42" t="str">
            <v>2564</v>
          </cell>
        </row>
        <row r="43">
          <cell r="A43" t="str">
            <v>ปีFund</v>
          </cell>
          <cell r="B43" t="str">
            <v>64</v>
          </cell>
        </row>
        <row r="44">
          <cell r="A44" t="str">
            <v>กระทรวง</v>
          </cell>
          <cell r="B44" t="str">
            <v>สำนักนายกรัฐมนตรี..96</v>
          </cell>
        </row>
        <row r="45">
          <cell r="A45" t="str">
            <v>จังหวัด</v>
          </cell>
          <cell r="B45" t="str">
            <v>ส่วนกลาง, ภาคใต้ตอนล่าง, ภาคใต้ตอนบน, ภาคตอ/น ตอนล่าง, ภาคตอ/น ตอนบน, ภาคต/อ, ภาคกลางล่าง, ภาคกลางบน, ภาคเหนือล่าง, ภาคเหนือบน</v>
          </cell>
        </row>
        <row r="47">
          <cell r="A47" t="str">
            <v>Author</v>
          </cell>
          <cell r="B47" t="str">
            <v>GFBWD223</v>
          </cell>
        </row>
        <row r="48">
          <cell r="A48" t="str">
            <v>Last Changed by</v>
          </cell>
          <cell r="B48" t="str">
            <v>GFBWD223</v>
          </cell>
        </row>
        <row r="49">
          <cell r="A49" t="str">
            <v>InfoProvider</v>
          </cell>
          <cell r="B49" t="str">
            <v>ZRP04_M02</v>
          </cell>
        </row>
        <row r="50">
          <cell r="A50" t="str">
            <v>Query Technical Name</v>
          </cell>
          <cell r="B50" t="str">
            <v>ZRP04_M02_V1_Q021_V2</v>
          </cell>
        </row>
        <row r="51">
          <cell r="A51" t="str">
            <v>Key Date</v>
          </cell>
          <cell r="B51" t="str">
            <v>30/9/2021</v>
          </cell>
        </row>
        <row r="52">
          <cell r="A52" t="str">
            <v>Changed At</v>
          </cell>
          <cell r="B52" t="str">
            <v>6/11/2020 18:13:48</v>
          </cell>
        </row>
        <row r="53">
          <cell r="A53" t="str">
            <v>Status of Data</v>
          </cell>
          <cell r="B53" t="str">
            <v>18/6/2021 21:45:01</v>
          </cell>
        </row>
        <row r="54">
          <cell r="A54" t="str">
            <v>Current User</v>
          </cell>
          <cell r="B54" t="str">
            <v>GFAPP_BW01</v>
          </cell>
        </row>
        <row r="55">
          <cell r="A55" t="str">
            <v>Last Refreshed</v>
          </cell>
          <cell r="B55" t="str">
            <v>19/6/2021 09:16:04</v>
          </cell>
        </row>
        <row r="56">
          <cell r="A56">
            <v>1</v>
          </cell>
          <cell r="B56">
            <v>2</v>
          </cell>
          <cell r="C56">
            <v>3</v>
          </cell>
          <cell r="D56">
            <v>4</v>
          </cell>
          <cell r="E56">
            <v>5</v>
          </cell>
          <cell r="F56">
            <v>6</v>
          </cell>
          <cell r="G56">
            <v>7</v>
          </cell>
          <cell r="H56">
            <v>8</v>
          </cell>
          <cell r="I56">
            <v>9</v>
          </cell>
          <cell r="J56">
            <v>10</v>
          </cell>
          <cell r="K56">
            <v>11</v>
          </cell>
          <cell r="L56">
            <v>12</v>
          </cell>
        </row>
        <row r="57">
          <cell r="A57" t="str">
            <v>หน่วยเบิกจ่าย</v>
          </cell>
          <cell r="B57" t="str">
            <v/>
          </cell>
        </row>
        <row r="59">
          <cell r="A59" t="str">
            <v>ประเภทสำรองเงิน</v>
          </cell>
          <cell r="B59" t="str">
            <v/>
          </cell>
        </row>
        <row r="61">
          <cell r="B61" t="str">
            <v>รายจ่ายประจำ/ลงทุน</v>
          </cell>
          <cell r="C61" t="str">
            <v>รายจ่ายประจำ</v>
          </cell>
          <cell r="H61" t="str">
            <v>รายจ่ายลงทุน</v>
          </cell>
          <cell r="M61" t="str">
            <v>รวมทั้งสิ้น</v>
          </cell>
        </row>
        <row r="62">
          <cell r="C62" t="str">
            <v>งบจัดสรรถือจ่าย จังหวัด
E</v>
          </cell>
          <cell r="D62" t="str">
            <v>สำรองเงิน มีหนี้</v>
          </cell>
          <cell r="E62" t="str">
            <v>PO ทั้งสิ้น
I</v>
          </cell>
          <cell r="F62" t="str">
            <v>เบิกจ่ายทั้งสิ้น
J = K+L</v>
          </cell>
          <cell r="G62" t="str">
            <v>ร้อยละเบิกจ่าย
ต่องบจัดสรรถือจ่ายจังหวัด</v>
          </cell>
          <cell r="H62" t="str">
            <v>งบจัดสรรถือจ่าย จังหวัด
E</v>
          </cell>
          <cell r="I62" t="str">
            <v>สำรองเงิน มีหนี้</v>
          </cell>
          <cell r="J62" t="str">
            <v>PO ทั้งสิ้น
I</v>
          </cell>
          <cell r="K62" t="str">
            <v>เบิกจ่ายทั้งสิ้น
J = K+L</v>
          </cell>
          <cell r="L62" t="str">
            <v>ร้อยละเบิกจ่าย
ต่องบจัดสรรถือจ่ายจังหวัด</v>
          </cell>
          <cell r="M62" t="str">
            <v>งบจัดสรรถือจ่าย จังหวัด
E</v>
          </cell>
          <cell r="N62" t="str">
            <v>สำรองเงิน มีหนี้</v>
          </cell>
          <cell r="O62" t="str">
            <v>PO ทั้งสิ้น
I</v>
          </cell>
          <cell r="P62" t="str">
            <v>เบิกจ่ายทั้งสิ้น
J = K+L</v>
          </cell>
          <cell r="Q62" t="str">
            <v>ร้อยละเบิกจ่าย
ต่องบจัดสรรถือจ่ายจังหวัด</v>
          </cell>
          <cell r="R62" t="str">
            <v>ใช้จ่าย</v>
          </cell>
        </row>
        <row r="63">
          <cell r="A63" t="str">
            <v>จังหวัด</v>
          </cell>
          <cell r="C63" t="str">
            <v>* 1,000,000</v>
          </cell>
          <cell r="D63" t="str">
            <v/>
          </cell>
          <cell r="E63" t="str">
            <v>* 1,000,000 THB</v>
          </cell>
          <cell r="F63" t="str">
            <v>* 1,000,000 THB</v>
          </cell>
          <cell r="G63" t="str">
            <v>%</v>
          </cell>
          <cell r="H63" t="str">
            <v>* 1,000,000</v>
          </cell>
          <cell r="I63" t="str">
            <v/>
          </cell>
          <cell r="J63" t="str">
            <v>* 1,000,000 THB</v>
          </cell>
          <cell r="K63" t="str">
            <v>* 1,000,000 THB</v>
          </cell>
          <cell r="L63" t="str">
            <v>%</v>
          </cell>
          <cell r="M63" t="str">
            <v>* 1,000,000</v>
          </cell>
          <cell r="N63" t="str">
            <v/>
          </cell>
          <cell r="O63" t="str">
            <v>* 1,000,000 THB</v>
          </cell>
          <cell r="P63" t="str">
            <v>* 1,000,000 THB</v>
          </cell>
          <cell r="Q63" t="str">
            <v>%</v>
          </cell>
        </row>
        <row r="64">
          <cell r="A64" t="str">
            <v>รวมทั้งสิ้น</v>
          </cell>
          <cell r="C64">
            <v>247912.08365727999</v>
          </cell>
          <cell r="E64">
            <v>2918.1502987099998</v>
          </cell>
          <cell r="F64">
            <v>224935.94506398001</v>
          </cell>
          <cell r="G64">
            <v>90.732142518000003</v>
          </cell>
          <cell r="H64">
            <v>294405.91535015998</v>
          </cell>
          <cell r="J64">
            <v>93958.664646010002</v>
          </cell>
          <cell r="K64">
            <v>139424.56188055</v>
          </cell>
          <cell r="L64">
            <v>47.357934950000001</v>
          </cell>
          <cell r="M64">
            <v>542317.99900744006</v>
          </cell>
          <cell r="O64">
            <v>96876.814944719998</v>
          </cell>
          <cell r="P64">
            <v>364360.50694453</v>
          </cell>
          <cell r="Q64">
            <v>67.185766951000005</v>
          </cell>
          <cell r="R64">
            <v>461237.32188925002</v>
          </cell>
        </row>
        <row r="65">
          <cell r="A65" t="str">
            <v>1500</v>
          </cell>
          <cell r="B65" t="str">
            <v>อ่างทอง</v>
          </cell>
          <cell r="C65">
            <v>888.36476319999997</v>
          </cell>
          <cell r="E65">
            <v>4.7883334800000004</v>
          </cell>
          <cell r="F65">
            <v>793.63699788999998</v>
          </cell>
          <cell r="G65">
            <v>89.336838960999998</v>
          </cell>
          <cell r="H65">
            <v>1812.24590463</v>
          </cell>
          <cell r="J65">
            <v>858.22890857000004</v>
          </cell>
          <cell r="K65">
            <v>688.21618223999997</v>
          </cell>
          <cell r="L65">
            <v>37.975871843999997</v>
          </cell>
          <cell r="M65">
            <v>2700.6106678299998</v>
          </cell>
          <cell r="O65">
            <v>863.01724205000005</v>
          </cell>
          <cell r="P65">
            <v>1481.8531801300001</v>
          </cell>
          <cell r="Q65">
            <v>54.871040753000003</v>
          </cell>
        </row>
        <row r="66">
          <cell r="A66" t="str">
            <v>8400</v>
          </cell>
          <cell r="B66" t="str">
            <v>สุราษฎร์ธานี</v>
          </cell>
          <cell r="C66">
            <v>4496.5968593099997</v>
          </cell>
          <cell r="E66">
            <v>39.224001489999999</v>
          </cell>
          <cell r="F66">
            <v>4061.15680552</v>
          </cell>
          <cell r="G66">
            <v>90.316230976</v>
          </cell>
          <cell r="H66">
            <v>8302.1922529799995</v>
          </cell>
          <cell r="J66">
            <v>2743.7460645199999</v>
          </cell>
          <cell r="K66">
            <v>3102.1839149100001</v>
          </cell>
          <cell r="L66">
            <v>37.365840495999997</v>
          </cell>
          <cell r="M66">
            <v>12798.78911229</v>
          </cell>
          <cell r="O66">
            <v>2782.9700660100002</v>
          </cell>
          <cell r="P66">
            <v>7163.3407204300001</v>
          </cell>
          <cell r="Q66">
            <v>55.968894069000001</v>
          </cell>
        </row>
        <row r="67">
          <cell r="A67" t="str">
            <v>8100</v>
          </cell>
          <cell r="B67" t="str">
            <v>กระบี่</v>
          </cell>
          <cell r="C67">
            <v>1218.2301296000001</v>
          </cell>
          <cell r="E67">
            <v>10.319788730000001</v>
          </cell>
          <cell r="F67">
            <v>1085.5027680400001</v>
          </cell>
          <cell r="G67">
            <v>89.104902404000001</v>
          </cell>
          <cell r="H67">
            <v>2205.48782747</v>
          </cell>
          <cell r="J67">
            <v>883.34219819999998</v>
          </cell>
          <cell r="K67">
            <v>861.87191257999996</v>
          </cell>
          <cell r="L67">
            <v>39.078515957</v>
          </cell>
          <cell r="M67">
            <v>3423.71795707</v>
          </cell>
          <cell r="O67">
            <v>893.66198693000001</v>
          </cell>
          <cell r="P67">
            <v>1947.3746806199999</v>
          </cell>
          <cell r="Q67">
            <v>56.878945784999999</v>
          </cell>
        </row>
        <row r="68">
          <cell r="A68" t="str">
            <v>2500</v>
          </cell>
          <cell r="B68" t="str">
            <v>ปราจีนบุรี</v>
          </cell>
          <cell r="C68">
            <v>2100.6479207500001</v>
          </cell>
          <cell r="E68">
            <v>60.15192871</v>
          </cell>
          <cell r="F68">
            <v>1783.99704787</v>
          </cell>
          <cell r="G68">
            <v>84.926037831000002</v>
          </cell>
          <cell r="H68">
            <v>2866.8642673600002</v>
          </cell>
          <cell r="J68">
            <v>1336.09776659</v>
          </cell>
          <cell r="K68">
            <v>1083.74812294</v>
          </cell>
          <cell r="L68">
            <v>37.802561331</v>
          </cell>
          <cell r="M68">
            <v>4967.5121881100004</v>
          </cell>
          <cell r="O68">
            <v>1396.2496953</v>
          </cell>
          <cell r="P68">
            <v>2867.7451708100002</v>
          </cell>
          <cell r="Q68">
            <v>57.730007743000002</v>
          </cell>
        </row>
        <row r="69">
          <cell r="A69" t="str">
            <v>9300</v>
          </cell>
          <cell r="B69" t="str">
            <v>พัทลุง</v>
          </cell>
          <cell r="C69">
            <v>1552.0099623900001</v>
          </cell>
          <cell r="E69">
            <v>19.05873248</v>
          </cell>
          <cell r="F69">
            <v>1396.81228713</v>
          </cell>
          <cell r="G69">
            <v>90.000213978999994</v>
          </cell>
          <cell r="H69">
            <v>3743.7784612199998</v>
          </cell>
          <cell r="J69">
            <v>1133.43218763</v>
          </cell>
          <cell r="K69">
            <v>1701.55337295</v>
          </cell>
          <cell r="L69">
            <v>45.450161930999997</v>
          </cell>
          <cell r="M69">
            <v>5295.7884236099999</v>
          </cell>
          <cell r="O69">
            <v>1152.4909201099999</v>
          </cell>
          <cell r="P69">
            <v>3098.36566008</v>
          </cell>
          <cell r="Q69">
            <v>58.506220646000003</v>
          </cell>
        </row>
        <row r="70">
          <cell r="A70" t="str">
            <v>5300</v>
          </cell>
          <cell r="B70" t="str">
            <v>อุตรดิตถ์</v>
          </cell>
          <cell r="C70">
            <v>1684.8404284000001</v>
          </cell>
          <cell r="E70">
            <v>9.6439074199999997</v>
          </cell>
          <cell r="F70">
            <v>1542.2947504399999</v>
          </cell>
          <cell r="G70">
            <v>91.539514629999999</v>
          </cell>
          <cell r="H70">
            <v>4058.6604636299999</v>
          </cell>
          <cell r="J70">
            <v>1169.51626603</v>
          </cell>
          <cell r="K70">
            <v>1828.22736538</v>
          </cell>
          <cell r="L70">
            <v>45.045092629999999</v>
          </cell>
          <cell r="M70">
            <v>5743.5008920299997</v>
          </cell>
          <cell r="O70">
            <v>1179.16017345</v>
          </cell>
          <cell r="P70">
            <v>3370.5221158200002</v>
          </cell>
          <cell r="Q70">
            <v>58.684105377000002</v>
          </cell>
        </row>
        <row r="71">
          <cell r="A71" t="str">
            <v>1800</v>
          </cell>
          <cell r="B71" t="str">
            <v>ชัยนาท</v>
          </cell>
          <cell r="C71">
            <v>1193.3736156</v>
          </cell>
          <cell r="E71">
            <v>12.18966101</v>
          </cell>
          <cell r="F71">
            <v>1073.1684949</v>
          </cell>
          <cell r="G71">
            <v>89.927285208000001</v>
          </cell>
          <cell r="H71">
            <v>2866.98451823</v>
          </cell>
          <cell r="J71">
            <v>987.56574119000004</v>
          </cell>
          <cell r="K71">
            <v>1383.16840118</v>
          </cell>
          <cell r="L71">
            <v>48.244711207000002</v>
          </cell>
          <cell r="M71">
            <v>4060.35813383</v>
          </cell>
          <cell r="O71">
            <v>999.75540220000005</v>
          </cell>
          <cell r="P71">
            <v>2456.3368960799999</v>
          </cell>
          <cell r="Q71">
            <v>60.495572438000004</v>
          </cell>
        </row>
        <row r="72">
          <cell r="A72" t="str">
            <v>2300</v>
          </cell>
          <cell r="B72" t="str">
            <v>ตราด</v>
          </cell>
          <cell r="C72">
            <v>744.28313251999998</v>
          </cell>
          <cell r="E72">
            <v>6.0943463199999997</v>
          </cell>
          <cell r="F72">
            <v>668.42313191000005</v>
          </cell>
          <cell r="G72">
            <v>89.807642106000003</v>
          </cell>
          <cell r="H72">
            <v>1455.99323233</v>
          </cell>
          <cell r="J72">
            <v>469.39815802999999</v>
          </cell>
          <cell r="K72">
            <v>667.90661807000004</v>
          </cell>
          <cell r="L72">
            <v>45.872920508</v>
          </cell>
          <cell r="M72">
            <v>2200.2763648499999</v>
          </cell>
          <cell r="O72">
            <v>475.49250434999999</v>
          </cell>
          <cell r="P72">
            <v>1336.3297499800001</v>
          </cell>
          <cell r="Q72">
            <v>60.734631855000003</v>
          </cell>
        </row>
        <row r="73">
          <cell r="A73" t="str">
            <v>3800</v>
          </cell>
          <cell r="B73" t="str">
            <v>บึงกาฬ</v>
          </cell>
          <cell r="C73">
            <v>918.11942780000004</v>
          </cell>
          <cell r="E73">
            <v>9.7371601200000004</v>
          </cell>
          <cell r="F73">
            <v>830.14107910999996</v>
          </cell>
          <cell r="G73">
            <v>90.417548521000001</v>
          </cell>
          <cell r="H73">
            <v>1979.25696451</v>
          </cell>
          <cell r="J73">
            <v>572.03409364000004</v>
          </cell>
          <cell r="K73">
            <v>933.18349866999995</v>
          </cell>
          <cell r="L73">
            <v>47.148173047</v>
          </cell>
          <cell r="M73">
            <v>2897.37639231</v>
          </cell>
          <cell r="O73">
            <v>581.77125376000004</v>
          </cell>
          <cell r="P73">
            <v>1763.32457778</v>
          </cell>
          <cell r="Q73">
            <v>60.859354776000004</v>
          </cell>
        </row>
        <row r="74">
          <cell r="A74" t="str">
            <v>9500</v>
          </cell>
          <cell r="B74" t="str">
            <v>ยะลา</v>
          </cell>
          <cell r="C74">
            <v>5256.4465539499997</v>
          </cell>
          <cell r="E74">
            <v>71.109427229999994</v>
          </cell>
          <cell r="F74">
            <v>4425.0418316200003</v>
          </cell>
          <cell r="G74">
            <v>84.183141332999995</v>
          </cell>
          <cell r="H74">
            <v>5081.2644744400004</v>
          </cell>
          <cell r="J74">
            <v>2409.2720074200001</v>
          </cell>
          <cell r="K74">
            <v>1913.69741692</v>
          </cell>
          <cell r="L74">
            <v>37.661834501000001</v>
          </cell>
          <cell r="M74">
            <v>10337.71102839</v>
          </cell>
          <cell r="O74">
            <v>2480.3814346499998</v>
          </cell>
          <cell r="P74">
            <v>6338.7392485399996</v>
          </cell>
          <cell r="Q74">
            <v>61.316661214</v>
          </cell>
        </row>
        <row r="75">
          <cell r="A75" t="str">
            <v>3100</v>
          </cell>
          <cell r="B75" t="str">
            <v>บุรีรัมย์</v>
          </cell>
          <cell r="C75">
            <v>4075.9705157899998</v>
          </cell>
          <cell r="E75">
            <v>14.335151809999999</v>
          </cell>
          <cell r="F75">
            <v>3720.8580194599999</v>
          </cell>
          <cell r="G75">
            <v>91.287657873000001</v>
          </cell>
          <cell r="H75">
            <v>5831.6139766300003</v>
          </cell>
          <cell r="J75">
            <v>2096.0471941599999</v>
          </cell>
          <cell r="K75">
            <v>2355.8412459299998</v>
          </cell>
          <cell r="L75">
            <v>40.397757042000002</v>
          </cell>
          <cell r="M75">
            <v>9907.5844924199992</v>
          </cell>
          <cell r="O75">
            <v>2110.3823459700002</v>
          </cell>
          <cell r="P75">
            <v>6076.6992653899997</v>
          </cell>
          <cell r="Q75">
            <v>61.333812192000003</v>
          </cell>
        </row>
        <row r="76">
          <cell r="A76" t="str">
            <v>2100</v>
          </cell>
          <cell r="B76" t="str">
            <v>ระยอง</v>
          </cell>
          <cell r="C76">
            <v>7048.8789085400003</v>
          </cell>
          <cell r="E76">
            <v>1095.9338239599999</v>
          </cell>
          <cell r="F76">
            <v>5388.8053029800003</v>
          </cell>
          <cell r="G76">
            <v>76.449111595000005</v>
          </cell>
          <cell r="H76">
            <v>3620.7311011100001</v>
          </cell>
          <cell r="J76">
            <v>1509.2460352600001</v>
          </cell>
          <cell r="K76">
            <v>1198.8625114399999</v>
          </cell>
          <cell r="L76">
            <v>33.111061771000003</v>
          </cell>
          <cell r="M76">
            <v>10669.610009649999</v>
          </cell>
          <cell r="O76">
            <v>2605.1798592199998</v>
          </cell>
          <cell r="P76">
            <v>6587.6678144199996</v>
          </cell>
          <cell r="Q76">
            <v>61.742348675000002</v>
          </cell>
        </row>
        <row r="77">
          <cell r="A77" t="str">
            <v>8300</v>
          </cell>
          <cell r="B77" t="str">
            <v>ภูเก็ต</v>
          </cell>
          <cell r="C77">
            <v>1840.85396769</v>
          </cell>
          <cell r="E77">
            <v>12.9908497</v>
          </cell>
          <cell r="F77">
            <v>1672.4455654000001</v>
          </cell>
          <cell r="G77">
            <v>90.851615323999994</v>
          </cell>
          <cell r="H77">
            <v>1826.32467507</v>
          </cell>
          <cell r="J77">
            <v>1110.7057771899999</v>
          </cell>
          <cell r="K77">
            <v>606.01759076999997</v>
          </cell>
          <cell r="L77">
            <v>33.182357936999999</v>
          </cell>
          <cell r="M77">
            <v>3667.17864276</v>
          </cell>
          <cell r="O77">
            <v>1123.6966268900001</v>
          </cell>
          <cell r="P77">
            <v>2278.4631561699998</v>
          </cell>
          <cell r="Q77">
            <v>62.131228884999999</v>
          </cell>
        </row>
        <row r="78">
          <cell r="A78" t="str">
            <v>2700</v>
          </cell>
          <cell r="B78" t="str">
            <v>สระแก้ว</v>
          </cell>
          <cell r="C78">
            <v>1991.4852276399999</v>
          </cell>
          <cell r="E78">
            <v>16.1671418</v>
          </cell>
          <cell r="F78">
            <v>1810.29980194</v>
          </cell>
          <cell r="G78">
            <v>90.901994994000006</v>
          </cell>
          <cell r="H78">
            <v>2874.0935747899998</v>
          </cell>
          <cell r="J78">
            <v>837.49535994999997</v>
          </cell>
          <cell r="K78">
            <v>1217.14553933</v>
          </cell>
          <cell r="L78">
            <v>42.348848695000001</v>
          </cell>
          <cell r="M78">
            <v>4865.57880243</v>
          </cell>
          <cell r="O78">
            <v>853.66250175000005</v>
          </cell>
          <cell r="P78">
            <v>3027.44534127</v>
          </cell>
          <cell r="Q78">
            <v>62.221689632</v>
          </cell>
        </row>
        <row r="79">
          <cell r="A79" t="str">
            <v>6100</v>
          </cell>
          <cell r="B79" t="str">
            <v>อุทัยธานี</v>
          </cell>
          <cell r="C79">
            <v>953.36730562000002</v>
          </cell>
          <cell r="E79">
            <v>3.6456983200000002</v>
          </cell>
          <cell r="F79">
            <v>863.48262126999998</v>
          </cell>
          <cell r="G79">
            <v>90.571872580000004</v>
          </cell>
          <cell r="H79">
            <v>2333.4598803700001</v>
          </cell>
          <cell r="J79">
            <v>674.69657179000001</v>
          </cell>
          <cell r="K79">
            <v>1185.2440436100001</v>
          </cell>
          <cell r="L79">
            <v>50.793418545000002</v>
          </cell>
          <cell r="M79">
            <v>3286.8271859900001</v>
          </cell>
          <cell r="O79">
            <v>678.34227010999996</v>
          </cell>
          <cell r="P79">
            <v>2048.72666488</v>
          </cell>
          <cell r="Q79">
            <v>62.331438464999998</v>
          </cell>
        </row>
        <row r="80">
          <cell r="A80" t="str">
            <v>8500</v>
          </cell>
          <cell r="B80" t="str">
            <v>ระนอง</v>
          </cell>
          <cell r="C80">
            <v>753.93056878000004</v>
          </cell>
          <cell r="E80">
            <v>3.9768282400000001</v>
          </cell>
          <cell r="F80">
            <v>690.31438529000002</v>
          </cell>
          <cell r="G80">
            <v>91.562063387999999</v>
          </cell>
          <cell r="H80">
            <v>1303.87421245</v>
          </cell>
          <cell r="J80">
            <v>547.92917299999999</v>
          </cell>
          <cell r="K80">
            <v>594.96837737999999</v>
          </cell>
          <cell r="L80">
            <v>45.630810986</v>
          </cell>
          <cell r="M80">
            <v>2057.8047812300001</v>
          </cell>
          <cell r="O80">
            <v>551.90600124000002</v>
          </cell>
          <cell r="P80">
            <v>1285.28276267</v>
          </cell>
          <cell r="Q80">
            <v>62.458925860999997</v>
          </cell>
        </row>
        <row r="81">
          <cell r="A81" t="str">
            <v>7200</v>
          </cell>
          <cell r="B81" t="str">
            <v>สุพรรณบุรี</v>
          </cell>
          <cell r="C81">
            <v>2272.3242758699998</v>
          </cell>
          <cell r="E81">
            <v>14.02108617</v>
          </cell>
          <cell r="F81">
            <v>2010.15307674</v>
          </cell>
          <cell r="G81">
            <v>88.462421410999994</v>
          </cell>
          <cell r="H81">
            <v>5389.9317908700004</v>
          </cell>
          <cell r="J81">
            <v>1821.0637999600001</v>
          </cell>
          <cell r="K81">
            <v>2787.34986966</v>
          </cell>
          <cell r="L81">
            <v>51.714010080000001</v>
          </cell>
          <cell r="M81">
            <v>7662.2560667400003</v>
          </cell>
          <cell r="O81">
            <v>1835.0848861300001</v>
          </cell>
          <cell r="P81">
            <v>4797.5029463999999</v>
          </cell>
          <cell r="Q81">
            <v>62.612145882999997</v>
          </cell>
        </row>
        <row r="82">
          <cell r="A82" t="str">
            <v>5800</v>
          </cell>
          <cell r="B82" t="str">
            <v>แม่ฮ่องสอน</v>
          </cell>
          <cell r="C82">
            <v>1329.38494565</v>
          </cell>
          <cell r="E82">
            <v>8.96898427</v>
          </cell>
          <cell r="F82">
            <v>1203.25338339</v>
          </cell>
          <cell r="G82">
            <v>90.512036210999995</v>
          </cell>
          <cell r="H82">
            <v>1405.1516986700001</v>
          </cell>
          <cell r="J82">
            <v>535.12866721</v>
          </cell>
          <cell r="K82">
            <v>519.93154474999994</v>
          </cell>
          <cell r="L82">
            <v>37.001808789999998</v>
          </cell>
          <cell r="M82">
            <v>2734.5366443200001</v>
          </cell>
          <cell r="O82">
            <v>544.09765147999997</v>
          </cell>
          <cell r="P82">
            <v>1723.18492814</v>
          </cell>
          <cell r="Q82">
            <v>63.015609306999998</v>
          </cell>
        </row>
        <row r="83">
          <cell r="A83" t="str">
            <v>9100</v>
          </cell>
          <cell r="B83" t="str">
            <v>สตูล</v>
          </cell>
          <cell r="C83">
            <v>1104.5348737100001</v>
          </cell>
          <cell r="E83">
            <v>7.9461261500000004</v>
          </cell>
          <cell r="F83">
            <v>998.3707071</v>
          </cell>
          <cell r="G83">
            <v>90.388337286999999</v>
          </cell>
          <cell r="H83">
            <v>1974.3961518399999</v>
          </cell>
          <cell r="J83">
            <v>739.80175915999996</v>
          </cell>
          <cell r="K83">
            <v>945.11393346</v>
          </cell>
          <cell r="L83">
            <v>47.868505648000003</v>
          </cell>
          <cell r="M83">
            <v>3078.93102555</v>
          </cell>
          <cell r="O83">
            <v>747.74788531000002</v>
          </cell>
          <cell r="P83">
            <v>1943.4846405599999</v>
          </cell>
          <cell r="Q83">
            <v>63.122058416999998</v>
          </cell>
        </row>
        <row r="84">
          <cell r="A84" t="str">
            <v>7100</v>
          </cell>
          <cell r="B84" t="str">
            <v>กาญจนบุรี</v>
          </cell>
          <cell r="C84">
            <v>2876.2478001899999</v>
          </cell>
          <cell r="E84">
            <v>16.905194810000001</v>
          </cell>
          <cell r="F84">
            <v>2615.5527896100002</v>
          </cell>
          <cell r="G84">
            <v>90.936281269999995</v>
          </cell>
          <cell r="H84">
            <v>4629.6360198700004</v>
          </cell>
          <cell r="J84">
            <v>1012.31240738</v>
          </cell>
          <cell r="K84">
            <v>2145.4035599700001</v>
          </cell>
          <cell r="L84">
            <v>46.340652931999998</v>
          </cell>
          <cell r="M84">
            <v>7505.8838200600003</v>
          </cell>
          <cell r="O84">
            <v>1029.21760219</v>
          </cell>
          <cell r="P84">
            <v>4760.9563495800003</v>
          </cell>
          <cell r="Q84">
            <v>63.429656835999999</v>
          </cell>
        </row>
        <row r="85">
          <cell r="A85" t="str">
            <v>2200</v>
          </cell>
          <cell r="B85" t="str">
            <v>จันทบุรี</v>
          </cell>
          <cell r="C85">
            <v>2403.4483524799998</v>
          </cell>
          <cell r="E85">
            <v>10.3297376</v>
          </cell>
          <cell r="F85">
            <v>2200.6568103</v>
          </cell>
          <cell r="G85">
            <v>91.562475558000003</v>
          </cell>
          <cell r="H85">
            <v>2941.6612063299999</v>
          </cell>
          <cell r="J85">
            <v>930.02770932999999</v>
          </cell>
          <cell r="K85">
            <v>1190.7547046899999</v>
          </cell>
          <cell r="L85">
            <v>40.478988610999998</v>
          </cell>
          <cell r="M85">
            <v>5345.1095588099997</v>
          </cell>
          <cell r="O85">
            <v>940.35744693000004</v>
          </cell>
          <cell r="P85">
            <v>3391.4115149899999</v>
          </cell>
          <cell r="Q85">
            <v>63.448868122999997</v>
          </cell>
        </row>
        <row r="86">
          <cell r="A86" t="str">
            <v>3900</v>
          </cell>
          <cell r="B86" t="str">
            <v>หนองบัวลำภู</v>
          </cell>
          <cell r="C86">
            <v>1081.9742081100001</v>
          </cell>
          <cell r="E86">
            <v>7.3464391999999998</v>
          </cell>
          <cell r="F86">
            <v>975.77201572000001</v>
          </cell>
          <cell r="G86">
            <v>90.184406283000001</v>
          </cell>
          <cell r="H86">
            <v>2504.80101926</v>
          </cell>
          <cell r="J86">
            <v>530.54769863000001</v>
          </cell>
          <cell r="K86">
            <v>1300.4806497300001</v>
          </cell>
          <cell r="L86">
            <v>51.919519344000001</v>
          </cell>
          <cell r="M86">
            <v>3586.7752273699998</v>
          </cell>
          <cell r="O86">
            <v>537.89413782999998</v>
          </cell>
          <cell r="P86">
            <v>2276.2526654500002</v>
          </cell>
          <cell r="Q86">
            <v>63.462372776999999</v>
          </cell>
        </row>
        <row r="87">
          <cell r="A87" t="str">
            <v>5500</v>
          </cell>
          <cell r="B87" t="str">
            <v>น่าน</v>
          </cell>
          <cell r="C87">
            <v>1906.6476550100001</v>
          </cell>
          <cell r="E87">
            <v>10.696190359999999</v>
          </cell>
          <cell r="F87">
            <v>1693.6594143899999</v>
          </cell>
          <cell r="G87">
            <v>88.829176692999994</v>
          </cell>
          <cell r="H87">
            <v>3072.9165407199998</v>
          </cell>
          <cell r="J87">
            <v>624.60558218000006</v>
          </cell>
          <cell r="K87">
            <v>1477.5849441400001</v>
          </cell>
          <cell r="L87">
            <v>48.084122186999998</v>
          </cell>
          <cell r="M87">
            <v>4979.5641957300004</v>
          </cell>
          <cell r="O87">
            <v>635.30177254</v>
          </cell>
          <cell r="P87">
            <v>3171.2443585300002</v>
          </cell>
          <cell r="Q87">
            <v>63.685178739999998</v>
          </cell>
        </row>
        <row r="88">
          <cell r="A88" t="str">
            <v>7700</v>
          </cell>
          <cell r="B88" t="str">
            <v>ประจวบคีรีขันธ์</v>
          </cell>
          <cell r="C88">
            <v>1459.9503196400001</v>
          </cell>
          <cell r="E88">
            <v>4.9379525400000004</v>
          </cell>
          <cell r="F88">
            <v>1301.66752445</v>
          </cell>
          <cell r="G88">
            <v>89.158343742</v>
          </cell>
          <cell r="H88">
            <v>2707.64127891</v>
          </cell>
          <cell r="J88">
            <v>746.46615546999999</v>
          </cell>
          <cell r="K88">
            <v>1354.889512</v>
          </cell>
          <cell r="L88">
            <v>50.039476149999999</v>
          </cell>
          <cell r="M88">
            <v>4167.5915985499996</v>
          </cell>
          <cell r="O88">
            <v>751.40410800999996</v>
          </cell>
          <cell r="P88">
            <v>2656.5570364499999</v>
          </cell>
          <cell r="Q88">
            <v>63.743218921999997</v>
          </cell>
        </row>
        <row r="89">
          <cell r="A89" t="str">
            <v>4600</v>
          </cell>
          <cell r="B89" t="str">
            <v>กาฬสินธุ์</v>
          </cell>
          <cell r="C89">
            <v>2916.27700542</v>
          </cell>
          <cell r="E89">
            <v>6.5222531000000004</v>
          </cell>
          <cell r="F89">
            <v>2611.9710852899998</v>
          </cell>
          <cell r="G89">
            <v>89.565260104999993</v>
          </cell>
          <cell r="H89">
            <v>3891.2662779000002</v>
          </cell>
          <cell r="J89">
            <v>1020.6149259600001</v>
          </cell>
          <cell r="K89">
            <v>1738.0486323499999</v>
          </cell>
          <cell r="L89">
            <v>44.665373897000002</v>
          </cell>
          <cell r="M89">
            <v>6807.5432833200002</v>
          </cell>
          <cell r="O89">
            <v>1027.1371790600001</v>
          </cell>
          <cell r="P89">
            <v>4350.0197176399997</v>
          </cell>
          <cell r="Q89">
            <v>63.899993531</v>
          </cell>
        </row>
        <row r="90">
          <cell r="A90" t="str">
            <v>8600</v>
          </cell>
          <cell r="B90" t="str">
            <v>ชุมพร</v>
          </cell>
          <cell r="C90">
            <v>1852.0016209</v>
          </cell>
          <cell r="E90">
            <v>8.4909999900000006</v>
          </cell>
          <cell r="F90">
            <v>1645.1911198600001</v>
          </cell>
          <cell r="G90">
            <v>88.833136066999998</v>
          </cell>
          <cell r="H90">
            <v>3725.5188122999998</v>
          </cell>
          <cell r="J90">
            <v>866.81430765000005</v>
          </cell>
          <cell r="K90">
            <v>1921.78237496</v>
          </cell>
          <cell r="L90">
            <v>51.584288573000002</v>
          </cell>
          <cell r="M90">
            <v>5577.5204332000003</v>
          </cell>
          <cell r="O90">
            <v>875.30530764000002</v>
          </cell>
          <cell r="P90">
            <v>3566.9734948199998</v>
          </cell>
          <cell r="Q90">
            <v>63.952674625999997</v>
          </cell>
        </row>
        <row r="91">
          <cell r="A91" t="str">
            <v>1300</v>
          </cell>
          <cell r="B91" t="str">
            <v>ปทุมธานี</v>
          </cell>
          <cell r="C91">
            <v>3842.1906184099998</v>
          </cell>
          <cell r="E91">
            <v>83.607970679999994</v>
          </cell>
          <cell r="F91">
            <v>3298.0263099499998</v>
          </cell>
          <cell r="G91">
            <v>85.837134008000007</v>
          </cell>
          <cell r="H91">
            <v>3329.2031984099999</v>
          </cell>
          <cell r="J91">
            <v>1445.2582129100001</v>
          </cell>
          <cell r="K91">
            <v>1309.4910611800001</v>
          </cell>
          <cell r="L91">
            <v>39.333467593999998</v>
          </cell>
          <cell r="M91">
            <v>7171.3938168200002</v>
          </cell>
          <cell r="O91">
            <v>1528.86618359</v>
          </cell>
          <cell r="P91">
            <v>4607.5173711300004</v>
          </cell>
          <cell r="Q91">
            <v>64.248561559999999</v>
          </cell>
        </row>
        <row r="92">
          <cell r="A92" t="str">
            <v>1400</v>
          </cell>
          <cell r="B92" t="str">
            <v>พระนครศรีอยุธยา</v>
          </cell>
          <cell r="C92">
            <v>3227.0476970899999</v>
          </cell>
          <cell r="E92">
            <v>25.162787130000002</v>
          </cell>
          <cell r="F92">
            <v>2972.3374751400002</v>
          </cell>
          <cell r="G92">
            <v>92.107020227999996</v>
          </cell>
          <cell r="H92">
            <v>5313.2864798999999</v>
          </cell>
          <cell r="J92">
            <v>2070.2210523899998</v>
          </cell>
          <cell r="K92">
            <v>2528.1165894599999</v>
          </cell>
          <cell r="L92">
            <v>47.581032925999999</v>
          </cell>
          <cell r="M92">
            <v>8540.3341769899998</v>
          </cell>
          <cell r="O92">
            <v>2095.38383952</v>
          </cell>
          <cell r="P92">
            <v>5500.4540645999996</v>
          </cell>
          <cell r="Q92">
            <v>64.405606977999994</v>
          </cell>
        </row>
        <row r="93">
          <cell r="A93" t="str">
            <v>7600</v>
          </cell>
          <cell r="B93" t="str">
            <v>เพชรบุรี</v>
          </cell>
          <cell r="C93">
            <v>3132.4297011200001</v>
          </cell>
          <cell r="E93">
            <v>25.300848460000001</v>
          </cell>
          <cell r="F93">
            <v>2718.6672584200001</v>
          </cell>
          <cell r="G93">
            <v>86.791006273999997</v>
          </cell>
          <cell r="H93">
            <v>4269.8786863900004</v>
          </cell>
          <cell r="J93">
            <v>1325.4072770600001</v>
          </cell>
          <cell r="K93">
            <v>2053.55392854</v>
          </cell>
          <cell r="L93">
            <v>48.093964239999998</v>
          </cell>
          <cell r="M93">
            <v>7402.3083875100001</v>
          </cell>
          <cell r="O93">
            <v>1350.7081255200001</v>
          </cell>
          <cell r="P93">
            <v>4772.2211869599996</v>
          </cell>
          <cell r="Q93">
            <v>64.469364651000006</v>
          </cell>
        </row>
        <row r="94">
          <cell r="A94" t="str">
            <v>6000</v>
          </cell>
          <cell r="B94" t="str">
            <v>นครสวรรค์</v>
          </cell>
          <cell r="C94">
            <v>3646.5738701300002</v>
          </cell>
          <cell r="E94">
            <v>29.527815270000001</v>
          </cell>
          <cell r="F94">
            <v>3237.6285944000001</v>
          </cell>
          <cell r="G94">
            <v>88.785493169999995</v>
          </cell>
          <cell r="H94">
            <v>5364.7712419700001</v>
          </cell>
          <cell r="J94">
            <v>1803.8409455399999</v>
          </cell>
          <cell r="K94">
            <v>2579.19874424</v>
          </cell>
          <cell r="L94">
            <v>48.076583845000002</v>
          </cell>
          <cell r="M94">
            <v>9011.3451120999998</v>
          </cell>
          <cell r="O94">
            <v>1833.3687608099999</v>
          </cell>
          <cell r="P94">
            <v>5816.8273386399997</v>
          </cell>
          <cell r="Q94">
            <v>64.550045151999996</v>
          </cell>
        </row>
        <row r="95">
          <cell r="A95" t="str">
            <v>3200</v>
          </cell>
          <cell r="B95" t="str">
            <v>สุรินทร์</v>
          </cell>
          <cell r="C95">
            <v>3950.60785618</v>
          </cell>
          <cell r="E95">
            <v>10.177469459999999</v>
          </cell>
          <cell r="F95">
            <v>3608.1187467599998</v>
          </cell>
          <cell r="G95">
            <v>91.330723728999999</v>
          </cell>
          <cell r="H95">
            <v>5152.4340449499996</v>
          </cell>
          <cell r="J95">
            <v>1757.34123955</v>
          </cell>
          <cell r="K95">
            <v>2268.0719301499998</v>
          </cell>
          <cell r="L95">
            <v>44.019426748000001</v>
          </cell>
          <cell r="M95">
            <v>9103.04190113</v>
          </cell>
          <cell r="O95">
            <v>1767.5187090100001</v>
          </cell>
          <cell r="P95">
            <v>5876.1906769099996</v>
          </cell>
          <cell r="Q95">
            <v>64.551945829999994</v>
          </cell>
        </row>
        <row r="96">
          <cell r="A96" t="str">
            <v>4500</v>
          </cell>
          <cell r="B96" t="str">
            <v>ร้อยเอ็ด</v>
          </cell>
          <cell r="C96">
            <v>3528.0193631100001</v>
          </cell>
          <cell r="E96">
            <v>12.21558286</v>
          </cell>
          <cell r="F96">
            <v>3234.70192443</v>
          </cell>
          <cell r="G96">
            <v>91.686059272999998</v>
          </cell>
          <cell r="H96">
            <v>5098.0261280599998</v>
          </cell>
          <cell r="J96">
            <v>1109.77612148</v>
          </cell>
          <cell r="K96">
            <v>2392.7736373399998</v>
          </cell>
          <cell r="L96">
            <v>46.935295686000003</v>
          </cell>
          <cell r="M96">
            <v>8626.0454911699999</v>
          </cell>
          <cell r="O96">
            <v>1121.9917043400001</v>
          </cell>
          <cell r="P96">
            <v>5627.4755617700002</v>
          </cell>
          <cell r="Q96">
            <v>65.238185533999996</v>
          </cell>
        </row>
        <row r="97">
          <cell r="A97" t="str">
            <v>2600</v>
          </cell>
          <cell r="B97" t="str">
            <v>นครนายก</v>
          </cell>
          <cell r="C97">
            <v>1168.35212314</v>
          </cell>
          <cell r="E97">
            <v>29.808308499999999</v>
          </cell>
          <cell r="F97">
            <v>993.18700547000003</v>
          </cell>
          <cell r="G97">
            <v>85.007506367000005</v>
          </cell>
          <cell r="H97">
            <v>1488.65155592</v>
          </cell>
          <cell r="J97">
            <v>415.85766581000001</v>
          </cell>
          <cell r="K97">
            <v>741.42485924000005</v>
          </cell>
          <cell r="L97">
            <v>49.805131113000002</v>
          </cell>
          <cell r="M97">
            <v>2657.0036790600002</v>
          </cell>
          <cell r="O97">
            <v>445.66597431000002</v>
          </cell>
          <cell r="P97">
            <v>1734.61186471</v>
          </cell>
          <cell r="Q97">
            <v>65.284511210000005</v>
          </cell>
        </row>
        <row r="98">
          <cell r="A98" t="str">
            <v>2000</v>
          </cell>
          <cell r="B98" t="str">
            <v>ชลบุรี</v>
          </cell>
          <cell r="C98">
            <v>7492.8989203700003</v>
          </cell>
          <cell r="E98">
            <v>48.762107569999998</v>
          </cell>
          <cell r="F98">
            <v>6798.9666472400004</v>
          </cell>
          <cell r="G98">
            <v>90.738801089999995</v>
          </cell>
          <cell r="H98">
            <v>9155.4093683200008</v>
          </cell>
          <cell r="J98">
            <v>2936.2683932499999</v>
          </cell>
          <cell r="K98">
            <v>4078.3092386200001</v>
          </cell>
          <cell r="L98">
            <v>44.545350999999997</v>
          </cell>
          <cell r="M98">
            <v>16648.308288690001</v>
          </cell>
          <cell r="O98">
            <v>2985.0305008199998</v>
          </cell>
          <cell r="P98">
            <v>10877.275885859999</v>
          </cell>
          <cell r="Q98">
            <v>65.335622678999997</v>
          </cell>
        </row>
        <row r="99">
          <cell r="A99" t="str">
            <v>4800</v>
          </cell>
          <cell r="B99" t="str">
            <v>นครพนม</v>
          </cell>
          <cell r="C99">
            <v>2506.0491791099998</v>
          </cell>
          <cell r="E99">
            <v>10.01808392</v>
          </cell>
          <cell r="F99">
            <v>2269.5834908900001</v>
          </cell>
          <cell r="G99">
            <v>90.564203999</v>
          </cell>
          <cell r="H99">
            <v>4095.7698960299999</v>
          </cell>
          <cell r="J99">
            <v>1113.8686122700001</v>
          </cell>
          <cell r="K99">
            <v>2048.4952235000001</v>
          </cell>
          <cell r="L99">
            <v>50.014900140999998</v>
          </cell>
          <cell r="M99">
            <v>6601.8190751399998</v>
          </cell>
          <cell r="O99">
            <v>1123.8866961900001</v>
          </cell>
          <cell r="P99">
            <v>4318.0787143899997</v>
          </cell>
          <cell r="Q99">
            <v>65.407407644000003</v>
          </cell>
        </row>
        <row r="100">
          <cell r="A100" t="str">
            <v>6700</v>
          </cell>
          <cell r="B100" t="str">
            <v>เพชรบูรณ์</v>
          </cell>
          <cell r="C100">
            <v>2578.6586632600001</v>
          </cell>
          <cell r="E100">
            <v>19.773922420000002</v>
          </cell>
          <cell r="F100">
            <v>2350.3971531699999</v>
          </cell>
          <cell r="G100">
            <v>91.148052538000002</v>
          </cell>
          <cell r="H100">
            <v>4038.99738828</v>
          </cell>
          <cell r="J100">
            <v>1304.6918678500001</v>
          </cell>
          <cell r="K100">
            <v>1983.80755069</v>
          </cell>
          <cell r="L100">
            <v>49.116336554999997</v>
          </cell>
          <cell r="M100">
            <v>6617.6560515399997</v>
          </cell>
          <cell r="O100">
            <v>1324.4657902700001</v>
          </cell>
          <cell r="P100">
            <v>4334.2047038600003</v>
          </cell>
          <cell r="Q100">
            <v>65.494559858000002</v>
          </cell>
        </row>
        <row r="101">
          <cell r="A101" t="str">
            <v>6200</v>
          </cell>
          <cell r="B101" t="str">
            <v>กำแพงเพชร</v>
          </cell>
          <cell r="C101">
            <v>1972.4974631600001</v>
          </cell>
          <cell r="E101">
            <v>4.6535081600000003</v>
          </cell>
          <cell r="F101">
            <v>1798.1031286</v>
          </cell>
          <cell r="G101">
            <v>91.158704240999995</v>
          </cell>
          <cell r="H101">
            <v>3041.2817132199998</v>
          </cell>
          <cell r="J101">
            <v>806.01428510999995</v>
          </cell>
          <cell r="K101">
            <v>1497.79748434</v>
          </cell>
          <cell r="L101">
            <v>49.248889961000003</v>
          </cell>
          <cell r="M101">
            <v>5013.7791763799996</v>
          </cell>
          <cell r="O101">
            <v>810.66779326999995</v>
          </cell>
          <cell r="P101">
            <v>3295.90061294</v>
          </cell>
          <cell r="Q101">
            <v>65.736852322000004</v>
          </cell>
        </row>
        <row r="102">
          <cell r="A102" t="str">
            <v>4200</v>
          </cell>
          <cell r="B102" t="str">
            <v>เลย</v>
          </cell>
          <cell r="C102">
            <v>2491.3405038599999</v>
          </cell>
          <cell r="E102">
            <v>12.786051369999999</v>
          </cell>
          <cell r="F102">
            <v>2261.27270404</v>
          </cell>
          <cell r="G102">
            <v>90.765300870999994</v>
          </cell>
          <cell r="H102">
            <v>3017.8354816699998</v>
          </cell>
          <cell r="J102">
            <v>1070.22482567</v>
          </cell>
          <cell r="K102">
            <v>1364.6365600399999</v>
          </cell>
          <cell r="L102">
            <v>45.219050817000003</v>
          </cell>
          <cell r="M102">
            <v>5509.1759855299997</v>
          </cell>
          <cell r="O102">
            <v>1083.01087704</v>
          </cell>
          <cell r="P102">
            <v>3625.90926408</v>
          </cell>
          <cell r="Q102">
            <v>65.815818437999994</v>
          </cell>
        </row>
        <row r="103">
          <cell r="A103" t="str">
            <v>1100</v>
          </cell>
          <cell r="B103" t="str">
            <v>สมุทรปราการ</v>
          </cell>
          <cell r="C103">
            <v>2310.2999802099998</v>
          </cell>
          <cell r="E103">
            <v>27.37721994</v>
          </cell>
          <cell r="F103">
            <v>2081.0167177200001</v>
          </cell>
          <cell r="G103">
            <v>90.075606437999994</v>
          </cell>
          <cell r="H103">
            <v>1691.8017138800001</v>
          </cell>
          <cell r="J103">
            <v>884.30983365999998</v>
          </cell>
          <cell r="K103">
            <v>560.76095932999999</v>
          </cell>
          <cell r="L103">
            <v>33.145785037000003</v>
          </cell>
          <cell r="M103">
            <v>4002.1016940899999</v>
          </cell>
          <cell r="O103">
            <v>911.68705360000001</v>
          </cell>
          <cell r="P103">
            <v>2641.77767705</v>
          </cell>
          <cell r="Q103">
            <v>66.009758845999997</v>
          </cell>
        </row>
        <row r="104">
          <cell r="A104" t="str">
            <v>7500</v>
          </cell>
          <cell r="B104" t="str">
            <v>สมุทรสงคราม</v>
          </cell>
          <cell r="C104">
            <v>666.57545242000003</v>
          </cell>
          <cell r="E104">
            <v>4.2982836400000002</v>
          </cell>
          <cell r="F104">
            <v>598.52531538999995</v>
          </cell>
          <cell r="G104">
            <v>89.791082646999996</v>
          </cell>
          <cell r="H104">
            <v>971.99859153</v>
          </cell>
          <cell r="J104">
            <v>383.48755445</v>
          </cell>
          <cell r="K104">
            <v>484.92754265000002</v>
          </cell>
          <cell r="L104">
            <v>49.889737173999997</v>
          </cell>
          <cell r="M104">
            <v>1638.57404395</v>
          </cell>
          <cell r="O104">
            <v>387.78583809000003</v>
          </cell>
          <cell r="P104">
            <v>1083.4528580399999</v>
          </cell>
          <cell r="Q104">
            <v>66.121690505000004</v>
          </cell>
        </row>
        <row r="105">
          <cell r="A105" t="str">
            <v>3700</v>
          </cell>
          <cell r="B105" t="str">
            <v>อำนาจเจริญ</v>
          </cell>
          <cell r="C105">
            <v>1021.7159142199999</v>
          </cell>
          <cell r="E105">
            <v>7.3075437499999998</v>
          </cell>
          <cell r="F105">
            <v>908.72608061000005</v>
          </cell>
          <cell r="G105">
            <v>88.941169259000006</v>
          </cell>
          <cell r="H105">
            <v>1908.4265037800001</v>
          </cell>
          <cell r="J105">
            <v>402.28842587000003</v>
          </cell>
          <cell r="K105">
            <v>1030.7321915800001</v>
          </cell>
          <cell r="L105">
            <v>54.009530339999998</v>
          </cell>
          <cell r="M105">
            <v>2930.1424179999999</v>
          </cell>
          <cell r="O105">
            <v>409.59596962000001</v>
          </cell>
          <cell r="P105">
            <v>1939.4582721899999</v>
          </cell>
          <cell r="Q105">
            <v>66.189897810999994</v>
          </cell>
        </row>
        <row r="106">
          <cell r="A106" t="str">
            <v>9600</v>
          </cell>
          <cell r="B106" t="str">
            <v>นราธิวาส</v>
          </cell>
          <cell r="C106">
            <v>4734.7044946899996</v>
          </cell>
          <cell r="E106">
            <v>16.442979780000002</v>
          </cell>
          <cell r="F106">
            <v>4398.9183395999999</v>
          </cell>
          <cell r="G106">
            <v>92.907980730999995</v>
          </cell>
          <cell r="H106">
            <v>4773.4995171299997</v>
          </cell>
          <cell r="J106">
            <v>2012.19763526</v>
          </cell>
          <cell r="K106">
            <v>1909.6126589600001</v>
          </cell>
          <cell r="L106">
            <v>40.004459036999997</v>
          </cell>
          <cell r="M106">
            <v>9508.2040118200002</v>
          </cell>
          <cell r="O106">
            <v>2028.6406150400001</v>
          </cell>
          <cell r="P106">
            <v>6308.5309985599997</v>
          </cell>
          <cell r="Q106">
            <v>66.348292387000001</v>
          </cell>
        </row>
        <row r="107">
          <cell r="A107" t="str">
            <v>6500</v>
          </cell>
          <cell r="B107" t="str">
            <v>พิษณุโลก</v>
          </cell>
          <cell r="C107">
            <v>5643.4337818499998</v>
          </cell>
          <cell r="E107">
            <v>169.45860976</v>
          </cell>
          <cell r="F107">
            <v>5045.2477017499996</v>
          </cell>
          <cell r="G107">
            <v>89.400317197000007</v>
          </cell>
          <cell r="H107">
            <v>5322.09471889</v>
          </cell>
          <cell r="J107">
            <v>2083.5339537599998</v>
          </cell>
          <cell r="K107">
            <v>2245.7537142000001</v>
          </cell>
          <cell r="L107">
            <v>42.196800936999999</v>
          </cell>
          <cell r="M107">
            <v>10965.52850074</v>
          </cell>
          <cell r="O107">
            <v>2252.9925635200002</v>
          </cell>
          <cell r="P107">
            <v>7291.0014159499997</v>
          </cell>
          <cell r="Q107">
            <v>66.490196213000004</v>
          </cell>
        </row>
        <row r="108">
          <cell r="A108" t="str">
            <v>7000</v>
          </cell>
          <cell r="B108" t="str">
            <v>ราชบุรี</v>
          </cell>
          <cell r="C108">
            <v>3543.5601336200002</v>
          </cell>
          <cell r="E108">
            <v>47.266107869999999</v>
          </cell>
          <cell r="F108">
            <v>3199.2928048799999</v>
          </cell>
          <cell r="G108">
            <v>90.284704766999994</v>
          </cell>
          <cell r="H108">
            <v>3794.9939863</v>
          </cell>
          <cell r="J108">
            <v>1483.9135783300001</v>
          </cell>
          <cell r="K108">
            <v>1688.3249891400001</v>
          </cell>
          <cell r="L108">
            <v>44.488212504000003</v>
          </cell>
          <cell r="M108">
            <v>7338.5541199199997</v>
          </cell>
          <cell r="O108">
            <v>1531.1796862000001</v>
          </cell>
          <cell r="P108">
            <v>4887.6177940199996</v>
          </cell>
          <cell r="Q108">
            <v>66.601917955000005</v>
          </cell>
        </row>
        <row r="109">
          <cell r="A109" t="str">
            <v>2400</v>
          </cell>
          <cell r="B109" t="str">
            <v>ฉะเชิงเทรา</v>
          </cell>
          <cell r="C109">
            <v>2465.1717550100002</v>
          </cell>
          <cell r="E109">
            <v>50.090780440000003</v>
          </cell>
          <cell r="F109">
            <v>2154.3521725999999</v>
          </cell>
          <cell r="G109">
            <v>87.391564836000001</v>
          </cell>
          <cell r="H109">
            <v>3330.05465491</v>
          </cell>
          <cell r="J109">
            <v>972.40377493999995</v>
          </cell>
          <cell r="K109">
            <v>1706.3108031899999</v>
          </cell>
          <cell r="L109">
            <v>51.239723669</v>
          </cell>
          <cell r="M109">
            <v>5795.2264099200002</v>
          </cell>
          <cell r="O109">
            <v>1022.49455538</v>
          </cell>
          <cell r="P109">
            <v>3860.66297579</v>
          </cell>
          <cell r="Q109">
            <v>66.617983538999994</v>
          </cell>
        </row>
        <row r="110">
          <cell r="A110" t="str">
            <v>1700</v>
          </cell>
          <cell r="B110" t="str">
            <v>สิงห์บุรี</v>
          </cell>
          <cell r="C110">
            <v>987.84690506000004</v>
          </cell>
          <cell r="E110">
            <v>3.40234711</v>
          </cell>
          <cell r="F110">
            <v>917.69860964999998</v>
          </cell>
          <cell r="G110">
            <v>92.898869748999999</v>
          </cell>
          <cell r="H110">
            <v>1421.6922543000001</v>
          </cell>
          <cell r="J110">
            <v>604.06453939000005</v>
          </cell>
          <cell r="K110">
            <v>688.66863874000001</v>
          </cell>
          <cell r="L110">
            <v>48.440064061000001</v>
          </cell>
          <cell r="M110">
            <v>2409.5391593600002</v>
          </cell>
          <cell r="O110">
            <v>607.46688649999999</v>
          </cell>
          <cell r="P110">
            <v>1606.36724839</v>
          </cell>
          <cell r="Q110">
            <v>66.666990745999996</v>
          </cell>
        </row>
        <row r="111">
          <cell r="A111" t="str">
            <v>6600</v>
          </cell>
          <cell r="B111" t="str">
            <v>พิจิตร</v>
          </cell>
          <cell r="C111">
            <v>1458.8150332</v>
          </cell>
          <cell r="E111">
            <v>7.3614825899999996</v>
          </cell>
          <cell r="F111">
            <v>1331.4409662099999</v>
          </cell>
          <cell r="G111">
            <v>91.268662297999995</v>
          </cell>
          <cell r="H111">
            <v>2402.66719762</v>
          </cell>
          <cell r="J111">
            <v>613.62427992999994</v>
          </cell>
          <cell r="K111">
            <v>1245.2178637</v>
          </cell>
          <cell r="L111">
            <v>51.826481209000001</v>
          </cell>
          <cell r="M111">
            <v>3861.48223082</v>
          </cell>
          <cell r="O111">
            <v>620.98576251999998</v>
          </cell>
          <cell r="P111">
            <v>2576.6588299099999</v>
          </cell>
          <cell r="Q111">
            <v>66.727196343000003</v>
          </cell>
        </row>
        <row r="112">
          <cell r="A112" t="str">
            <v>3600</v>
          </cell>
          <cell r="B112" t="str">
            <v>ชัยภูมิ</v>
          </cell>
          <cell r="C112">
            <v>2958.7564911499999</v>
          </cell>
          <cell r="E112">
            <v>6.8549430400000002</v>
          </cell>
          <cell r="F112">
            <v>2688.8298547700001</v>
          </cell>
          <cell r="G112">
            <v>90.877024277000004</v>
          </cell>
          <cell r="H112">
            <v>3793.09297182</v>
          </cell>
          <cell r="J112">
            <v>1057.2937804600001</v>
          </cell>
          <cell r="K112">
            <v>1825.34231507</v>
          </cell>
          <cell r="L112">
            <v>48.122793948000002</v>
          </cell>
          <cell r="M112">
            <v>6751.8494629699999</v>
          </cell>
          <cell r="O112">
            <v>1064.1487235</v>
          </cell>
          <cell r="P112">
            <v>4514.1721698399997</v>
          </cell>
          <cell r="Q112">
            <v>66.858305928999997</v>
          </cell>
        </row>
        <row r="113">
          <cell r="A113" t="str">
            <v>1900</v>
          </cell>
          <cell r="B113" t="str">
            <v>สระบุรี</v>
          </cell>
          <cell r="C113">
            <v>2345.9479958400002</v>
          </cell>
          <cell r="E113">
            <v>16.604512450000001</v>
          </cell>
          <cell r="F113">
            <v>2076.9434622600002</v>
          </cell>
          <cell r="G113">
            <v>88.533226905999996</v>
          </cell>
          <cell r="H113">
            <v>2952.8726821099999</v>
          </cell>
          <cell r="J113">
            <v>1260.19526946</v>
          </cell>
          <cell r="K113">
            <v>1467.09042333</v>
          </cell>
          <cell r="L113">
            <v>49.683497437</v>
          </cell>
          <cell r="M113">
            <v>5298.8206779499997</v>
          </cell>
          <cell r="O113">
            <v>1276.7997819100001</v>
          </cell>
          <cell r="P113">
            <v>3544.03388559</v>
          </cell>
          <cell r="Q113">
            <v>66.883446355000004</v>
          </cell>
        </row>
        <row r="114">
          <cell r="A114" t="str">
            <v>9200</v>
          </cell>
          <cell r="B114" t="str">
            <v>ตรัง</v>
          </cell>
          <cell r="C114">
            <v>2033.8672949300001</v>
          </cell>
          <cell r="E114">
            <v>12.30123266</v>
          </cell>
          <cell r="F114">
            <v>1852.8133255600001</v>
          </cell>
          <cell r="G114">
            <v>91.098044114000004</v>
          </cell>
          <cell r="H114">
            <v>2490.62064852</v>
          </cell>
          <cell r="J114">
            <v>663.00864117000003</v>
          </cell>
          <cell r="K114">
            <v>1198.2715883400001</v>
          </cell>
          <cell r="L114">
            <v>48.111364893999998</v>
          </cell>
          <cell r="M114">
            <v>4524.4879434499999</v>
          </cell>
          <cell r="O114">
            <v>675.30987383000002</v>
          </cell>
          <cell r="P114">
            <v>3051.0849139000002</v>
          </cell>
          <cell r="Q114">
            <v>67.434921962999994</v>
          </cell>
        </row>
        <row r="115">
          <cell r="A115" t="str">
            <v>4400</v>
          </cell>
          <cell r="B115" t="str">
            <v>มหาสารคาม</v>
          </cell>
          <cell r="C115">
            <v>3679.11795454</v>
          </cell>
          <cell r="E115">
            <v>6.4081855699999997</v>
          </cell>
          <cell r="F115">
            <v>3419.7879110399999</v>
          </cell>
          <cell r="G115">
            <v>92.951298471000001</v>
          </cell>
          <cell r="H115">
            <v>3866.2583739699999</v>
          </cell>
          <cell r="J115">
            <v>1029.1620448000001</v>
          </cell>
          <cell r="K115">
            <v>1672.30820823</v>
          </cell>
          <cell r="L115">
            <v>43.253917520999998</v>
          </cell>
          <cell r="M115">
            <v>7545.3763285100003</v>
          </cell>
          <cell r="O115">
            <v>1035.57023037</v>
          </cell>
          <cell r="P115">
            <v>5092.0961192699997</v>
          </cell>
          <cell r="Q115">
            <v>67.486310789000001</v>
          </cell>
        </row>
        <row r="116">
          <cell r="A116" t="str">
            <v>3500</v>
          </cell>
          <cell r="B116" t="str">
            <v>ยโสธร</v>
          </cell>
          <cell r="C116">
            <v>1396.84075272</v>
          </cell>
          <cell r="E116">
            <v>8.8542306100000001</v>
          </cell>
          <cell r="F116">
            <v>1246.67421964</v>
          </cell>
          <cell r="G116">
            <v>89.249559566000002</v>
          </cell>
          <cell r="H116">
            <v>2141.8772321299998</v>
          </cell>
          <cell r="J116">
            <v>455.89313098999997</v>
          </cell>
          <cell r="K116">
            <v>1151.3349836299999</v>
          </cell>
          <cell r="L116">
            <v>53.753546952000001</v>
          </cell>
          <cell r="M116">
            <v>3538.71798485</v>
          </cell>
          <cell r="O116">
            <v>464.74736159999998</v>
          </cell>
          <cell r="P116">
            <v>2398.0092032699999</v>
          </cell>
          <cell r="Q116">
            <v>67.764914117000004</v>
          </cell>
        </row>
        <row r="117">
          <cell r="A117" t="str">
            <v>5100</v>
          </cell>
          <cell r="B117" t="str">
            <v>ลำพูน</v>
          </cell>
          <cell r="C117">
            <v>1153.1142347800001</v>
          </cell>
          <cell r="E117">
            <v>10.10415401</v>
          </cell>
          <cell r="F117">
            <v>1033.63179294</v>
          </cell>
          <cell r="G117">
            <v>89.638282294000007</v>
          </cell>
          <cell r="H117">
            <v>1470.8316841799999</v>
          </cell>
          <cell r="J117">
            <v>490.25409808000001</v>
          </cell>
          <cell r="K117">
            <v>745.13202941999998</v>
          </cell>
          <cell r="L117">
            <v>50.660591381000003</v>
          </cell>
          <cell r="M117">
            <v>2623.9459189600002</v>
          </cell>
          <cell r="O117">
            <v>500.35825209000001</v>
          </cell>
          <cell r="P117">
            <v>1778.7638223599999</v>
          </cell>
          <cell r="Q117">
            <v>67.789652579999995</v>
          </cell>
        </row>
        <row r="118">
          <cell r="A118" t="str">
            <v>1200</v>
          </cell>
          <cell r="B118" t="str">
            <v>นนทบุรี</v>
          </cell>
          <cell r="C118">
            <v>3593.0287852900001</v>
          </cell>
          <cell r="E118">
            <v>20.047840879999999</v>
          </cell>
          <cell r="F118">
            <v>3287.7668189800002</v>
          </cell>
          <cell r="G118">
            <v>91.504048964000006</v>
          </cell>
          <cell r="H118">
            <v>4422.8236249199999</v>
          </cell>
          <cell r="J118">
            <v>1667.9235745200001</v>
          </cell>
          <cell r="K118">
            <v>2158.79737884</v>
          </cell>
          <cell r="L118">
            <v>48.810388156999998</v>
          </cell>
          <cell r="M118">
            <v>8015.85241021</v>
          </cell>
          <cell r="O118">
            <v>1687.9714154000001</v>
          </cell>
          <cell r="P118">
            <v>5446.5641978200001</v>
          </cell>
          <cell r="Q118">
            <v>67.947411192999994</v>
          </cell>
        </row>
        <row r="119">
          <cell r="A119" t="str">
            <v>4900</v>
          </cell>
          <cell r="B119" t="str">
            <v>มุกดาหาร</v>
          </cell>
          <cell r="C119">
            <v>1095.91710427</v>
          </cell>
          <cell r="E119">
            <v>11.35082828</v>
          </cell>
          <cell r="F119">
            <v>981.27917454999999</v>
          </cell>
          <cell r="G119">
            <v>89.539543705</v>
          </cell>
          <cell r="H119">
            <v>1582.78325946</v>
          </cell>
          <cell r="J119">
            <v>322.73389441</v>
          </cell>
          <cell r="K119">
            <v>851.67953513999998</v>
          </cell>
          <cell r="L119">
            <v>53.808980480999999</v>
          </cell>
          <cell r="M119">
            <v>2678.7003637299999</v>
          </cell>
          <cell r="O119">
            <v>334.08472268999998</v>
          </cell>
          <cell r="P119">
            <v>1832.95870969</v>
          </cell>
          <cell r="Q119">
            <v>68.427164699000002</v>
          </cell>
        </row>
        <row r="120">
          <cell r="A120" t="str">
            <v>7400</v>
          </cell>
          <cell r="B120" t="str">
            <v>สมุทรสาคร</v>
          </cell>
          <cell r="C120">
            <v>1473.8827725000001</v>
          </cell>
          <cell r="E120">
            <v>5.9502490200000002</v>
          </cell>
          <cell r="F120">
            <v>1315.07086157</v>
          </cell>
          <cell r="G120">
            <v>89.224929289000002</v>
          </cell>
          <cell r="H120">
            <v>1241.32679046</v>
          </cell>
          <cell r="J120">
            <v>574.79112535000002</v>
          </cell>
          <cell r="K120">
            <v>546.29547348000006</v>
          </cell>
          <cell r="L120">
            <v>44.008997282000003</v>
          </cell>
          <cell r="M120">
            <v>2715.2095629599999</v>
          </cell>
          <cell r="O120">
            <v>580.74137437000002</v>
          </cell>
          <cell r="P120">
            <v>1861.3663350500001</v>
          </cell>
          <cell r="Q120">
            <v>68.553321276999995</v>
          </cell>
        </row>
        <row r="121">
          <cell r="A121" t="str">
            <v>3000</v>
          </cell>
          <cell r="B121" t="str">
            <v>นครราชสีมา</v>
          </cell>
          <cell r="C121">
            <v>10749.29936146</v>
          </cell>
          <cell r="E121">
            <v>85.645760229999993</v>
          </cell>
          <cell r="F121">
            <v>9796.3121166799992</v>
          </cell>
          <cell r="G121">
            <v>91.134424554000006</v>
          </cell>
          <cell r="H121">
            <v>13138.03424854</v>
          </cell>
          <cell r="J121">
            <v>4041.4791500900001</v>
          </cell>
          <cell r="K121">
            <v>6679.1957351800002</v>
          </cell>
          <cell r="L121">
            <v>50.838623257999998</v>
          </cell>
          <cell r="M121">
            <v>23887.333610000001</v>
          </cell>
          <cell r="O121">
            <v>4127.1249103199998</v>
          </cell>
          <cell r="P121">
            <v>16475.507851859998</v>
          </cell>
          <cell r="Q121">
            <v>68.971732553999999</v>
          </cell>
        </row>
        <row r="122">
          <cell r="A122" t="str">
            <v>4100</v>
          </cell>
          <cell r="B122" t="str">
            <v>อุดรธานี</v>
          </cell>
          <cell r="C122">
            <v>5035.1324882400004</v>
          </cell>
          <cell r="E122">
            <v>49.701708050000001</v>
          </cell>
          <cell r="F122">
            <v>4614.47007149</v>
          </cell>
          <cell r="G122">
            <v>91.645454857000004</v>
          </cell>
          <cell r="H122">
            <v>5959.17607512</v>
          </cell>
          <cell r="J122">
            <v>1651.4696902000001</v>
          </cell>
          <cell r="K122">
            <v>2975.4536045099999</v>
          </cell>
          <cell r="L122">
            <v>49.930620726999997</v>
          </cell>
          <cell r="M122">
            <v>10994.30856336</v>
          </cell>
          <cell r="O122">
            <v>1701.17139825</v>
          </cell>
          <cell r="P122">
            <v>7589.9236760000003</v>
          </cell>
          <cell r="Q122">
            <v>69.035025097000002</v>
          </cell>
        </row>
        <row r="123">
          <cell r="A123" t="str">
            <v>5200</v>
          </cell>
          <cell r="B123" t="str">
            <v>ลำปาง</v>
          </cell>
          <cell r="C123">
            <v>3043.1384855900001</v>
          </cell>
          <cell r="E123">
            <v>23.166293679999999</v>
          </cell>
          <cell r="F123">
            <v>2746.1468615099998</v>
          </cell>
          <cell r="G123">
            <v>90.240614238000006</v>
          </cell>
          <cell r="H123">
            <v>4731.6034221199998</v>
          </cell>
          <cell r="J123">
            <v>1295.6561582700001</v>
          </cell>
          <cell r="K123">
            <v>2638.5928823499999</v>
          </cell>
          <cell r="L123">
            <v>55.765300828000001</v>
          </cell>
          <cell r="M123">
            <v>7774.7419077100003</v>
          </cell>
          <cell r="O123">
            <v>1318.82245195</v>
          </cell>
          <cell r="P123">
            <v>5384.7397438600001</v>
          </cell>
          <cell r="Q123">
            <v>69.259401890999996</v>
          </cell>
        </row>
        <row r="124">
          <cell r="A124" t="str">
            <v>5400</v>
          </cell>
          <cell r="B124" t="str">
            <v>แพร่</v>
          </cell>
          <cell r="C124">
            <v>1839.2243691900001</v>
          </cell>
          <cell r="E124">
            <v>8.4303031700000002</v>
          </cell>
          <cell r="F124">
            <v>1681.4281297499999</v>
          </cell>
          <cell r="G124">
            <v>91.420500833000006</v>
          </cell>
          <cell r="H124">
            <v>2435.2325847100001</v>
          </cell>
          <cell r="J124">
            <v>795.53351234000002</v>
          </cell>
          <cell r="K124">
            <v>1279.85512021</v>
          </cell>
          <cell r="L124">
            <v>52.555765237999999</v>
          </cell>
          <cell r="M124">
            <v>4274.4569539000004</v>
          </cell>
          <cell r="O124">
            <v>803.96381551000002</v>
          </cell>
          <cell r="P124">
            <v>2961.2832499599999</v>
          </cell>
          <cell r="Q124">
            <v>69.278583967000003</v>
          </cell>
        </row>
        <row r="125">
          <cell r="A125" t="str">
            <v>7300</v>
          </cell>
          <cell r="B125" t="str">
            <v>นครปฐม</v>
          </cell>
          <cell r="C125">
            <v>3346.4455565399999</v>
          </cell>
          <cell r="E125">
            <v>63.580662879999998</v>
          </cell>
          <cell r="F125">
            <v>2966.2293631799998</v>
          </cell>
          <cell r="G125">
            <v>88.638207706000003</v>
          </cell>
          <cell r="H125">
            <v>2226.7166897500001</v>
          </cell>
          <cell r="J125">
            <v>927.88148851000005</v>
          </cell>
          <cell r="K125">
            <v>908.47285928999997</v>
          </cell>
          <cell r="L125">
            <v>40.798762746999998</v>
          </cell>
          <cell r="M125">
            <v>5573.1622462900004</v>
          </cell>
          <cell r="O125">
            <v>991.46215139000003</v>
          </cell>
          <cell r="P125">
            <v>3874.7022224699999</v>
          </cell>
          <cell r="Q125">
            <v>69.524303281000002</v>
          </cell>
        </row>
        <row r="126">
          <cell r="A126" t="str">
            <v>8200</v>
          </cell>
          <cell r="B126" t="str">
            <v>พังงา</v>
          </cell>
          <cell r="C126">
            <v>1253.3641342200001</v>
          </cell>
          <cell r="E126">
            <v>10.19852399</v>
          </cell>
          <cell r="F126">
            <v>1130.8030450000001</v>
          </cell>
          <cell r="G126">
            <v>90.221429999999998</v>
          </cell>
          <cell r="H126">
            <v>1416.9226968099999</v>
          </cell>
          <cell r="J126">
            <v>545.27992735999999</v>
          </cell>
          <cell r="K126">
            <v>725.73646732999998</v>
          </cell>
          <cell r="L126">
            <v>51.219199817000003</v>
          </cell>
          <cell r="M126">
            <v>2670.28683103</v>
          </cell>
          <cell r="O126">
            <v>555.47845135</v>
          </cell>
          <cell r="P126">
            <v>1856.53951233</v>
          </cell>
          <cell r="Q126">
            <v>69.525846091000005</v>
          </cell>
        </row>
        <row r="127">
          <cell r="A127" t="str">
            <v>5700</v>
          </cell>
          <cell r="B127" t="str">
            <v>เชียงราย</v>
          </cell>
          <cell r="C127">
            <v>5102.79028629</v>
          </cell>
          <cell r="E127">
            <v>28.09180375</v>
          </cell>
          <cell r="F127">
            <v>4696.32036212</v>
          </cell>
          <cell r="G127">
            <v>92.034359608000003</v>
          </cell>
          <cell r="H127">
            <v>5600.5117436399996</v>
          </cell>
          <cell r="J127">
            <v>1578.10012476</v>
          </cell>
          <cell r="K127">
            <v>2758.6010363099999</v>
          </cell>
          <cell r="L127">
            <v>49.256231618999998</v>
          </cell>
          <cell r="M127">
            <v>10703.302029930001</v>
          </cell>
          <cell r="O127">
            <v>1606.19192851</v>
          </cell>
          <cell r="P127">
            <v>7454.9213984300004</v>
          </cell>
          <cell r="Q127">
            <v>69.650668340999999</v>
          </cell>
        </row>
        <row r="128">
          <cell r="A128" t="str">
            <v>1600</v>
          </cell>
          <cell r="B128" t="str">
            <v>ลพบุรี</v>
          </cell>
          <cell r="C128">
            <v>3462.24981355</v>
          </cell>
          <cell r="E128">
            <v>35.266919870000002</v>
          </cell>
          <cell r="F128">
            <v>3092.00077827</v>
          </cell>
          <cell r="G128">
            <v>89.306114370000003</v>
          </cell>
          <cell r="H128">
            <v>4780.3750151800004</v>
          </cell>
          <cell r="J128">
            <v>1330.7140203399999</v>
          </cell>
          <cell r="K128">
            <v>2690.93783106</v>
          </cell>
          <cell r="L128">
            <v>56.291354183000003</v>
          </cell>
          <cell r="M128">
            <v>8242.6248287300004</v>
          </cell>
          <cell r="O128">
            <v>1365.98094021</v>
          </cell>
          <cell r="P128">
            <v>5782.93860933</v>
          </cell>
          <cell r="Q128">
            <v>70.158944868999995</v>
          </cell>
        </row>
        <row r="129">
          <cell r="A129" t="str">
            <v>4700</v>
          </cell>
          <cell r="B129" t="str">
            <v>สกลนคร</v>
          </cell>
          <cell r="C129">
            <v>3393.9057387399998</v>
          </cell>
          <cell r="E129">
            <v>23.874229870000001</v>
          </cell>
          <cell r="F129">
            <v>3051.95312642</v>
          </cell>
          <cell r="G129">
            <v>89.924510619000003</v>
          </cell>
          <cell r="H129">
            <v>4007.8511094700002</v>
          </cell>
          <cell r="J129">
            <v>882.50109778000001</v>
          </cell>
          <cell r="K129">
            <v>2156.3557591600002</v>
          </cell>
          <cell r="L129">
            <v>53.803290099000002</v>
          </cell>
          <cell r="M129">
            <v>7401.7568482099996</v>
          </cell>
          <cell r="O129">
            <v>906.37532765000003</v>
          </cell>
          <cell r="P129">
            <v>5208.3088855799997</v>
          </cell>
          <cell r="Q129">
            <v>70.365846817000005</v>
          </cell>
        </row>
        <row r="130">
          <cell r="A130" t="str">
            <v>3400</v>
          </cell>
          <cell r="B130" t="str">
            <v>อุบลราชธานี</v>
          </cell>
          <cell r="C130">
            <v>7059.3641444900004</v>
          </cell>
          <cell r="E130">
            <v>36.57831676</v>
          </cell>
          <cell r="F130">
            <v>6388.7419045099996</v>
          </cell>
          <cell r="G130">
            <v>90.500245825999997</v>
          </cell>
          <cell r="H130">
            <v>7207.5404784800003</v>
          </cell>
          <cell r="J130">
            <v>1672.5583870299999</v>
          </cell>
          <cell r="K130">
            <v>3681.2586337299999</v>
          </cell>
          <cell r="L130">
            <v>51.075101758999999</v>
          </cell>
          <cell r="M130">
            <v>14266.90462297</v>
          </cell>
          <cell r="O130">
            <v>1709.13670379</v>
          </cell>
          <cell r="P130">
            <v>10070.00053824</v>
          </cell>
          <cell r="Q130">
            <v>70.582938657</v>
          </cell>
        </row>
        <row r="131">
          <cell r="A131" t="str">
            <v>3300</v>
          </cell>
          <cell r="B131" t="str">
            <v>ศรีสะเกษ</v>
          </cell>
          <cell r="C131">
            <v>4180.2749663200002</v>
          </cell>
          <cell r="E131">
            <v>9.7237359399999992</v>
          </cell>
          <cell r="F131">
            <v>3852.8190415700001</v>
          </cell>
          <cell r="G131">
            <v>92.166641491999997</v>
          </cell>
          <cell r="H131">
            <v>3564.3316013899998</v>
          </cell>
          <cell r="J131">
            <v>1144.0068651300001</v>
          </cell>
          <cell r="K131">
            <v>1664.6737835399999</v>
          </cell>
          <cell r="L131">
            <v>46.703673219000002</v>
          </cell>
          <cell r="M131">
            <v>7744.6065677099996</v>
          </cell>
          <cell r="O131">
            <v>1153.7306010699999</v>
          </cell>
          <cell r="P131">
            <v>5517.49282511</v>
          </cell>
          <cell r="Q131">
            <v>71.243035742000004</v>
          </cell>
        </row>
        <row r="132">
          <cell r="A132" t="str">
            <v>4300</v>
          </cell>
          <cell r="B132" t="str">
            <v>หนองคาย</v>
          </cell>
          <cell r="C132">
            <v>1688.8142111899999</v>
          </cell>
          <cell r="E132">
            <v>5.3106726899999996</v>
          </cell>
          <cell r="F132">
            <v>1539.1727256199999</v>
          </cell>
          <cell r="G132">
            <v>91.139257084999997</v>
          </cell>
          <cell r="H132">
            <v>1882.5078974600001</v>
          </cell>
          <cell r="J132">
            <v>447.68246210000001</v>
          </cell>
          <cell r="K132">
            <v>1006.36614127</v>
          </cell>
          <cell r="L132">
            <v>53.458800498000002</v>
          </cell>
          <cell r="M132">
            <v>3571.3221086499998</v>
          </cell>
          <cell r="O132">
            <v>452.99313479</v>
          </cell>
          <cell r="P132">
            <v>2545.53886689</v>
          </cell>
          <cell r="Q132">
            <v>71.277213016999994</v>
          </cell>
        </row>
        <row r="133">
          <cell r="A133" t="str">
            <v>6400</v>
          </cell>
          <cell r="B133" t="str">
            <v>สุโขทัย</v>
          </cell>
          <cell r="C133">
            <v>1818.3311255199999</v>
          </cell>
          <cell r="E133">
            <v>5.1622046099999999</v>
          </cell>
          <cell r="F133">
            <v>1682.6026765399999</v>
          </cell>
          <cell r="G133">
            <v>92.53554828</v>
          </cell>
          <cell r="H133">
            <v>3341.26755435</v>
          </cell>
          <cell r="J133">
            <v>644.25223191999999</v>
          </cell>
          <cell r="K133">
            <v>2013.6629527800001</v>
          </cell>
          <cell r="L133">
            <v>60.266438411000003</v>
          </cell>
          <cell r="M133">
            <v>5159.5986798699996</v>
          </cell>
          <cell r="O133">
            <v>649.41443652999999</v>
          </cell>
          <cell r="P133">
            <v>3696.2656293199998</v>
          </cell>
          <cell r="Q133">
            <v>71.638626541999997</v>
          </cell>
        </row>
        <row r="134">
          <cell r="A134" t="str">
            <v>8000</v>
          </cell>
          <cell r="B134" t="str">
            <v>นครศรีธรรมราช</v>
          </cell>
          <cell r="C134">
            <v>10286.887179740001</v>
          </cell>
          <cell r="E134">
            <v>30.619237250000001</v>
          </cell>
          <cell r="F134">
            <v>9734.4745460899994</v>
          </cell>
          <cell r="G134">
            <v>94.629933973000007</v>
          </cell>
          <cell r="H134">
            <v>7323.7487082899997</v>
          </cell>
          <cell r="J134">
            <v>1709.94397772</v>
          </cell>
          <cell r="K134">
            <v>3060.0383084499999</v>
          </cell>
          <cell r="L134">
            <v>41.782404481</v>
          </cell>
          <cell r="M134">
            <v>17610.635888029999</v>
          </cell>
          <cell r="O134">
            <v>1740.56321497</v>
          </cell>
          <cell r="P134">
            <v>12794.51285454</v>
          </cell>
          <cell r="Q134">
            <v>72.652191187</v>
          </cell>
        </row>
        <row r="135">
          <cell r="A135" t="str">
            <v>4000</v>
          </cell>
          <cell r="B135" t="str">
            <v>ขอนแก่น</v>
          </cell>
          <cell r="C135">
            <v>10698.851996400001</v>
          </cell>
          <cell r="E135">
            <v>63.770542200000001</v>
          </cell>
          <cell r="F135">
            <v>10087.55346309</v>
          </cell>
          <cell r="G135">
            <v>94.286316573999997</v>
          </cell>
          <cell r="H135">
            <v>9744.1226856100002</v>
          </cell>
          <cell r="J135">
            <v>3304.33028848</v>
          </cell>
          <cell r="K135">
            <v>4781.8330876500004</v>
          </cell>
          <cell r="L135">
            <v>49.074023818999997</v>
          </cell>
          <cell r="M135">
            <v>20442.974682010001</v>
          </cell>
          <cell r="O135">
            <v>3368.1008306799999</v>
          </cell>
          <cell r="P135">
            <v>14869.386550740001</v>
          </cell>
          <cell r="Q135">
            <v>72.735924111000003</v>
          </cell>
        </row>
        <row r="136">
          <cell r="A136" t="str">
            <v>9400</v>
          </cell>
          <cell r="B136" t="str">
            <v>ปัตตานี</v>
          </cell>
          <cell r="C136">
            <v>4763.1837938199997</v>
          </cell>
          <cell r="E136">
            <v>26.46140565</v>
          </cell>
          <cell r="F136">
            <v>4379.7235364799999</v>
          </cell>
          <cell r="G136">
            <v>91.949496933999995</v>
          </cell>
          <cell r="H136">
            <v>3229.1488953100002</v>
          </cell>
          <cell r="J136">
            <v>1272.52172286</v>
          </cell>
          <cell r="K136">
            <v>1439.35917705</v>
          </cell>
          <cell r="L136">
            <v>44.573948854999998</v>
          </cell>
          <cell r="M136">
            <v>7992.3326891300003</v>
          </cell>
          <cell r="O136">
            <v>1298.9831285099999</v>
          </cell>
          <cell r="P136">
            <v>5819.0827135299996</v>
          </cell>
          <cell r="Q136">
            <v>72.808314417000005</v>
          </cell>
        </row>
        <row r="137">
          <cell r="A137" t="str">
            <v>9000</v>
          </cell>
          <cell r="B137" t="str">
            <v>สงขลา</v>
          </cell>
          <cell r="C137">
            <v>12707.44703632</v>
          </cell>
          <cell r="E137">
            <v>66.07745113</v>
          </cell>
          <cell r="F137">
            <v>12134.116039570001</v>
          </cell>
          <cell r="G137">
            <v>95.488228319000001</v>
          </cell>
          <cell r="H137">
            <v>12460.40128032</v>
          </cell>
          <cell r="J137">
            <v>4478.9932866299996</v>
          </cell>
          <cell r="K137">
            <v>6355.41677936</v>
          </cell>
          <cell r="L137">
            <v>51.004912574000002</v>
          </cell>
          <cell r="M137">
            <v>25167.84831664</v>
          </cell>
          <cell r="O137">
            <v>4545.0707377600002</v>
          </cell>
          <cell r="P137">
            <v>18489.532818930002</v>
          </cell>
          <cell r="Q137">
            <v>73.464892930999994</v>
          </cell>
        </row>
        <row r="138">
          <cell r="A138" t="str">
            <v>6300</v>
          </cell>
          <cell r="B138" t="str">
            <v>ตาก</v>
          </cell>
          <cell r="C138">
            <v>2556.3699781800001</v>
          </cell>
          <cell r="E138">
            <v>16.542744450000001</v>
          </cell>
          <cell r="F138">
            <v>2332.7477179900002</v>
          </cell>
          <cell r="G138">
            <v>91.252351494999999</v>
          </cell>
          <cell r="H138">
            <v>2492.1574846799999</v>
          </cell>
          <cell r="J138">
            <v>639.50510406000001</v>
          </cell>
          <cell r="K138">
            <v>1391.8165445100001</v>
          </cell>
          <cell r="L138">
            <v>55.847856849999999</v>
          </cell>
          <cell r="M138">
            <v>5048.52746286</v>
          </cell>
          <cell r="O138">
            <v>656.04784850999999</v>
          </cell>
          <cell r="P138">
            <v>3724.5642625</v>
          </cell>
          <cell r="Q138">
            <v>73.775260012000004</v>
          </cell>
        </row>
        <row r="139">
          <cell r="A139" t="str">
            <v>5600</v>
          </cell>
          <cell r="B139" t="str">
            <v>พะเยา</v>
          </cell>
          <cell r="C139">
            <v>2212.0130534300001</v>
          </cell>
          <cell r="E139">
            <v>12.395441910000001</v>
          </cell>
          <cell r="F139">
            <v>2049.0941805699999</v>
          </cell>
          <cell r="G139">
            <v>92.634814129999995</v>
          </cell>
          <cell r="H139">
            <v>1976.7391617000001</v>
          </cell>
          <cell r="J139">
            <v>446.60417945</v>
          </cell>
          <cell r="K139">
            <v>1117.01684387</v>
          </cell>
          <cell r="L139">
            <v>56.508054553000001</v>
          </cell>
          <cell r="M139">
            <v>4188.75221513</v>
          </cell>
          <cell r="O139">
            <v>458.99962135999999</v>
          </cell>
          <cell r="P139">
            <v>3166.1110244400002</v>
          </cell>
          <cell r="Q139">
            <v>75.586018504999998</v>
          </cell>
        </row>
        <row r="140">
          <cell r="A140" t="str">
            <v>5000</v>
          </cell>
          <cell r="B140" t="str">
            <v>เชียงใหม่</v>
          </cell>
          <cell r="C140">
            <v>14695.54279825</v>
          </cell>
          <cell r="E140">
            <v>88.744608420000006</v>
          </cell>
          <cell r="F140">
            <v>13837.599991679999</v>
          </cell>
          <cell r="G140">
            <v>94.161884196000003</v>
          </cell>
          <cell r="H140">
            <v>9536.5178443099994</v>
          </cell>
          <cell r="J140">
            <v>2863.66482116</v>
          </cell>
          <cell r="K140">
            <v>5374.5043886200001</v>
          </cell>
          <cell r="L140">
            <v>56.357094658000001</v>
          </cell>
          <cell r="M140">
            <v>24232.060642560002</v>
          </cell>
          <cell r="O140">
            <v>2952.4094295800001</v>
          </cell>
          <cell r="P140">
            <v>19212.104380299999</v>
          </cell>
          <cell r="Q140">
            <v>79.283824284000005</v>
          </cell>
        </row>
        <row r="141">
          <cell r="A141" t="str">
            <v>กระทรวง</v>
          </cell>
          <cell r="B141" t="str">
            <v/>
          </cell>
        </row>
        <row r="142">
          <cell r="A142" t="str">
            <v>กรม</v>
          </cell>
          <cell r="B142" t="str">
            <v/>
          </cell>
        </row>
        <row r="143">
          <cell r="A143" t="str">
            <v>กลุ่มลักษณะงาน</v>
          </cell>
          <cell r="B143" t="str">
            <v/>
          </cell>
        </row>
        <row r="144">
          <cell r="A144" t="str">
            <v>งบพัฒนา/งบปกติ</v>
          </cell>
          <cell r="B144" t="str">
            <v/>
          </cell>
        </row>
        <row r="145">
          <cell r="A145" t="str">
            <v>งาน / โครงการ</v>
          </cell>
          <cell r="B145" t="str">
            <v/>
          </cell>
        </row>
        <row r="146">
          <cell r="A146" t="str">
            <v>Fund แบบย่อ</v>
          </cell>
          <cell r="B146" t="str">
            <v/>
          </cell>
        </row>
        <row r="147">
          <cell r="A147" t="str">
            <v>ด้าน</v>
          </cell>
          <cell r="B147" t="str">
            <v/>
          </cell>
        </row>
        <row r="148">
          <cell r="A148" t="str">
            <v>ด้าน_ลักษณะงาน</v>
          </cell>
          <cell r="B148" t="str">
            <v/>
          </cell>
        </row>
        <row r="149">
          <cell r="A149" t="str">
            <v>แนวจัดสรรย่อย</v>
          </cell>
          <cell r="B149" t="str">
            <v/>
          </cell>
        </row>
        <row r="150">
          <cell r="A150" t="str">
            <v>แนวจัดสรรหลัก</v>
          </cell>
          <cell r="B150" t="str">
            <v/>
          </cell>
        </row>
        <row r="151">
          <cell r="A151" t="str">
            <v>เป้าหมายกระทรวง</v>
          </cell>
          <cell r="B151" t="str">
            <v/>
          </cell>
        </row>
        <row r="152">
          <cell r="A152" t="str">
            <v>เป้าหมายการจัดสรร</v>
          </cell>
          <cell r="B152" t="str">
            <v/>
          </cell>
        </row>
        <row r="153">
          <cell r="A153" t="str">
            <v>เป้าหมายหน่วยงาน</v>
          </cell>
          <cell r="B153" t="str">
            <v/>
          </cell>
        </row>
        <row r="154">
          <cell r="A154" t="str">
            <v>ผลผลิต/โครงการ</v>
          </cell>
          <cell r="B154" t="str">
            <v>ผลผลิต/โครงการ งบฯ เพิ่มเติมกลางปี 52</v>
          </cell>
        </row>
        <row r="155">
          <cell r="A155" t="str">
            <v>แผนงบประมาณ</v>
          </cell>
          <cell r="B155" t="str">
            <v/>
          </cell>
        </row>
        <row r="156">
          <cell r="A156" t="str">
            <v>แผนงาน</v>
          </cell>
          <cell r="B156" t="str">
            <v/>
          </cell>
        </row>
        <row r="157">
          <cell r="A157" t="str">
            <v>ยุทธศาสตร์กระทรวง</v>
          </cell>
          <cell r="B157" t="str">
            <v/>
          </cell>
        </row>
        <row r="158">
          <cell r="A158" t="str">
            <v>ยุทธศาสตร์การจัดสรร</v>
          </cell>
          <cell r="B158" t="str">
            <v/>
          </cell>
        </row>
        <row r="159">
          <cell r="A159" t="str">
            <v>Request ID</v>
          </cell>
          <cell r="B159" t="str">
            <v/>
          </cell>
        </row>
        <row r="160">
          <cell r="A160" t="str">
            <v>ลักษณะงาน</v>
          </cell>
          <cell r="B160" t="str">
            <v/>
          </cell>
        </row>
        <row r="161">
          <cell r="A161" t="str">
            <v>สาขา</v>
          </cell>
          <cell r="B161" t="str">
            <v/>
          </cell>
        </row>
        <row r="162">
          <cell r="A162" t="str">
            <v>Commitment item</v>
          </cell>
          <cell r="B162" t="str">
            <v/>
          </cell>
        </row>
        <row r="163">
          <cell r="A163" t="str">
            <v>หน่วยงานเบิกแทน</v>
          </cell>
          <cell r="B163" t="str">
            <v/>
          </cell>
        </row>
        <row r="164">
          <cell r="A164" t="str">
            <v>เดือน/ปีงบประมาณ</v>
          </cell>
          <cell r="B164" t="str">
            <v/>
          </cell>
        </row>
        <row r="165">
          <cell r="A165" t="str">
            <v>Funded Program</v>
          </cell>
          <cell r="B165" t="str">
            <v/>
          </cell>
        </row>
        <row r="166">
          <cell r="A166" t="str">
            <v>งบรายจ่าย</v>
          </cell>
          <cell r="B166" t="str">
            <v/>
          </cell>
        </row>
        <row r="167">
          <cell r="A167" t="str">
            <v>FCTR หน่วยเบิกแทน</v>
          </cell>
          <cell r="B167" t="str">
            <v/>
          </cell>
        </row>
        <row r="168">
          <cell r="A168" t="str">
            <v>หมวดรายจ่าย</v>
          </cell>
          <cell r="B168" t="str">
            <v/>
          </cell>
        </row>
        <row r="169">
          <cell r="A169" t="str">
            <v>กลุ่มภารกิจ</v>
          </cell>
          <cell r="B169" t="str">
            <v/>
          </cell>
        </row>
        <row r="170">
          <cell r="A170" t="str">
            <v>Funds Center</v>
          </cell>
          <cell r="B170" t="str">
            <v/>
          </cell>
        </row>
        <row r="171">
          <cell r="A171" t="str">
            <v>ปีFund</v>
          </cell>
          <cell r="B171" t="str">
            <v/>
          </cell>
        </row>
        <row r="172">
          <cell r="A172" t="str">
            <v>ปีงบประมาณ</v>
          </cell>
          <cell r="B172" t="str">
            <v/>
          </cell>
        </row>
        <row r="173">
          <cell r="A173" t="str">
            <v>รายจ่ายประจำ/ลงทุน</v>
          </cell>
          <cell r="B173" t="str">
            <v>]ไม่ระบุ[</v>
          </cell>
        </row>
        <row r="174">
          <cell r="A174" t="str">
            <v>งบประมาณ</v>
          </cell>
          <cell r="B174" t="str">
            <v>งบจัดสรรถือจ่าย จังหวัด
E, PO ทั้งสิ้น
I, เบิกจ่ายทั้งสิ้น
J = K+L...</v>
          </cell>
        </row>
        <row r="175">
          <cell r="A175" t="str">
            <v>จังหวัด</v>
          </cell>
          <cell r="B175" t="str">
            <v>]1000 ส่วนกลาง[</v>
          </cell>
        </row>
        <row r="177">
          <cell r="A177" t="str">
            <v>No Applicable Data Found.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Q134"/>
  <sheetViews>
    <sheetView tabSelected="1" view="pageBreakPreview" zoomScale="75" zoomScaleSheetLayoutView="83" workbookViewId="0">
      <pane xSplit="2" ySplit="5" topLeftCell="C6" activePane="bottomRight" state="frozen"/>
      <selection activeCell="A2" sqref="A2:J2"/>
      <selection pane="topRight" activeCell="A2" sqref="A2:J2"/>
      <selection pane="bottomLeft" activeCell="A2" sqref="A2:J2"/>
      <selection pane="bottomRight" activeCell="O3" sqref="O3"/>
    </sheetView>
  </sheetViews>
  <sheetFormatPr defaultRowHeight="12.75"/>
  <cols>
    <col min="1" max="1" width="6.7109375" style="58" customWidth="1"/>
    <col min="2" max="2" width="39.42578125" customWidth="1"/>
    <col min="3" max="14" width="14.140625" customWidth="1"/>
    <col min="15" max="15" width="13.140625" bestFit="1" customWidth="1"/>
  </cols>
  <sheetData>
    <row r="1" spans="1:17" ht="33.75">
      <c r="A1" s="1" t="str">
        <f>"ผลการเบิกจ่ายเงินงบประมาณประจำปี 2564 ในส่วนของงบประมาณที่ส่วนกลางจัดสรรให้จังหวัด"</f>
        <v>ผลการเบิกจ่ายเงินงบประมาณประจำปี 2564 ในส่วนของงบประมาณที่ส่วนกลางจัดสรรให้จังหวัด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33.75">
      <c r="A2" s="1" t="str">
        <f>"ตั้งแต่ต้นปีงบประมาณ จนถึงวันที่ "&amp;[1]HeaderFooter!B5&amp;" เรียงลำดับผลการเบิกจ่ายจากน้อยไปมาก"</f>
        <v>ตั้งแต่ต้นปีงบประมาณ จนถึงวันที่ 18 มิถุนายน 2564 เรียงลำดับผลการเบิกจ่ายจากน้อยไปมาก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  <c r="N3" s="4"/>
    </row>
    <row r="4" spans="1:17" ht="21">
      <c r="A4" s="5" t="s">
        <v>1</v>
      </c>
      <c r="B4" s="6" t="s">
        <v>2</v>
      </c>
      <c r="C4" s="7" t="s">
        <v>3</v>
      </c>
      <c r="D4" s="8"/>
      <c r="E4" s="8"/>
      <c r="F4" s="9"/>
      <c r="G4" s="10" t="s">
        <v>4</v>
      </c>
      <c r="H4" s="11"/>
      <c r="I4" s="11"/>
      <c r="J4" s="11"/>
      <c r="K4" s="10" t="s">
        <v>5</v>
      </c>
      <c r="L4" s="11"/>
      <c r="M4" s="11"/>
      <c r="N4" s="12"/>
    </row>
    <row r="5" spans="1:17" ht="63">
      <c r="A5" s="13"/>
      <c r="B5" s="14"/>
      <c r="C5" s="15" t="s">
        <v>6</v>
      </c>
      <c r="D5" s="16" t="s">
        <v>7</v>
      </c>
      <c r="E5" s="17" t="s">
        <v>8</v>
      </c>
      <c r="F5" s="18" t="s">
        <v>9</v>
      </c>
      <c r="G5" s="15" t="s">
        <v>6</v>
      </c>
      <c r="H5" s="16" t="s">
        <v>7</v>
      </c>
      <c r="I5" s="17" t="s">
        <v>8</v>
      </c>
      <c r="J5" s="19" t="s">
        <v>9</v>
      </c>
      <c r="K5" s="15" t="s">
        <v>6</v>
      </c>
      <c r="L5" s="16" t="s">
        <v>7</v>
      </c>
      <c r="M5" s="17" t="s">
        <v>8</v>
      </c>
      <c r="N5" s="18" t="s">
        <v>9</v>
      </c>
    </row>
    <row r="6" spans="1:17" ht="21">
      <c r="A6" s="20">
        <v>1</v>
      </c>
      <c r="B6" s="21" t="str">
        <f>VLOOKUP($O6,[1]Name!$A:$B,2,0)</f>
        <v>อ่างทอง</v>
      </c>
      <c r="C6" s="22">
        <f>IF(ISERROR(VLOOKUP($O6,[1]BEx6_1!$A:$Z,3,0)),0,VLOOKUP($O6,[1]BEx6_1!$A:$Z,3,0))</f>
        <v>888.36476319999997</v>
      </c>
      <c r="D6" s="23">
        <f>IF(ISERROR(VLOOKUP($O6,[1]BEx6_1!$A:$Z,5,0)),0,VLOOKUP($O6,[1]BEx6_1!$A:$Z,5,0))</f>
        <v>4.7883334800000004</v>
      </c>
      <c r="E6" s="24">
        <f>IF(ISERROR(VLOOKUP($O6,[1]BEx6_1!$A:$Z,6,0)),0,VLOOKUP($O6,[1]BEx6_1!$A:$Z,6,0))</f>
        <v>793.63699788999998</v>
      </c>
      <c r="F6" s="25">
        <f t="shared" ref="F6:F69" si="0">IF(ISERROR(E6/C6*100),0,E6/C6*100)</f>
        <v>89.336838961421776</v>
      </c>
      <c r="G6" s="22">
        <f>IF(ISERROR(VLOOKUP($O6,[1]BEx6_1!$A:$Z,8,0)),0,VLOOKUP($O6,[1]BEx6_1!$A:$Z,8,0))</f>
        <v>1812.24590463</v>
      </c>
      <c r="H6" s="23">
        <f>IF(ISERROR(VLOOKUP($O6,[1]BEx6_1!$A:$Z,10,0)),0,VLOOKUP($O6,[1]BEx6_1!$A:$Z,10,0))</f>
        <v>858.22890857000004</v>
      </c>
      <c r="I6" s="24">
        <f>IF(ISERROR(VLOOKUP($O6,[1]BEx6_1!$A:$Z,11,0)),0,VLOOKUP($O6,[1]BEx6_1!$A:$Z,11,0))</f>
        <v>688.21618223999997</v>
      </c>
      <c r="J6" s="26">
        <f t="shared" ref="J6:J69" si="1">IF(ISERROR(I6/G6*100),0,I6/G6*100)</f>
        <v>37.975871843976421</v>
      </c>
      <c r="K6" s="22">
        <f t="shared" ref="K6:M37" si="2">C6+G6</f>
        <v>2700.6106678300002</v>
      </c>
      <c r="L6" s="22">
        <f t="shared" si="2"/>
        <v>863.01724205000005</v>
      </c>
      <c r="M6" s="27">
        <f t="shared" si="2"/>
        <v>1481.8531801300001</v>
      </c>
      <c r="N6" s="28">
        <f t="shared" ref="N6:N69" si="3">IF(ISERROR(M6/K6*100),0,M6/K6*100)</f>
        <v>54.871040753190151</v>
      </c>
      <c r="O6" s="29" t="s">
        <v>10</v>
      </c>
      <c r="P6" s="30"/>
      <c r="Q6" s="31"/>
    </row>
    <row r="7" spans="1:17" ht="21">
      <c r="A7" s="32">
        <v>2</v>
      </c>
      <c r="B7" s="33" t="str">
        <f>VLOOKUP($O7,[1]Name!$A:$B,2,0)</f>
        <v>สุราษฏร์ธานี</v>
      </c>
      <c r="C7" s="22">
        <f>IF(ISERROR(VLOOKUP($O7,[1]BEx6_1!$A:$Z,3,0)),0,VLOOKUP($O7,[1]BEx6_1!$A:$Z,3,0))</f>
        <v>4496.5968593099997</v>
      </c>
      <c r="D7" s="23">
        <f>IF(ISERROR(VLOOKUP($O7,[1]BEx6_1!$A:$Z,5,0)),0,VLOOKUP($O7,[1]BEx6_1!$A:$Z,5,0))</f>
        <v>39.224001489999999</v>
      </c>
      <c r="E7" s="24">
        <f>IF(ISERROR(VLOOKUP($O7,[1]BEx6_1!$A:$Z,6,0)),0,VLOOKUP($O7,[1]BEx6_1!$A:$Z,6,0))</f>
        <v>4061.15680552</v>
      </c>
      <c r="F7" s="34">
        <f t="shared" si="0"/>
        <v>90.316230976133866</v>
      </c>
      <c r="G7" s="22">
        <f>IF(ISERROR(VLOOKUP($O7,[1]BEx6_1!$A:$Z,8,0)),0,VLOOKUP($O7,[1]BEx6_1!$A:$Z,8,0))</f>
        <v>8302.1922529799995</v>
      </c>
      <c r="H7" s="23">
        <f>IF(ISERROR(VLOOKUP($O7,[1]BEx6_1!$A:$Z,10,0)),0,VLOOKUP($O7,[1]BEx6_1!$A:$Z,10,0))</f>
        <v>2743.7460645199999</v>
      </c>
      <c r="I7" s="24">
        <f>IF(ISERROR(VLOOKUP($O7,[1]BEx6_1!$A:$Z,11,0)),0,VLOOKUP($O7,[1]BEx6_1!$A:$Z,11,0))</f>
        <v>3102.1839149100001</v>
      </c>
      <c r="J7" s="26">
        <f t="shared" si="1"/>
        <v>37.36584049588226</v>
      </c>
      <c r="K7" s="22">
        <f t="shared" si="2"/>
        <v>12798.78911229</v>
      </c>
      <c r="L7" s="23">
        <f t="shared" si="2"/>
        <v>2782.9700660099998</v>
      </c>
      <c r="M7" s="27">
        <f t="shared" si="2"/>
        <v>7163.3407204300001</v>
      </c>
      <c r="N7" s="28">
        <f t="shared" si="3"/>
        <v>55.968894069450862</v>
      </c>
      <c r="O7" s="29" t="s">
        <v>11</v>
      </c>
      <c r="P7" s="30" t="str">
        <f>IF(N7&lt;N6,"check","")</f>
        <v/>
      </c>
      <c r="Q7" s="31"/>
    </row>
    <row r="8" spans="1:17" ht="21">
      <c r="A8" s="32">
        <v>3</v>
      </c>
      <c r="B8" s="33" t="str">
        <f>VLOOKUP($O8,[1]Name!$A:$B,2,0)</f>
        <v>กระบี่</v>
      </c>
      <c r="C8" s="22">
        <f>IF(ISERROR(VLOOKUP($O8,[1]BEx6_1!$A:$Z,3,0)),0,VLOOKUP($O8,[1]BEx6_1!$A:$Z,3,0))</f>
        <v>1218.2301296000001</v>
      </c>
      <c r="D8" s="23">
        <f>IF(ISERROR(VLOOKUP($O8,[1]BEx6_1!$A:$Z,5,0)),0,VLOOKUP($O8,[1]BEx6_1!$A:$Z,5,0))</f>
        <v>10.319788730000001</v>
      </c>
      <c r="E8" s="24">
        <f>IF(ISERROR(VLOOKUP($O8,[1]BEx6_1!$A:$Z,6,0)),0,VLOOKUP($O8,[1]BEx6_1!$A:$Z,6,0))</f>
        <v>1085.5027680400001</v>
      </c>
      <c r="F8" s="34">
        <f t="shared" si="0"/>
        <v>89.104902404311702</v>
      </c>
      <c r="G8" s="22">
        <f>IF(ISERROR(VLOOKUP($O8,[1]BEx6_1!$A:$Z,8,0)),0,VLOOKUP($O8,[1]BEx6_1!$A:$Z,8,0))</f>
        <v>2205.48782747</v>
      </c>
      <c r="H8" s="23">
        <f>IF(ISERROR(VLOOKUP($O8,[1]BEx6_1!$A:$Z,10,0)),0,VLOOKUP($O8,[1]BEx6_1!$A:$Z,10,0))</f>
        <v>883.34219819999998</v>
      </c>
      <c r="I8" s="24">
        <f>IF(ISERROR(VLOOKUP($O8,[1]BEx6_1!$A:$Z,11,0)),0,VLOOKUP($O8,[1]BEx6_1!$A:$Z,11,0))</f>
        <v>861.87191257999996</v>
      </c>
      <c r="J8" s="26">
        <f t="shared" si="1"/>
        <v>39.07851595665737</v>
      </c>
      <c r="K8" s="22">
        <f t="shared" si="2"/>
        <v>3423.71795707</v>
      </c>
      <c r="L8" s="23">
        <f t="shared" si="2"/>
        <v>893.66198693000001</v>
      </c>
      <c r="M8" s="27">
        <f t="shared" si="2"/>
        <v>1947.3746806200002</v>
      </c>
      <c r="N8" s="28">
        <f t="shared" si="3"/>
        <v>56.878945784615773</v>
      </c>
      <c r="O8" s="29" t="s">
        <v>12</v>
      </c>
      <c r="P8" s="30" t="str">
        <f t="shared" ref="P8:P71" si="4">IF(N8&lt;N7,"check","")</f>
        <v/>
      </c>
      <c r="Q8" s="31"/>
    </row>
    <row r="9" spans="1:17" ht="21">
      <c r="A9" s="32">
        <v>4</v>
      </c>
      <c r="B9" s="33" t="str">
        <f>VLOOKUP($O9,[1]Name!$A:$B,2,0)</f>
        <v>ปราจีนบุรี</v>
      </c>
      <c r="C9" s="22">
        <f>IF(ISERROR(VLOOKUP($O9,[1]BEx6_1!$A:$Z,3,0)),0,VLOOKUP($O9,[1]BEx6_1!$A:$Z,3,0))</f>
        <v>2100.6479207500001</v>
      </c>
      <c r="D9" s="23">
        <f>IF(ISERROR(VLOOKUP($O9,[1]BEx6_1!$A:$Z,5,0)),0,VLOOKUP($O9,[1]BEx6_1!$A:$Z,5,0))</f>
        <v>60.15192871</v>
      </c>
      <c r="E9" s="24">
        <f>IF(ISERROR(VLOOKUP($O9,[1]BEx6_1!$A:$Z,6,0)),0,VLOOKUP($O9,[1]BEx6_1!$A:$Z,6,0))</f>
        <v>1783.99704787</v>
      </c>
      <c r="F9" s="34">
        <f t="shared" si="0"/>
        <v>84.926037830892412</v>
      </c>
      <c r="G9" s="22">
        <f>IF(ISERROR(VLOOKUP($O9,[1]BEx6_1!$A:$Z,8,0)),0,VLOOKUP($O9,[1]BEx6_1!$A:$Z,8,0))</f>
        <v>2866.8642673600002</v>
      </c>
      <c r="H9" s="23">
        <f>IF(ISERROR(VLOOKUP($O9,[1]BEx6_1!$A:$Z,10,0)),0,VLOOKUP($O9,[1]BEx6_1!$A:$Z,10,0))</f>
        <v>1336.09776659</v>
      </c>
      <c r="I9" s="24">
        <f>IF(ISERROR(VLOOKUP($O9,[1]BEx6_1!$A:$Z,11,0)),0,VLOOKUP($O9,[1]BEx6_1!$A:$Z,11,0))</f>
        <v>1083.74812294</v>
      </c>
      <c r="J9" s="26">
        <f t="shared" si="1"/>
        <v>37.802561330815557</v>
      </c>
      <c r="K9" s="22">
        <f t="shared" si="2"/>
        <v>4967.5121881100004</v>
      </c>
      <c r="L9" s="23">
        <f t="shared" si="2"/>
        <v>1396.2496953</v>
      </c>
      <c r="M9" s="27">
        <f t="shared" si="2"/>
        <v>2867.7451708099998</v>
      </c>
      <c r="N9" s="28">
        <f t="shared" si="3"/>
        <v>57.730007742589898</v>
      </c>
      <c r="O9" s="29" t="s">
        <v>13</v>
      </c>
      <c r="P9" s="30" t="str">
        <f t="shared" si="4"/>
        <v/>
      </c>
      <c r="Q9" s="31"/>
    </row>
    <row r="10" spans="1:17" ht="21">
      <c r="A10" s="32">
        <v>5</v>
      </c>
      <c r="B10" s="33" t="str">
        <f>VLOOKUP($O10,[1]Name!$A:$B,2,0)</f>
        <v>พัทลุง</v>
      </c>
      <c r="C10" s="22">
        <f>IF(ISERROR(VLOOKUP($O10,[1]BEx6_1!$A:$Z,3,0)),0,VLOOKUP($O10,[1]BEx6_1!$A:$Z,3,0))</f>
        <v>1552.0099623900001</v>
      </c>
      <c r="D10" s="23">
        <f>IF(ISERROR(VLOOKUP($O10,[1]BEx6_1!$A:$Z,5,0)),0,VLOOKUP($O10,[1]BEx6_1!$A:$Z,5,0))</f>
        <v>19.05873248</v>
      </c>
      <c r="E10" s="24">
        <f>IF(ISERROR(VLOOKUP($O10,[1]BEx6_1!$A:$Z,6,0)),0,VLOOKUP($O10,[1]BEx6_1!$A:$Z,6,0))</f>
        <v>1396.81228713</v>
      </c>
      <c r="F10" s="34">
        <f t="shared" si="0"/>
        <v>90.000213979232115</v>
      </c>
      <c r="G10" s="22">
        <f>IF(ISERROR(VLOOKUP($O10,[1]BEx6_1!$A:$Z,8,0)),0,VLOOKUP($O10,[1]BEx6_1!$A:$Z,8,0))</f>
        <v>3743.7784612199998</v>
      </c>
      <c r="H10" s="23">
        <f>IF(ISERROR(VLOOKUP($O10,[1]BEx6_1!$A:$Z,10,0)),0,VLOOKUP($O10,[1]BEx6_1!$A:$Z,10,0))</f>
        <v>1133.43218763</v>
      </c>
      <c r="I10" s="24">
        <f>IF(ISERROR(VLOOKUP($O10,[1]BEx6_1!$A:$Z,11,0)),0,VLOOKUP($O10,[1]BEx6_1!$A:$Z,11,0))</f>
        <v>1701.55337295</v>
      </c>
      <c r="J10" s="26">
        <f t="shared" si="1"/>
        <v>45.450161930669054</v>
      </c>
      <c r="K10" s="22">
        <f t="shared" si="2"/>
        <v>5295.7884236099999</v>
      </c>
      <c r="L10" s="23">
        <f t="shared" si="2"/>
        <v>1152.4909201099999</v>
      </c>
      <c r="M10" s="27">
        <f t="shared" si="2"/>
        <v>3098.36566008</v>
      </c>
      <c r="N10" s="28">
        <f t="shared" si="3"/>
        <v>58.506220646328721</v>
      </c>
      <c r="O10" s="29" t="s">
        <v>14</v>
      </c>
      <c r="P10" s="30" t="str">
        <f t="shared" si="4"/>
        <v/>
      </c>
      <c r="Q10" s="31"/>
    </row>
    <row r="11" spans="1:17" ht="21">
      <c r="A11" s="32">
        <v>6</v>
      </c>
      <c r="B11" s="33" t="str">
        <f>VLOOKUP($O11,[1]Name!$A:$B,2,0)</f>
        <v>อุตรดิตถ์</v>
      </c>
      <c r="C11" s="22">
        <f>IF(ISERROR(VLOOKUP($O11,[1]BEx6_1!$A:$Z,3,0)),0,VLOOKUP($O11,[1]BEx6_1!$A:$Z,3,0))</f>
        <v>1684.8404284000001</v>
      </c>
      <c r="D11" s="23">
        <f>IF(ISERROR(VLOOKUP($O11,[1]BEx6_1!$A:$Z,5,0)),0,VLOOKUP($O11,[1]BEx6_1!$A:$Z,5,0))</f>
        <v>9.6439074199999997</v>
      </c>
      <c r="E11" s="24">
        <f>IF(ISERROR(VLOOKUP($O11,[1]BEx6_1!$A:$Z,6,0)),0,VLOOKUP($O11,[1]BEx6_1!$A:$Z,6,0))</f>
        <v>1542.2947504399999</v>
      </c>
      <c r="F11" s="34">
        <f t="shared" si="0"/>
        <v>91.539514629562404</v>
      </c>
      <c r="G11" s="22">
        <f>IF(ISERROR(VLOOKUP($O11,[1]BEx6_1!$A:$Z,8,0)),0,VLOOKUP($O11,[1]BEx6_1!$A:$Z,8,0))</f>
        <v>4058.6604636299999</v>
      </c>
      <c r="H11" s="23">
        <f>IF(ISERROR(VLOOKUP($O11,[1]BEx6_1!$A:$Z,10,0)),0,VLOOKUP($O11,[1]BEx6_1!$A:$Z,10,0))</f>
        <v>1169.51626603</v>
      </c>
      <c r="I11" s="24">
        <f>IF(ISERROR(VLOOKUP($O11,[1]BEx6_1!$A:$Z,11,0)),0,VLOOKUP($O11,[1]BEx6_1!$A:$Z,11,0))</f>
        <v>1828.22736538</v>
      </c>
      <c r="J11" s="26">
        <f t="shared" si="1"/>
        <v>45.045092630016732</v>
      </c>
      <c r="K11" s="22">
        <f t="shared" si="2"/>
        <v>5743.5008920299997</v>
      </c>
      <c r="L11" s="23">
        <f t="shared" si="2"/>
        <v>1179.16017345</v>
      </c>
      <c r="M11" s="27">
        <f t="shared" si="2"/>
        <v>3370.5221158200002</v>
      </c>
      <c r="N11" s="28">
        <f t="shared" si="3"/>
        <v>58.68410537721207</v>
      </c>
      <c r="O11" s="29" t="s">
        <v>15</v>
      </c>
      <c r="P11" s="30" t="str">
        <f t="shared" si="4"/>
        <v/>
      </c>
      <c r="Q11" s="31"/>
    </row>
    <row r="12" spans="1:17" ht="21">
      <c r="A12" s="32">
        <v>7</v>
      </c>
      <c r="B12" s="33" t="str">
        <f>VLOOKUP($O12,[1]Name!$A:$B,2,0)</f>
        <v>ชัยนาท</v>
      </c>
      <c r="C12" s="22">
        <f>IF(ISERROR(VLOOKUP($O12,[1]BEx6_1!$A:$Z,3,0)),0,VLOOKUP($O12,[1]BEx6_1!$A:$Z,3,0))</f>
        <v>1193.3736156</v>
      </c>
      <c r="D12" s="23">
        <f>IF(ISERROR(VLOOKUP($O12,[1]BEx6_1!$A:$Z,5,0)),0,VLOOKUP($O12,[1]BEx6_1!$A:$Z,5,0))</f>
        <v>12.18966101</v>
      </c>
      <c r="E12" s="24">
        <f>IF(ISERROR(VLOOKUP($O12,[1]BEx6_1!$A:$Z,6,0)),0,VLOOKUP($O12,[1]BEx6_1!$A:$Z,6,0))</f>
        <v>1073.1684949</v>
      </c>
      <c r="F12" s="34">
        <f t="shared" si="0"/>
        <v>89.927285208198299</v>
      </c>
      <c r="G12" s="22">
        <f>IF(ISERROR(VLOOKUP($O12,[1]BEx6_1!$A:$Z,8,0)),0,VLOOKUP($O12,[1]BEx6_1!$A:$Z,8,0))</f>
        <v>2866.98451823</v>
      </c>
      <c r="H12" s="23">
        <f>IF(ISERROR(VLOOKUP($O12,[1]BEx6_1!$A:$Z,10,0)),0,VLOOKUP($O12,[1]BEx6_1!$A:$Z,10,0))</f>
        <v>987.56574119000004</v>
      </c>
      <c r="I12" s="24">
        <f>IF(ISERROR(VLOOKUP($O12,[1]BEx6_1!$A:$Z,11,0)),0,VLOOKUP($O12,[1]BEx6_1!$A:$Z,11,0))</f>
        <v>1383.16840118</v>
      </c>
      <c r="J12" s="26">
        <f t="shared" si="1"/>
        <v>48.244711207367502</v>
      </c>
      <c r="K12" s="22">
        <f t="shared" si="2"/>
        <v>4060.35813383</v>
      </c>
      <c r="L12" s="23">
        <f t="shared" si="2"/>
        <v>999.75540220000005</v>
      </c>
      <c r="M12" s="27">
        <f t="shared" si="2"/>
        <v>2456.3368960799999</v>
      </c>
      <c r="N12" s="28">
        <f t="shared" si="3"/>
        <v>60.495572437671143</v>
      </c>
      <c r="O12" s="29" t="s">
        <v>16</v>
      </c>
      <c r="P12" s="30" t="str">
        <f t="shared" si="4"/>
        <v/>
      </c>
      <c r="Q12" s="31"/>
    </row>
    <row r="13" spans="1:17" ht="21">
      <c r="A13" s="32">
        <v>8</v>
      </c>
      <c r="B13" s="33" t="str">
        <f>VLOOKUP($O13,[1]Name!$A:$B,2,0)</f>
        <v>ตราด</v>
      </c>
      <c r="C13" s="22">
        <f>IF(ISERROR(VLOOKUP($O13,[1]BEx6_1!$A:$Z,3,0)),0,VLOOKUP($O13,[1]BEx6_1!$A:$Z,3,0))</f>
        <v>744.28313251999998</v>
      </c>
      <c r="D13" s="23">
        <f>IF(ISERROR(VLOOKUP($O13,[1]BEx6_1!$A:$Z,5,0)),0,VLOOKUP($O13,[1]BEx6_1!$A:$Z,5,0))</f>
        <v>6.0943463199999997</v>
      </c>
      <c r="E13" s="24">
        <f>IF(ISERROR(VLOOKUP($O13,[1]BEx6_1!$A:$Z,6,0)),0,VLOOKUP($O13,[1]BEx6_1!$A:$Z,6,0))</f>
        <v>668.42313191000005</v>
      </c>
      <c r="F13" s="34">
        <f t="shared" si="0"/>
        <v>89.807642106149515</v>
      </c>
      <c r="G13" s="22">
        <f>IF(ISERROR(VLOOKUP($O13,[1]BEx6_1!$A:$Z,8,0)),0,VLOOKUP($O13,[1]BEx6_1!$A:$Z,8,0))</f>
        <v>1455.99323233</v>
      </c>
      <c r="H13" s="23">
        <f>IF(ISERROR(VLOOKUP($O13,[1]BEx6_1!$A:$Z,10,0)),0,VLOOKUP($O13,[1]BEx6_1!$A:$Z,10,0))</f>
        <v>469.39815802999999</v>
      </c>
      <c r="I13" s="24">
        <f>IF(ISERROR(VLOOKUP($O13,[1]BEx6_1!$A:$Z,11,0)),0,VLOOKUP($O13,[1]BEx6_1!$A:$Z,11,0))</f>
        <v>667.90661807000004</v>
      </c>
      <c r="J13" s="26">
        <f t="shared" si="1"/>
        <v>45.872920508096115</v>
      </c>
      <c r="K13" s="22">
        <f t="shared" si="2"/>
        <v>2200.2763648499999</v>
      </c>
      <c r="L13" s="23">
        <f t="shared" si="2"/>
        <v>475.49250434999999</v>
      </c>
      <c r="M13" s="27">
        <f t="shared" si="2"/>
        <v>1336.3297499800001</v>
      </c>
      <c r="N13" s="28">
        <f t="shared" si="3"/>
        <v>60.734631854808022</v>
      </c>
      <c r="O13" s="29" t="s">
        <v>17</v>
      </c>
      <c r="P13" s="30" t="str">
        <f t="shared" si="4"/>
        <v/>
      </c>
      <c r="Q13" s="31"/>
    </row>
    <row r="14" spans="1:17" ht="21">
      <c r="A14" s="32">
        <v>9</v>
      </c>
      <c r="B14" s="33" t="str">
        <f>VLOOKUP($O14,[1]Name!$A:$B,2,0)</f>
        <v>บึงกาฬ</v>
      </c>
      <c r="C14" s="22">
        <f>IF(ISERROR(VLOOKUP($O14,[1]BEx6_1!$A:$Z,3,0)),0,VLOOKUP($O14,[1]BEx6_1!$A:$Z,3,0))</f>
        <v>918.11942780000004</v>
      </c>
      <c r="D14" s="23">
        <f>IF(ISERROR(VLOOKUP($O14,[1]BEx6_1!$A:$Z,5,0)),0,VLOOKUP($O14,[1]BEx6_1!$A:$Z,5,0))</f>
        <v>9.7371601200000004</v>
      </c>
      <c r="E14" s="24">
        <f>IF(ISERROR(VLOOKUP($O14,[1]BEx6_1!$A:$Z,6,0)),0,VLOOKUP($O14,[1]BEx6_1!$A:$Z,6,0))</f>
        <v>830.14107910999996</v>
      </c>
      <c r="F14" s="34">
        <f t="shared" si="0"/>
        <v>90.417548520804743</v>
      </c>
      <c r="G14" s="22">
        <f>IF(ISERROR(VLOOKUP($O14,[1]BEx6_1!$A:$Z,8,0)),0,VLOOKUP($O14,[1]BEx6_1!$A:$Z,8,0))</f>
        <v>1979.25696451</v>
      </c>
      <c r="H14" s="23">
        <f>IF(ISERROR(VLOOKUP($O14,[1]BEx6_1!$A:$Z,10,0)),0,VLOOKUP($O14,[1]BEx6_1!$A:$Z,10,0))</f>
        <v>572.03409364000004</v>
      </c>
      <c r="I14" s="24">
        <f>IF(ISERROR(VLOOKUP($O14,[1]BEx6_1!$A:$Z,11,0)),0,VLOOKUP($O14,[1]BEx6_1!$A:$Z,11,0))</f>
        <v>933.18349866999995</v>
      </c>
      <c r="J14" s="26">
        <f t="shared" si="1"/>
        <v>47.148173046900254</v>
      </c>
      <c r="K14" s="22">
        <f t="shared" si="2"/>
        <v>2897.37639231</v>
      </c>
      <c r="L14" s="23">
        <f t="shared" si="2"/>
        <v>581.77125376000004</v>
      </c>
      <c r="M14" s="27">
        <f t="shared" si="2"/>
        <v>1763.3245777799998</v>
      </c>
      <c r="N14" s="28">
        <f t="shared" si="3"/>
        <v>60.859354775585395</v>
      </c>
      <c r="O14" s="29" t="s">
        <v>18</v>
      </c>
      <c r="P14" s="30" t="str">
        <f t="shared" si="4"/>
        <v/>
      </c>
      <c r="Q14" s="31"/>
    </row>
    <row r="15" spans="1:17" ht="21">
      <c r="A15" s="32">
        <v>10</v>
      </c>
      <c r="B15" s="33" t="str">
        <f>VLOOKUP($O15,[1]Name!$A:$B,2,0)</f>
        <v>ยะลา</v>
      </c>
      <c r="C15" s="22">
        <f>IF(ISERROR(VLOOKUP($O15,[1]BEx6_1!$A:$Z,3,0)),0,VLOOKUP($O15,[1]BEx6_1!$A:$Z,3,0))</f>
        <v>5256.4465539499997</v>
      </c>
      <c r="D15" s="23">
        <f>IF(ISERROR(VLOOKUP($O15,[1]BEx6_1!$A:$Z,5,0)),0,VLOOKUP($O15,[1]BEx6_1!$A:$Z,5,0))</f>
        <v>71.109427229999994</v>
      </c>
      <c r="E15" s="24">
        <f>IF(ISERROR(VLOOKUP($O15,[1]BEx6_1!$A:$Z,6,0)),0,VLOOKUP($O15,[1]BEx6_1!$A:$Z,6,0))</f>
        <v>4425.0418316200003</v>
      </c>
      <c r="F15" s="34">
        <f t="shared" si="0"/>
        <v>84.183141333278968</v>
      </c>
      <c r="G15" s="22">
        <f>IF(ISERROR(VLOOKUP($O15,[1]BEx6_1!$A:$Z,8,0)),0,VLOOKUP($O15,[1]BEx6_1!$A:$Z,8,0))</f>
        <v>5081.2644744400004</v>
      </c>
      <c r="H15" s="23">
        <f>IF(ISERROR(VLOOKUP($O15,[1]BEx6_1!$A:$Z,10,0)),0,VLOOKUP($O15,[1]BEx6_1!$A:$Z,10,0))</f>
        <v>2409.2720074200001</v>
      </c>
      <c r="I15" s="24">
        <f>IF(ISERROR(VLOOKUP($O15,[1]BEx6_1!$A:$Z,11,0)),0,VLOOKUP($O15,[1]BEx6_1!$A:$Z,11,0))</f>
        <v>1913.69741692</v>
      </c>
      <c r="J15" s="26">
        <f t="shared" si="1"/>
        <v>37.661834500966535</v>
      </c>
      <c r="K15" s="22">
        <f t="shared" si="2"/>
        <v>10337.71102839</v>
      </c>
      <c r="L15" s="23">
        <f t="shared" si="2"/>
        <v>2480.3814346500003</v>
      </c>
      <c r="M15" s="27">
        <f t="shared" si="2"/>
        <v>6338.7392485400005</v>
      </c>
      <c r="N15" s="28">
        <f t="shared" si="3"/>
        <v>61.316661213804494</v>
      </c>
      <c r="O15" s="29" t="s">
        <v>19</v>
      </c>
      <c r="P15" s="30" t="str">
        <f t="shared" si="4"/>
        <v/>
      </c>
      <c r="Q15" s="31"/>
    </row>
    <row r="16" spans="1:17" ht="21">
      <c r="A16" s="32">
        <v>11</v>
      </c>
      <c r="B16" s="33" t="str">
        <f>VLOOKUP($O16,[1]Name!$A:$B,2,0)</f>
        <v>บุรีรัมย์</v>
      </c>
      <c r="C16" s="22">
        <f>IF(ISERROR(VLOOKUP($O16,[1]BEx6_1!$A:$Z,3,0)),0,VLOOKUP($O16,[1]BEx6_1!$A:$Z,3,0))</f>
        <v>4075.9705157899998</v>
      </c>
      <c r="D16" s="23">
        <f>IF(ISERROR(VLOOKUP($O16,[1]BEx6_1!$A:$Z,5,0)),0,VLOOKUP($O16,[1]BEx6_1!$A:$Z,5,0))</f>
        <v>14.335151809999999</v>
      </c>
      <c r="E16" s="24">
        <f>IF(ISERROR(VLOOKUP($O16,[1]BEx6_1!$A:$Z,6,0)),0,VLOOKUP($O16,[1]BEx6_1!$A:$Z,6,0))</f>
        <v>3720.8580194599999</v>
      </c>
      <c r="F16" s="34">
        <f t="shared" si="0"/>
        <v>91.287657873031193</v>
      </c>
      <c r="G16" s="22">
        <f>IF(ISERROR(VLOOKUP($O16,[1]BEx6_1!$A:$Z,8,0)),0,VLOOKUP($O16,[1]BEx6_1!$A:$Z,8,0))</f>
        <v>5831.6139766300003</v>
      </c>
      <c r="H16" s="23">
        <f>IF(ISERROR(VLOOKUP($O16,[1]BEx6_1!$A:$Z,10,0)),0,VLOOKUP($O16,[1]BEx6_1!$A:$Z,10,0))</f>
        <v>2096.0471941599999</v>
      </c>
      <c r="I16" s="24">
        <f>IF(ISERROR(VLOOKUP($O16,[1]BEx6_1!$A:$Z,11,0)),0,VLOOKUP($O16,[1]BEx6_1!$A:$Z,11,0))</f>
        <v>2355.8412459299998</v>
      </c>
      <c r="J16" s="26">
        <f t="shared" si="1"/>
        <v>40.397757042406361</v>
      </c>
      <c r="K16" s="22">
        <f t="shared" si="2"/>
        <v>9907.5844924199992</v>
      </c>
      <c r="L16" s="23">
        <f t="shared" si="2"/>
        <v>2110.3823459699997</v>
      </c>
      <c r="M16" s="27">
        <f t="shared" si="2"/>
        <v>6076.6992653899997</v>
      </c>
      <c r="N16" s="28">
        <f t="shared" si="3"/>
        <v>61.333812192458247</v>
      </c>
      <c r="O16" s="29" t="s">
        <v>20</v>
      </c>
      <c r="P16" s="30" t="str">
        <f t="shared" si="4"/>
        <v/>
      </c>
      <c r="Q16" s="31"/>
    </row>
    <row r="17" spans="1:17" ht="21">
      <c r="A17" s="32">
        <v>12</v>
      </c>
      <c r="B17" s="33" t="str">
        <f>VLOOKUP($O17,[1]Name!$A:$B,2,0)</f>
        <v>ระยอง</v>
      </c>
      <c r="C17" s="22">
        <f>IF(ISERROR(VLOOKUP($O17,[1]BEx6_1!$A:$Z,3,0)),0,VLOOKUP($O17,[1]BEx6_1!$A:$Z,3,0))</f>
        <v>7048.8789085400003</v>
      </c>
      <c r="D17" s="23">
        <f>IF(ISERROR(VLOOKUP($O17,[1]BEx6_1!$A:$Z,5,0)),0,VLOOKUP($O17,[1]BEx6_1!$A:$Z,5,0))</f>
        <v>1095.9338239599999</v>
      </c>
      <c r="E17" s="24">
        <f>IF(ISERROR(VLOOKUP($O17,[1]BEx6_1!$A:$Z,6,0)),0,VLOOKUP($O17,[1]BEx6_1!$A:$Z,6,0))</f>
        <v>5388.8053029800003</v>
      </c>
      <c r="F17" s="34">
        <f t="shared" si="0"/>
        <v>76.44911159491258</v>
      </c>
      <c r="G17" s="22">
        <f>IF(ISERROR(VLOOKUP($O17,[1]BEx6_1!$A:$Z,8,0)),0,VLOOKUP($O17,[1]BEx6_1!$A:$Z,8,0))</f>
        <v>3620.7311011100001</v>
      </c>
      <c r="H17" s="23">
        <f>IF(ISERROR(VLOOKUP($O17,[1]BEx6_1!$A:$Z,10,0)),0,VLOOKUP($O17,[1]BEx6_1!$A:$Z,10,0))</f>
        <v>1509.2460352600001</v>
      </c>
      <c r="I17" s="24">
        <f>IF(ISERROR(VLOOKUP($O17,[1]BEx6_1!$A:$Z,11,0)),0,VLOOKUP($O17,[1]BEx6_1!$A:$Z,11,0))</f>
        <v>1198.8625114399999</v>
      </c>
      <c r="J17" s="26">
        <f t="shared" si="1"/>
        <v>33.111061770714407</v>
      </c>
      <c r="K17" s="22">
        <f t="shared" si="2"/>
        <v>10669.610009650001</v>
      </c>
      <c r="L17" s="23">
        <f t="shared" si="2"/>
        <v>2605.1798592200003</v>
      </c>
      <c r="M17" s="27">
        <f t="shared" si="2"/>
        <v>6587.6678144200005</v>
      </c>
      <c r="N17" s="28">
        <f t="shared" si="3"/>
        <v>61.742348674992463</v>
      </c>
      <c r="O17" s="29" t="s">
        <v>21</v>
      </c>
      <c r="P17" s="30" t="str">
        <f t="shared" si="4"/>
        <v/>
      </c>
      <c r="Q17" s="31"/>
    </row>
    <row r="18" spans="1:17" ht="21">
      <c r="A18" s="32">
        <v>13</v>
      </c>
      <c r="B18" s="33" t="str">
        <f>VLOOKUP($O18,[1]Name!$A:$B,2,0)</f>
        <v>ภูเก็ต</v>
      </c>
      <c r="C18" s="22">
        <f>IF(ISERROR(VLOOKUP($O18,[1]BEx6_1!$A:$Z,3,0)),0,VLOOKUP($O18,[1]BEx6_1!$A:$Z,3,0))</f>
        <v>1840.85396769</v>
      </c>
      <c r="D18" s="23">
        <f>IF(ISERROR(VLOOKUP($O18,[1]BEx6_1!$A:$Z,5,0)),0,VLOOKUP($O18,[1]BEx6_1!$A:$Z,5,0))</f>
        <v>12.9908497</v>
      </c>
      <c r="E18" s="24">
        <f>IF(ISERROR(VLOOKUP($O18,[1]BEx6_1!$A:$Z,6,0)),0,VLOOKUP($O18,[1]BEx6_1!$A:$Z,6,0))</f>
        <v>1672.4455654000001</v>
      </c>
      <c r="F18" s="34">
        <f t="shared" si="0"/>
        <v>90.851615323874512</v>
      </c>
      <c r="G18" s="22">
        <f>IF(ISERROR(VLOOKUP($O18,[1]BEx6_1!$A:$Z,8,0)),0,VLOOKUP($O18,[1]BEx6_1!$A:$Z,8,0))</f>
        <v>1826.32467507</v>
      </c>
      <c r="H18" s="23">
        <f>IF(ISERROR(VLOOKUP($O18,[1]BEx6_1!$A:$Z,10,0)),0,VLOOKUP($O18,[1]BEx6_1!$A:$Z,10,0))</f>
        <v>1110.7057771899999</v>
      </c>
      <c r="I18" s="24">
        <f>IF(ISERROR(VLOOKUP($O18,[1]BEx6_1!$A:$Z,11,0)),0,VLOOKUP($O18,[1]BEx6_1!$A:$Z,11,0))</f>
        <v>606.01759076999997</v>
      </c>
      <c r="J18" s="26">
        <f t="shared" si="1"/>
        <v>33.182357936809474</v>
      </c>
      <c r="K18" s="22">
        <f t="shared" si="2"/>
        <v>3667.17864276</v>
      </c>
      <c r="L18" s="23">
        <f t="shared" si="2"/>
        <v>1123.6966268899998</v>
      </c>
      <c r="M18" s="27">
        <f t="shared" si="2"/>
        <v>2278.4631561699998</v>
      </c>
      <c r="N18" s="28">
        <f t="shared" si="3"/>
        <v>62.131228885407609</v>
      </c>
      <c r="O18" s="29" t="s">
        <v>22</v>
      </c>
      <c r="P18" s="30" t="str">
        <f t="shared" si="4"/>
        <v/>
      </c>
      <c r="Q18" s="31"/>
    </row>
    <row r="19" spans="1:17" ht="21">
      <c r="A19" s="32">
        <v>14</v>
      </c>
      <c r="B19" s="33" t="str">
        <f>VLOOKUP($O19,[1]Name!$A:$B,2,0)</f>
        <v>สระแก้ว</v>
      </c>
      <c r="C19" s="22">
        <f>IF(ISERROR(VLOOKUP($O19,[1]BEx6_1!$A:$Z,3,0)),0,VLOOKUP($O19,[1]BEx6_1!$A:$Z,3,0))</f>
        <v>1991.4852276399999</v>
      </c>
      <c r="D19" s="23">
        <f>IF(ISERROR(VLOOKUP($O19,[1]BEx6_1!$A:$Z,5,0)),0,VLOOKUP($O19,[1]BEx6_1!$A:$Z,5,0))</f>
        <v>16.1671418</v>
      </c>
      <c r="E19" s="24">
        <f>IF(ISERROR(VLOOKUP($O19,[1]BEx6_1!$A:$Z,6,0)),0,VLOOKUP($O19,[1]BEx6_1!$A:$Z,6,0))</f>
        <v>1810.29980194</v>
      </c>
      <c r="F19" s="34">
        <f t="shared" si="0"/>
        <v>90.901994994222832</v>
      </c>
      <c r="G19" s="22">
        <f>IF(ISERROR(VLOOKUP($O19,[1]BEx6_1!$A:$Z,8,0)),0,VLOOKUP($O19,[1]BEx6_1!$A:$Z,8,0))</f>
        <v>2874.0935747899998</v>
      </c>
      <c r="H19" s="23">
        <f>IF(ISERROR(VLOOKUP($O19,[1]BEx6_1!$A:$Z,10,0)),0,VLOOKUP($O19,[1]BEx6_1!$A:$Z,10,0))</f>
        <v>837.49535994999997</v>
      </c>
      <c r="I19" s="24">
        <f>IF(ISERROR(VLOOKUP($O19,[1]BEx6_1!$A:$Z,11,0)),0,VLOOKUP($O19,[1]BEx6_1!$A:$Z,11,0))</f>
        <v>1217.14553933</v>
      </c>
      <c r="J19" s="26">
        <f t="shared" si="1"/>
        <v>42.348848694633496</v>
      </c>
      <c r="K19" s="22">
        <f t="shared" si="2"/>
        <v>4865.57880243</v>
      </c>
      <c r="L19" s="23">
        <f t="shared" si="2"/>
        <v>853.66250174999993</v>
      </c>
      <c r="M19" s="27">
        <f t="shared" si="2"/>
        <v>3027.44534127</v>
      </c>
      <c r="N19" s="28">
        <f t="shared" si="3"/>
        <v>62.221689632444409</v>
      </c>
      <c r="O19" s="29" t="s">
        <v>23</v>
      </c>
      <c r="P19" s="30" t="str">
        <f t="shared" si="4"/>
        <v/>
      </c>
      <c r="Q19" s="31"/>
    </row>
    <row r="20" spans="1:17" ht="21">
      <c r="A20" s="32">
        <v>15</v>
      </c>
      <c r="B20" s="33" t="str">
        <f>VLOOKUP($O20,[1]Name!$A:$B,2,0)</f>
        <v>อุทัยธานี</v>
      </c>
      <c r="C20" s="22">
        <f>IF(ISERROR(VLOOKUP($O20,[1]BEx6_1!$A:$Z,3,0)),0,VLOOKUP($O20,[1]BEx6_1!$A:$Z,3,0))</f>
        <v>953.36730562000002</v>
      </c>
      <c r="D20" s="23">
        <f>IF(ISERROR(VLOOKUP($O20,[1]BEx6_1!$A:$Z,5,0)),0,VLOOKUP($O20,[1]BEx6_1!$A:$Z,5,0))</f>
        <v>3.6456983200000002</v>
      </c>
      <c r="E20" s="24">
        <f>IF(ISERROR(VLOOKUP($O20,[1]BEx6_1!$A:$Z,6,0)),0,VLOOKUP($O20,[1]BEx6_1!$A:$Z,6,0))</f>
        <v>863.48262126999998</v>
      </c>
      <c r="F20" s="34">
        <f t="shared" si="0"/>
        <v>90.571872580469332</v>
      </c>
      <c r="G20" s="22">
        <f>IF(ISERROR(VLOOKUP($O20,[1]BEx6_1!$A:$Z,8,0)),0,VLOOKUP($O20,[1]BEx6_1!$A:$Z,8,0))</f>
        <v>2333.4598803700001</v>
      </c>
      <c r="H20" s="23">
        <f>IF(ISERROR(VLOOKUP($O20,[1]BEx6_1!$A:$Z,10,0)),0,VLOOKUP($O20,[1]BEx6_1!$A:$Z,10,0))</f>
        <v>674.69657179000001</v>
      </c>
      <c r="I20" s="24">
        <f>IF(ISERROR(VLOOKUP($O20,[1]BEx6_1!$A:$Z,11,0)),0,VLOOKUP($O20,[1]BEx6_1!$A:$Z,11,0))</f>
        <v>1185.2440436100001</v>
      </c>
      <c r="J20" s="26">
        <f t="shared" si="1"/>
        <v>50.793418544743282</v>
      </c>
      <c r="K20" s="22">
        <f t="shared" si="2"/>
        <v>3286.8271859900001</v>
      </c>
      <c r="L20" s="23">
        <f t="shared" si="2"/>
        <v>678.34227010999996</v>
      </c>
      <c r="M20" s="27">
        <f t="shared" si="2"/>
        <v>2048.72666488</v>
      </c>
      <c r="N20" s="28">
        <f t="shared" si="3"/>
        <v>62.331438464809906</v>
      </c>
      <c r="O20" s="29" t="s">
        <v>24</v>
      </c>
      <c r="P20" s="30" t="str">
        <f t="shared" si="4"/>
        <v/>
      </c>
      <c r="Q20" s="31"/>
    </row>
    <row r="21" spans="1:17" ht="21">
      <c r="A21" s="32">
        <v>16</v>
      </c>
      <c r="B21" s="33" t="str">
        <f>VLOOKUP($O21,[1]Name!$A:$B,2,0)</f>
        <v>ระนอง</v>
      </c>
      <c r="C21" s="22">
        <f>IF(ISERROR(VLOOKUP($O21,[1]BEx6_1!$A:$Z,3,0)),0,VLOOKUP($O21,[1]BEx6_1!$A:$Z,3,0))</f>
        <v>753.93056878000004</v>
      </c>
      <c r="D21" s="23">
        <f>IF(ISERROR(VLOOKUP($O21,[1]BEx6_1!$A:$Z,5,0)),0,VLOOKUP($O21,[1]BEx6_1!$A:$Z,5,0))</f>
        <v>3.9768282400000001</v>
      </c>
      <c r="E21" s="24">
        <f>IF(ISERROR(VLOOKUP($O21,[1]BEx6_1!$A:$Z,6,0)),0,VLOOKUP($O21,[1]BEx6_1!$A:$Z,6,0))</f>
        <v>690.31438529000002</v>
      </c>
      <c r="F21" s="34">
        <f t="shared" si="0"/>
        <v>91.562063388284827</v>
      </c>
      <c r="G21" s="22">
        <f>IF(ISERROR(VLOOKUP($O21,[1]BEx6_1!$A:$Z,8,0)),0,VLOOKUP($O21,[1]BEx6_1!$A:$Z,8,0))</f>
        <v>1303.87421245</v>
      </c>
      <c r="H21" s="23">
        <f>IF(ISERROR(VLOOKUP($O21,[1]BEx6_1!$A:$Z,10,0)),0,VLOOKUP($O21,[1]BEx6_1!$A:$Z,10,0))</f>
        <v>547.92917299999999</v>
      </c>
      <c r="I21" s="24">
        <f>IF(ISERROR(VLOOKUP($O21,[1]BEx6_1!$A:$Z,11,0)),0,VLOOKUP($O21,[1]BEx6_1!$A:$Z,11,0))</f>
        <v>594.96837737999999</v>
      </c>
      <c r="J21" s="26">
        <f t="shared" si="1"/>
        <v>45.630810986133788</v>
      </c>
      <c r="K21" s="22">
        <f t="shared" si="2"/>
        <v>2057.8047812300001</v>
      </c>
      <c r="L21" s="23">
        <f t="shared" si="2"/>
        <v>551.90600124000002</v>
      </c>
      <c r="M21" s="27">
        <f t="shared" si="2"/>
        <v>1285.28276267</v>
      </c>
      <c r="N21" s="28">
        <f t="shared" si="3"/>
        <v>62.458925860875645</v>
      </c>
      <c r="O21" s="29" t="s">
        <v>25</v>
      </c>
      <c r="P21" s="30" t="str">
        <f t="shared" si="4"/>
        <v/>
      </c>
      <c r="Q21" s="31"/>
    </row>
    <row r="22" spans="1:17" ht="21">
      <c r="A22" s="32">
        <v>17</v>
      </c>
      <c r="B22" s="33" t="str">
        <f>VLOOKUP($O22,[1]Name!$A:$B,2,0)</f>
        <v>สุพรรณบุรี</v>
      </c>
      <c r="C22" s="22">
        <f>IF(ISERROR(VLOOKUP($O22,[1]BEx6_1!$A:$Z,3,0)),0,VLOOKUP($O22,[1]BEx6_1!$A:$Z,3,0))</f>
        <v>2272.3242758699998</v>
      </c>
      <c r="D22" s="23">
        <f>IF(ISERROR(VLOOKUP($O22,[1]BEx6_1!$A:$Z,5,0)),0,VLOOKUP($O22,[1]BEx6_1!$A:$Z,5,0))</f>
        <v>14.02108617</v>
      </c>
      <c r="E22" s="24">
        <f>IF(ISERROR(VLOOKUP($O22,[1]BEx6_1!$A:$Z,6,0)),0,VLOOKUP($O22,[1]BEx6_1!$A:$Z,6,0))</f>
        <v>2010.15307674</v>
      </c>
      <c r="F22" s="34">
        <f t="shared" si="0"/>
        <v>88.462421410798726</v>
      </c>
      <c r="G22" s="22">
        <f>IF(ISERROR(VLOOKUP($O22,[1]BEx6_1!$A:$Z,8,0)),0,VLOOKUP($O22,[1]BEx6_1!$A:$Z,8,0))</f>
        <v>5389.9317908700004</v>
      </c>
      <c r="H22" s="23">
        <f>IF(ISERROR(VLOOKUP($O22,[1]BEx6_1!$A:$Z,10,0)),0,VLOOKUP($O22,[1]BEx6_1!$A:$Z,10,0))</f>
        <v>1821.0637999600001</v>
      </c>
      <c r="I22" s="24">
        <f>IF(ISERROR(VLOOKUP($O22,[1]BEx6_1!$A:$Z,11,0)),0,VLOOKUP($O22,[1]BEx6_1!$A:$Z,11,0))</f>
        <v>2787.34986966</v>
      </c>
      <c r="J22" s="26">
        <f t="shared" si="1"/>
        <v>51.71401008045202</v>
      </c>
      <c r="K22" s="22">
        <f t="shared" si="2"/>
        <v>7662.2560667400003</v>
      </c>
      <c r="L22" s="23">
        <f t="shared" si="2"/>
        <v>1835.0848861300001</v>
      </c>
      <c r="M22" s="27">
        <f t="shared" si="2"/>
        <v>4797.5029463999999</v>
      </c>
      <c r="N22" s="28">
        <f t="shared" si="3"/>
        <v>62.612145882526683</v>
      </c>
      <c r="O22" s="29" t="s">
        <v>26</v>
      </c>
      <c r="P22" s="30" t="str">
        <f t="shared" si="4"/>
        <v/>
      </c>
      <c r="Q22" s="31"/>
    </row>
    <row r="23" spans="1:17" ht="21">
      <c r="A23" s="32">
        <v>18</v>
      </c>
      <c r="B23" s="33" t="str">
        <f>VLOOKUP($O23,[1]Name!$A:$B,2,0)</f>
        <v>แม่ฮ่องสอน</v>
      </c>
      <c r="C23" s="22">
        <f>IF(ISERROR(VLOOKUP($O23,[1]BEx6_1!$A:$Z,3,0)),0,VLOOKUP($O23,[1]BEx6_1!$A:$Z,3,0))</f>
        <v>1329.38494565</v>
      </c>
      <c r="D23" s="23">
        <f>IF(ISERROR(VLOOKUP($O23,[1]BEx6_1!$A:$Z,5,0)),0,VLOOKUP($O23,[1]BEx6_1!$A:$Z,5,0))</f>
        <v>8.96898427</v>
      </c>
      <c r="E23" s="24">
        <f>IF(ISERROR(VLOOKUP($O23,[1]BEx6_1!$A:$Z,6,0)),0,VLOOKUP($O23,[1]BEx6_1!$A:$Z,6,0))</f>
        <v>1203.25338339</v>
      </c>
      <c r="F23" s="34">
        <f t="shared" si="0"/>
        <v>90.512036210976632</v>
      </c>
      <c r="G23" s="22">
        <f>IF(ISERROR(VLOOKUP($O23,[1]BEx6_1!$A:$Z,8,0)),0,VLOOKUP($O23,[1]BEx6_1!$A:$Z,8,0))</f>
        <v>1405.1516986700001</v>
      </c>
      <c r="H23" s="23">
        <f>IF(ISERROR(VLOOKUP($O23,[1]BEx6_1!$A:$Z,10,0)),0,VLOOKUP($O23,[1]BEx6_1!$A:$Z,10,0))</f>
        <v>535.12866721</v>
      </c>
      <c r="I23" s="24">
        <f>IF(ISERROR(VLOOKUP($O23,[1]BEx6_1!$A:$Z,11,0)),0,VLOOKUP($O23,[1]BEx6_1!$A:$Z,11,0))</f>
        <v>519.93154474999994</v>
      </c>
      <c r="J23" s="26">
        <f t="shared" si="1"/>
        <v>37.00180878990674</v>
      </c>
      <c r="K23" s="22">
        <f t="shared" si="2"/>
        <v>2734.5366443200001</v>
      </c>
      <c r="L23" s="23">
        <f t="shared" si="2"/>
        <v>544.09765147999997</v>
      </c>
      <c r="M23" s="27">
        <f t="shared" si="2"/>
        <v>1723.18492814</v>
      </c>
      <c r="N23" s="28">
        <f t="shared" si="3"/>
        <v>63.015609306947361</v>
      </c>
      <c r="O23" s="29" t="s">
        <v>27</v>
      </c>
      <c r="P23" s="30" t="str">
        <f t="shared" si="4"/>
        <v/>
      </c>
      <c r="Q23" s="31"/>
    </row>
    <row r="24" spans="1:17" ht="21">
      <c r="A24" s="32">
        <v>19</v>
      </c>
      <c r="B24" s="33" t="str">
        <f>VLOOKUP($O24,[1]Name!$A:$B,2,0)</f>
        <v>สตูล</v>
      </c>
      <c r="C24" s="22">
        <f>IF(ISERROR(VLOOKUP($O24,[1]BEx6_1!$A:$Z,3,0)),0,VLOOKUP($O24,[1]BEx6_1!$A:$Z,3,0))</f>
        <v>1104.5348737100001</v>
      </c>
      <c r="D24" s="23">
        <f>IF(ISERROR(VLOOKUP($O24,[1]BEx6_1!$A:$Z,5,0)),0,VLOOKUP($O24,[1]BEx6_1!$A:$Z,5,0))</f>
        <v>7.9461261500000004</v>
      </c>
      <c r="E24" s="24">
        <f>IF(ISERROR(VLOOKUP($O24,[1]BEx6_1!$A:$Z,6,0)),0,VLOOKUP($O24,[1]BEx6_1!$A:$Z,6,0))</f>
        <v>998.3707071</v>
      </c>
      <c r="F24" s="34">
        <f t="shared" si="0"/>
        <v>90.388337286861088</v>
      </c>
      <c r="G24" s="22">
        <f>IF(ISERROR(VLOOKUP($O24,[1]BEx6_1!$A:$Z,8,0)),0,VLOOKUP($O24,[1]BEx6_1!$A:$Z,8,0))</f>
        <v>1974.3961518399999</v>
      </c>
      <c r="H24" s="23">
        <f>IF(ISERROR(VLOOKUP($O24,[1]BEx6_1!$A:$Z,10,0)),0,VLOOKUP($O24,[1]BEx6_1!$A:$Z,10,0))</f>
        <v>739.80175915999996</v>
      </c>
      <c r="I24" s="24">
        <f>IF(ISERROR(VLOOKUP($O24,[1]BEx6_1!$A:$Z,11,0)),0,VLOOKUP($O24,[1]BEx6_1!$A:$Z,11,0))</f>
        <v>945.11393346</v>
      </c>
      <c r="J24" s="26">
        <f t="shared" si="1"/>
        <v>47.868505648130423</v>
      </c>
      <c r="K24" s="22">
        <f t="shared" si="2"/>
        <v>3078.93102555</v>
      </c>
      <c r="L24" s="23">
        <f t="shared" si="2"/>
        <v>747.74788531000002</v>
      </c>
      <c r="M24" s="27">
        <f t="shared" si="2"/>
        <v>1943.4846405600001</v>
      </c>
      <c r="N24" s="28">
        <f t="shared" si="3"/>
        <v>63.122058416778884</v>
      </c>
      <c r="O24" s="29" t="s">
        <v>28</v>
      </c>
      <c r="P24" s="30" t="str">
        <f t="shared" si="4"/>
        <v/>
      </c>
      <c r="Q24" s="31"/>
    </row>
    <row r="25" spans="1:17" ht="21">
      <c r="A25" s="32">
        <v>20</v>
      </c>
      <c r="B25" s="33" t="str">
        <f>VLOOKUP($O25,[1]Name!$A:$B,2,0)</f>
        <v>กาญจนบุรี</v>
      </c>
      <c r="C25" s="22">
        <f>IF(ISERROR(VLOOKUP($O25,[1]BEx6_1!$A:$Z,3,0)),0,VLOOKUP($O25,[1]BEx6_1!$A:$Z,3,0))</f>
        <v>2876.2478001899999</v>
      </c>
      <c r="D25" s="23">
        <f>IF(ISERROR(VLOOKUP($O25,[1]BEx6_1!$A:$Z,5,0)),0,VLOOKUP($O25,[1]BEx6_1!$A:$Z,5,0))</f>
        <v>16.905194810000001</v>
      </c>
      <c r="E25" s="24">
        <f>IF(ISERROR(VLOOKUP($O25,[1]BEx6_1!$A:$Z,6,0)),0,VLOOKUP($O25,[1]BEx6_1!$A:$Z,6,0))</f>
        <v>2615.5527896100002</v>
      </c>
      <c r="F25" s="34">
        <f t="shared" si="0"/>
        <v>90.936281270244564</v>
      </c>
      <c r="G25" s="22">
        <f>IF(ISERROR(VLOOKUP($O25,[1]BEx6_1!$A:$Z,8,0)),0,VLOOKUP($O25,[1]BEx6_1!$A:$Z,8,0))</f>
        <v>4629.6360198700004</v>
      </c>
      <c r="H25" s="23">
        <f>IF(ISERROR(VLOOKUP($O25,[1]BEx6_1!$A:$Z,10,0)),0,VLOOKUP($O25,[1]BEx6_1!$A:$Z,10,0))</f>
        <v>1012.31240738</v>
      </c>
      <c r="I25" s="24">
        <f>IF(ISERROR(VLOOKUP($O25,[1]BEx6_1!$A:$Z,11,0)),0,VLOOKUP($O25,[1]BEx6_1!$A:$Z,11,0))</f>
        <v>2145.4035599700001</v>
      </c>
      <c r="J25" s="26">
        <f t="shared" si="1"/>
        <v>46.340652931723184</v>
      </c>
      <c r="K25" s="22">
        <f t="shared" si="2"/>
        <v>7505.8838200600003</v>
      </c>
      <c r="L25" s="23">
        <f t="shared" si="2"/>
        <v>1029.21760219</v>
      </c>
      <c r="M25" s="27">
        <f t="shared" si="2"/>
        <v>4760.9563495800003</v>
      </c>
      <c r="N25" s="28">
        <f t="shared" si="3"/>
        <v>63.429656836094516</v>
      </c>
      <c r="O25" s="29" t="s">
        <v>29</v>
      </c>
      <c r="P25" s="30" t="str">
        <f t="shared" si="4"/>
        <v/>
      </c>
      <c r="Q25" s="31"/>
    </row>
    <row r="26" spans="1:17" ht="21">
      <c r="A26" s="32">
        <v>21</v>
      </c>
      <c r="B26" s="33" t="str">
        <f>VLOOKUP($O26,[1]Name!$A:$B,2,0)</f>
        <v>จันทบุรี</v>
      </c>
      <c r="C26" s="22">
        <f>IF(ISERROR(VLOOKUP($O26,[1]BEx6_1!$A:$Z,3,0)),0,VLOOKUP($O26,[1]BEx6_1!$A:$Z,3,0))</f>
        <v>2403.4483524799998</v>
      </c>
      <c r="D26" s="23">
        <f>IF(ISERROR(VLOOKUP($O26,[1]BEx6_1!$A:$Z,5,0)),0,VLOOKUP($O26,[1]BEx6_1!$A:$Z,5,0))</f>
        <v>10.3297376</v>
      </c>
      <c r="E26" s="24">
        <f>IF(ISERROR(VLOOKUP($O26,[1]BEx6_1!$A:$Z,6,0)),0,VLOOKUP($O26,[1]BEx6_1!$A:$Z,6,0))</f>
        <v>2200.6568103</v>
      </c>
      <c r="F26" s="34">
        <f t="shared" si="0"/>
        <v>91.562475558472087</v>
      </c>
      <c r="G26" s="22">
        <f>IF(ISERROR(VLOOKUP($O26,[1]BEx6_1!$A:$Z,8,0)),0,VLOOKUP($O26,[1]BEx6_1!$A:$Z,8,0))</f>
        <v>2941.6612063299999</v>
      </c>
      <c r="H26" s="23">
        <f>IF(ISERROR(VLOOKUP($O26,[1]BEx6_1!$A:$Z,10,0)),0,VLOOKUP($O26,[1]BEx6_1!$A:$Z,10,0))</f>
        <v>930.02770932999999</v>
      </c>
      <c r="I26" s="24">
        <f>IF(ISERROR(VLOOKUP($O26,[1]BEx6_1!$A:$Z,11,0)),0,VLOOKUP($O26,[1]BEx6_1!$A:$Z,11,0))</f>
        <v>1190.7547046899999</v>
      </c>
      <c r="J26" s="35">
        <f t="shared" si="1"/>
        <v>40.478988611186089</v>
      </c>
      <c r="K26" s="22">
        <f t="shared" si="2"/>
        <v>5345.1095588099997</v>
      </c>
      <c r="L26" s="23">
        <f t="shared" si="2"/>
        <v>940.35744693000004</v>
      </c>
      <c r="M26" s="27">
        <f t="shared" si="2"/>
        <v>3391.4115149899999</v>
      </c>
      <c r="N26" s="28">
        <f t="shared" si="3"/>
        <v>63.448868122827427</v>
      </c>
      <c r="O26" s="29" t="s">
        <v>30</v>
      </c>
      <c r="P26" s="30" t="str">
        <f t="shared" si="4"/>
        <v/>
      </c>
      <c r="Q26" s="31"/>
    </row>
    <row r="27" spans="1:17" ht="21">
      <c r="A27" s="32">
        <v>22</v>
      </c>
      <c r="B27" s="33" t="str">
        <f>VLOOKUP($O27,[1]Name!$A:$B,2,0)</f>
        <v>หนองบัวลำภู</v>
      </c>
      <c r="C27" s="22">
        <f>IF(ISERROR(VLOOKUP($O27,[1]BEx6_1!$A:$Z,3,0)),0,VLOOKUP($O27,[1]BEx6_1!$A:$Z,3,0))</f>
        <v>1081.9742081100001</v>
      </c>
      <c r="D27" s="23">
        <f>IF(ISERROR(VLOOKUP($O27,[1]BEx6_1!$A:$Z,5,0)),0,VLOOKUP($O27,[1]BEx6_1!$A:$Z,5,0))</f>
        <v>7.3464391999999998</v>
      </c>
      <c r="E27" s="24">
        <f>IF(ISERROR(VLOOKUP($O27,[1]BEx6_1!$A:$Z,6,0)),0,VLOOKUP($O27,[1]BEx6_1!$A:$Z,6,0))</f>
        <v>975.77201572000001</v>
      </c>
      <c r="F27" s="34">
        <f t="shared" si="0"/>
        <v>90.184406283074452</v>
      </c>
      <c r="G27" s="22">
        <f>IF(ISERROR(VLOOKUP($O27,[1]BEx6_1!$A:$Z,8,0)),0,VLOOKUP($O27,[1]BEx6_1!$A:$Z,8,0))</f>
        <v>2504.80101926</v>
      </c>
      <c r="H27" s="23">
        <f>IF(ISERROR(VLOOKUP($O27,[1]BEx6_1!$A:$Z,10,0)),0,VLOOKUP($O27,[1]BEx6_1!$A:$Z,10,0))</f>
        <v>530.54769863000001</v>
      </c>
      <c r="I27" s="24">
        <f>IF(ISERROR(VLOOKUP($O27,[1]BEx6_1!$A:$Z,11,0)),0,VLOOKUP($O27,[1]BEx6_1!$A:$Z,11,0))</f>
        <v>1300.4806497300001</v>
      </c>
      <c r="J27" s="35">
        <f t="shared" si="1"/>
        <v>51.9195193442633</v>
      </c>
      <c r="K27" s="22">
        <f t="shared" si="2"/>
        <v>3586.7752273699998</v>
      </c>
      <c r="L27" s="23">
        <f t="shared" si="2"/>
        <v>537.89413782999998</v>
      </c>
      <c r="M27" s="27">
        <f t="shared" si="2"/>
        <v>2276.2526654500002</v>
      </c>
      <c r="N27" s="28">
        <f t="shared" si="3"/>
        <v>63.462372776536114</v>
      </c>
      <c r="O27" s="29" t="s">
        <v>31</v>
      </c>
      <c r="P27" s="30" t="str">
        <f t="shared" si="4"/>
        <v/>
      </c>
      <c r="Q27" s="31"/>
    </row>
    <row r="28" spans="1:17" ht="21">
      <c r="A28" s="32">
        <v>23</v>
      </c>
      <c r="B28" s="33" t="str">
        <f>VLOOKUP($O28,[1]Name!$A:$B,2,0)</f>
        <v>น่าน</v>
      </c>
      <c r="C28" s="22">
        <f>IF(ISERROR(VLOOKUP($O28,[1]BEx6_1!$A:$Z,3,0)),0,VLOOKUP($O28,[1]BEx6_1!$A:$Z,3,0))</f>
        <v>1906.6476550100001</v>
      </c>
      <c r="D28" s="23">
        <f>IF(ISERROR(VLOOKUP($O28,[1]BEx6_1!$A:$Z,5,0)),0,VLOOKUP($O28,[1]BEx6_1!$A:$Z,5,0))</f>
        <v>10.696190359999999</v>
      </c>
      <c r="E28" s="24">
        <f>IF(ISERROR(VLOOKUP($O28,[1]BEx6_1!$A:$Z,6,0)),0,VLOOKUP($O28,[1]BEx6_1!$A:$Z,6,0))</f>
        <v>1693.6594143899999</v>
      </c>
      <c r="F28" s="34">
        <f t="shared" si="0"/>
        <v>88.829176693431435</v>
      </c>
      <c r="G28" s="22">
        <f>IF(ISERROR(VLOOKUP($O28,[1]BEx6_1!$A:$Z,8,0)),0,VLOOKUP($O28,[1]BEx6_1!$A:$Z,8,0))</f>
        <v>3072.9165407199998</v>
      </c>
      <c r="H28" s="23">
        <f>IF(ISERROR(VLOOKUP($O28,[1]BEx6_1!$A:$Z,10,0)),0,VLOOKUP($O28,[1]BEx6_1!$A:$Z,10,0))</f>
        <v>624.60558218000006</v>
      </c>
      <c r="I28" s="24">
        <f>IF(ISERROR(VLOOKUP($O28,[1]BEx6_1!$A:$Z,11,0)),0,VLOOKUP($O28,[1]BEx6_1!$A:$Z,11,0))</f>
        <v>1477.5849441400001</v>
      </c>
      <c r="J28" s="35">
        <f t="shared" si="1"/>
        <v>48.084122186858821</v>
      </c>
      <c r="K28" s="22">
        <f t="shared" si="2"/>
        <v>4979.5641957299995</v>
      </c>
      <c r="L28" s="23">
        <f t="shared" si="2"/>
        <v>635.30177254</v>
      </c>
      <c r="M28" s="27">
        <f t="shared" si="2"/>
        <v>3171.2443585299998</v>
      </c>
      <c r="N28" s="28">
        <f t="shared" si="3"/>
        <v>63.685178740126638</v>
      </c>
      <c r="O28" s="29" t="s">
        <v>32</v>
      </c>
      <c r="P28" s="30" t="str">
        <f t="shared" si="4"/>
        <v/>
      </c>
      <c r="Q28" s="31"/>
    </row>
    <row r="29" spans="1:17" ht="21">
      <c r="A29" s="32">
        <v>24</v>
      </c>
      <c r="B29" s="33" t="str">
        <f>VLOOKUP($O29,[1]Name!$A:$B,2,0)</f>
        <v>ประจวบคีรีขันธ์</v>
      </c>
      <c r="C29" s="22">
        <f>IF(ISERROR(VLOOKUP($O29,[1]BEx6_1!$A:$Z,3,0)),0,VLOOKUP($O29,[1]BEx6_1!$A:$Z,3,0))</f>
        <v>1459.9503196400001</v>
      </c>
      <c r="D29" s="23">
        <f>IF(ISERROR(VLOOKUP($O29,[1]BEx6_1!$A:$Z,5,0)),0,VLOOKUP($O29,[1]BEx6_1!$A:$Z,5,0))</f>
        <v>4.9379525400000004</v>
      </c>
      <c r="E29" s="24">
        <f>IF(ISERROR(VLOOKUP($O29,[1]BEx6_1!$A:$Z,6,0)),0,VLOOKUP($O29,[1]BEx6_1!$A:$Z,6,0))</f>
        <v>1301.66752445</v>
      </c>
      <c r="F29" s="34">
        <f t="shared" si="0"/>
        <v>89.158343742201438</v>
      </c>
      <c r="G29" s="22">
        <f>IF(ISERROR(VLOOKUP($O29,[1]BEx6_1!$A:$Z,8,0)),0,VLOOKUP($O29,[1]BEx6_1!$A:$Z,8,0))</f>
        <v>2707.64127891</v>
      </c>
      <c r="H29" s="23">
        <f>IF(ISERROR(VLOOKUP($O29,[1]BEx6_1!$A:$Z,10,0)),0,VLOOKUP($O29,[1]BEx6_1!$A:$Z,10,0))</f>
        <v>746.46615546999999</v>
      </c>
      <c r="I29" s="24">
        <f>IF(ISERROR(VLOOKUP($O29,[1]BEx6_1!$A:$Z,11,0)),0,VLOOKUP($O29,[1]BEx6_1!$A:$Z,11,0))</f>
        <v>1354.889512</v>
      </c>
      <c r="J29" s="35">
        <f t="shared" si="1"/>
        <v>50.039476150453368</v>
      </c>
      <c r="K29" s="22">
        <f t="shared" si="2"/>
        <v>4167.5915985499996</v>
      </c>
      <c r="L29" s="23">
        <f t="shared" si="2"/>
        <v>751.40410800999996</v>
      </c>
      <c r="M29" s="27">
        <f t="shared" si="2"/>
        <v>2656.5570364499999</v>
      </c>
      <c r="N29" s="28">
        <f t="shared" si="3"/>
        <v>63.743218922273407</v>
      </c>
      <c r="O29" s="29" t="s">
        <v>33</v>
      </c>
      <c r="P29" s="30" t="str">
        <f t="shared" si="4"/>
        <v/>
      </c>
      <c r="Q29" s="31"/>
    </row>
    <row r="30" spans="1:17" ht="21">
      <c r="A30" s="32">
        <v>25</v>
      </c>
      <c r="B30" s="33" t="str">
        <f>VLOOKUP($O30,[1]Name!$A:$B,2,0)</f>
        <v>กาฬสินธุ์</v>
      </c>
      <c r="C30" s="22">
        <f>IF(ISERROR(VLOOKUP($O30,[1]BEx6_1!$A:$Z,3,0)),0,VLOOKUP($O30,[1]BEx6_1!$A:$Z,3,0))</f>
        <v>2916.27700542</v>
      </c>
      <c r="D30" s="23">
        <f>IF(ISERROR(VLOOKUP($O30,[1]BEx6_1!$A:$Z,5,0)),0,VLOOKUP($O30,[1]BEx6_1!$A:$Z,5,0))</f>
        <v>6.5222531000000004</v>
      </c>
      <c r="E30" s="24">
        <f>IF(ISERROR(VLOOKUP($O30,[1]BEx6_1!$A:$Z,6,0)),0,VLOOKUP($O30,[1]BEx6_1!$A:$Z,6,0))</f>
        <v>2611.9710852899998</v>
      </c>
      <c r="F30" s="34">
        <f t="shared" si="0"/>
        <v>89.565260105112188</v>
      </c>
      <c r="G30" s="22">
        <f>IF(ISERROR(VLOOKUP($O30,[1]BEx6_1!$A:$Z,8,0)),0,VLOOKUP($O30,[1]BEx6_1!$A:$Z,8,0))</f>
        <v>3891.2662779000002</v>
      </c>
      <c r="H30" s="23">
        <f>IF(ISERROR(VLOOKUP($O30,[1]BEx6_1!$A:$Z,10,0)),0,VLOOKUP($O30,[1]BEx6_1!$A:$Z,10,0))</f>
        <v>1020.6149259600001</v>
      </c>
      <c r="I30" s="24">
        <f>IF(ISERROR(VLOOKUP($O30,[1]BEx6_1!$A:$Z,11,0)),0,VLOOKUP($O30,[1]BEx6_1!$A:$Z,11,0))</f>
        <v>1738.0486323499999</v>
      </c>
      <c r="J30" s="35">
        <f t="shared" si="1"/>
        <v>44.665373896950911</v>
      </c>
      <c r="K30" s="22">
        <f t="shared" si="2"/>
        <v>6807.5432833200002</v>
      </c>
      <c r="L30" s="23">
        <f t="shared" si="2"/>
        <v>1027.1371790600001</v>
      </c>
      <c r="M30" s="27">
        <f t="shared" si="2"/>
        <v>4350.0197176399997</v>
      </c>
      <c r="N30" s="28">
        <f t="shared" si="3"/>
        <v>63.8999935306841</v>
      </c>
      <c r="O30" s="29" t="s">
        <v>34</v>
      </c>
      <c r="P30" s="30" t="str">
        <f t="shared" si="4"/>
        <v/>
      </c>
      <c r="Q30" s="31"/>
    </row>
    <row r="31" spans="1:17" ht="21">
      <c r="A31" s="32">
        <v>26</v>
      </c>
      <c r="B31" s="33" t="str">
        <f>VLOOKUP($O31,[1]Name!$A:$B,2,0)</f>
        <v>ชุมพร</v>
      </c>
      <c r="C31" s="22">
        <f>IF(ISERROR(VLOOKUP($O31,[1]BEx6_1!$A:$Z,3,0)),0,VLOOKUP($O31,[1]BEx6_1!$A:$Z,3,0))</f>
        <v>1852.0016209</v>
      </c>
      <c r="D31" s="23">
        <f>IF(ISERROR(VLOOKUP($O31,[1]BEx6_1!$A:$Z,5,0)),0,VLOOKUP($O31,[1]BEx6_1!$A:$Z,5,0))</f>
        <v>8.4909999900000006</v>
      </c>
      <c r="E31" s="24">
        <f>IF(ISERROR(VLOOKUP($O31,[1]BEx6_1!$A:$Z,6,0)),0,VLOOKUP($O31,[1]BEx6_1!$A:$Z,6,0))</f>
        <v>1645.1911198600001</v>
      </c>
      <c r="F31" s="34">
        <f t="shared" si="0"/>
        <v>88.8331360671543</v>
      </c>
      <c r="G31" s="22">
        <f>IF(ISERROR(VLOOKUP($O31,[1]BEx6_1!$A:$Z,8,0)),0,VLOOKUP($O31,[1]BEx6_1!$A:$Z,8,0))</f>
        <v>3725.5188122999998</v>
      </c>
      <c r="H31" s="23">
        <f>IF(ISERROR(VLOOKUP($O31,[1]BEx6_1!$A:$Z,10,0)),0,VLOOKUP($O31,[1]BEx6_1!$A:$Z,10,0))</f>
        <v>866.81430765000005</v>
      </c>
      <c r="I31" s="24">
        <f>IF(ISERROR(VLOOKUP($O31,[1]BEx6_1!$A:$Z,11,0)),0,VLOOKUP($O31,[1]BEx6_1!$A:$Z,11,0))</f>
        <v>1921.78237496</v>
      </c>
      <c r="J31" s="35">
        <f t="shared" si="1"/>
        <v>51.584288572510559</v>
      </c>
      <c r="K31" s="22">
        <f t="shared" si="2"/>
        <v>5577.5204331999994</v>
      </c>
      <c r="L31" s="23">
        <f t="shared" si="2"/>
        <v>875.30530764000002</v>
      </c>
      <c r="M31" s="27">
        <f t="shared" si="2"/>
        <v>3566.9734948200003</v>
      </c>
      <c r="N31" s="28">
        <f t="shared" si="3"/>
        <v>63.952674625586539</v>
      </c>
      <c r="O31" s="29" t="s">
        <v>35</v>
      </c>
      <c r="P31" s="30" t="str">
        <f t="shared" si="4"/>
        <v/>
      </c>
      <c r="Q31" s="31"/>
    </row>
    <row r="32" spans="1:17" ht="21">
      <c r="A32" s="32">
        <v>27</v>
      </c>
      <c r="B32" s="33" t="str">
        <f>VLOOKUP($O32,[1]Name!$A:$B,2,0)</f>
        <v>ปทุมธานี</v>
      </c>
      <c r="C32" s="22">
        <f>IF(ISERROR(VLOOKUP($O32,[1]BEx6_1!$A:$Z,3,0)),0,VLOOKUP($O32,[1]BEx6_1!$A:$Z,3,0))</f>
        <v>3842.1906184099998</v>
      </c>
      <c r="D32" s="23">
        <f>IF(ISERROR(VLOOKUP($O32,[1]BEx6_1!$A:$Z,5,0)),0,VLOOKUP($O32,[1]BEx6_1!$A:$Z,5,0))</f>
        <v>83.607970679999994</v>
      </c>
      <c r="E32" s="24">
        <f>IF(ISERROR(VLOOKUP($O32,[1]BEx6_1!$A:$Z,6,0)),0,VLOOKUP($O32,[1]BEx6_1!$A:$Z,6,0))</f>
        <v>3298.0263099499998</v>
      </c>
      <c r="F32" s="34">
        <f t="shared" si="0"/>
        <v>85.837134007547249</v>
      </c>
      <c r="G32" s="22">
        <f>IF(ISERROR(VLOOKUP($O32,[1]BEx6_1!$A:$Z,8,0)),0,VLOOKUP($O32,[1]BEx6_1!$A:$Z,8,0))</f>
        <v>3329.2031984099999</v>
      </c>
      <c r="H32" s="23">
        <f>IF(ISERROR(VLOOKUP($O32,[1]BEx6_1!$A:$Z,10,0)),0,VLOOKUP($O32,[1]BEx6_1!$A:$Z,10,0))</f>
        <v>1445.2582129100001</v>
      </c>
      <c r="I32" s="24">
        <f>IF(ISERROR(VLOOKUP($O32,[1]BEx6_1!$A:$Z,11,0)),0,VLOOKUP($O32,[1]BEx6_1!$A:$Z,11,0))</f>
        <v>1309.4910611800001</v>
      </c>
      <c r="J32" s="35">
        <f t="shared" si="1"/>
        <v>39.333467593849555</v>
      </c>
      <c r="K32" s="22">
        <f t="shared" si="2"/>
        <v>7171.3938168200002</v>
      </c>
      <c r="L32" s="23">
        <f t="shared" si="2"/>
        <v>1528.8661835900002</v>
      </c>
      <c r="M32" s="27">
        <f t="shared" si="2"/>
        <v>4607.5173711299994</v>
      </c>
      <c r="N32" s="28">
        <f t="shared" si="3"/>
        <v>64.248561560284017</v>
      </c>
      <c r="O32" s="29" t="s">
        <v>36</v>
      </c>
      <c r="P32" s="30" t="str">
        <f t="shared" si="4"/>
        <v/>
      </c>
      <c r="Q32" s="31"/>
    </row>
    <row r="33" spans="1:17" ht="21">
      <c r="A33" s="32">
        <v>28</v>
      </c>
      <c r="B33" s="33" t="str">
        <f>VLOOKUP($O33,[1]Name!$A:$B,2,0)</f>
        <v>พระนครศรีอยุธยา</v>
      </c>
      <c r="C33" s="22">
        <f>IF(ISERROR(VLOOKUP($O33,[1]BEx6_1!$A:$Z,3,0)),0,VLOOKUP($O33,[1]BEx6_1!$A:$Z,3,0))</f>
        <v>3227.0476970899999</v>
      </c>
      <c r="D33" s="23">
        <f>IF(ISERROR(VLOOKUP($O33,[1]BEx6_1!$A:$Z,5,0)),0,VLOOKUP($O33,[1]BEx6_1!$A:$Z,5,0))</f>
        <v>25.162787130000002</v>
      </c>
      <c r="E33" s="24">
        <f>IF(ISERROR(VLOOKUP($O33,[1]BEx6_1!$A:$Z,6,0)),0,VLOOKUP($O33,[1]BEx6_1!$A:$Z,6,0))</f>
        <v>2972.3374751400002</v>
      </c>
      <c r="F33" s="34">
        <f t="shared" si="0"/>
        <v>92.107020228437108</v>
      </c>
      <c r="G33" s="22">
        <f>IF(ISERROR(VLOOKUP($O33,[1]BEx6_1!$A:$Z,8,0)),0,VLOOKUP($O33,[1]BEx6_1!$A:$Z,8,0))</f>
        <v>5313.2864798999999</v>
      </c>
      <c r="H33" s="23">
        <f>IF(ISERROR(VLOOKUP($O33,[1]BEx6_1!$A:$Z,10,0)),0,VLOOKUP($O33,[1]BEx6_1!$A:$Z,10,0))</f>
        <v>2070.2210523899998</v>
      </c>
      <c r="I33" s="24">
        <f>IF(ISERROR(VLOOKUP($O33,[1]BEx6_1!$A:$Z,11,0)),0,VLOOKUP($O33,[1]BEx6_1!$A:$Z,11,0))</f>
        <v>2528.1165894599999</v>
      </c>
      <c r="J33" s="35">
        <f t="shared" si="1"/>
        <v>47.581032926114325</v>
      </c>
      <c r="K33" s="22">
        <f t="shared" si="2"/>
        <v>8540.3341769899998</v>
      </c>
      <c r="L33" s="23">
        <f t="shared" si="2"/>
        <v>2095.38383952</v>
      </c>
      <c r="M33" s="27">
        <f t="shared" si="2"/>
        <v>5500.4540646000005</v>
      </c>
      <c r="N33" s="28">
        <f t="shared" si="3"/>
        <v>64.405606977531761</v>
      </c>
      <c r="O33" s="29" t="s">
        <v>37</v>
      </c>
      <c r="P33" s="30" t="str">
        <f t="shared" si="4"/>
        <v/>
      </c>
      <c r="Q33" s="31"/>
    </row>
    <row r="34" spans="1:17" ht="21">
      <c r="A34" s="32">
        <v>29</v>
      </c>
      <c r="B34" s="33" t="str">
        <f>VLOOKUP($O34,[1]Name!$A:$B,2,0)</f>
        <v>เพชรบุรี</v>
      </c>
      <c r="C34" s="22">
        <f>IF(ISERROR(VLOOKUP($O34,[1]BEx6_1!$A:$Z,3,0)),0,VLOOKUP($O34,[1]BEx6_1!$A:$Z,3,0))</f>
        <v>3132.4297011200001</v>
      </c>
      <c r="D34" s="23">
        <f>IF(ISERROR(VLOOKUP($O34,[1]BEx6_1!$A:$Z,5,0)),0,VLOOKUP($O34,[1]BEx6_1!$A:$Z,5,0))</f>
        <v>25.300848460000001</v>
      </c>
      <c r="E34" s="24">
        <f>IF(ISERROR(VLOOKUP($O34,[1]BEx6_1!$A:$Z,6,0)),0,VLOOKUP($O34,[1]BEx6_1!$A:$Z,6,0))</f>
        <v>2718.6672584200001</v>
      </c>
      <c r="F34" s="34">
        <f t="shared" si="0"/>
        <v>86.791006273754221</v>
      </c>
      <c r="G34" s="22">
        <f>IF(ISERROR(VLOOKUP($O34,[1]BEx6_1!$A:$Z,8,0)),0,VLOOKUP($O34,[1]BEx6_1!$A:$Z,8,0))</f>
        <v>4269.8786863900004</v>
      </c>
      <c r="H34" s="23">
        <f>IF(ISERROR(VLOOKUP($O34,[1]BEx6_1!$A:$Z,10,0)),0,VLOOKUP($O34,[1]BEx6_1!$A:$Z,10,0))</f>
        <v>1325.4072770600001</v>
      </c>
      <c r="I34" s="24">
        <f>IF(ISERROR(VLOOKUP($O34,[1]BEx6_1!$A:$Z,11,0)),0,VLOOKUP($O34,[1]BEx6_1!$A:$Z,11,0))</f>
        <v>2053.55392854</v>
      </c>
      <c r="J34" s="35">
        <f t="shared" si="1"/>
        <v>48.09396424037967</v>
      </c>
      <c r="K34" s="22">
        <f t="shared" si="2"/>
        <v>7402.3083875100001</v>
      </c>
      <c r="L34" s="23">
        <f t="shared" si="2"/>
        <v>1350.7081255200001</v>
      </c>
      <c r="M34" s="27">
        <f t="shared" si="2"/>
        <v>4772.2211869599996</v>
      </c>
      <c r="N34" s="28">
        <f t="shared" si="3"/>
        <v>64.469364651332597</v>
      </c>
      <c r="O34" s="29" t="s">
        <v>38</v>
      </c>
      <c r="P34" s="30" t="str">
        <f t="shared" si="4"/>
        <v/>
      </c>
      <c r="Q34" s="31"/>
    </row>
    <row r="35" spans="1:17" ht="21">
      <c r="A35" s="32">
        <v>30</v>
      </c>
      <c r="B35" s="33" t="str">
        <f>VLOOKUP($O35,[1]Name!$A:$B,2,0)</f>
        <v>นครสวรรค์</v>
      </c>
      <c r="C35" s="22">
        <f>IF(ISERROR(VLOOKUP($O35,[1]BEx6_1!$A:$Z,3,0)),0,VLOOKUP($O35,[1]BEx6_1!$A:$Z,3,0))</f>
        <v>3646.5738701300002</v>
      </c>
      <c r="D35" s="23">
        <f>IF(ISERROR(VLOOKUP($O35,[1]BEx6_1!$A:$Z,5,0)),0,VLOOKUP($O35,[1]BEx6_1!$A:$Z,5,0))</f>
        <v>29.527815270000001</v>
      </c>
      <c r="E35" s="24">
        <f>IF(ISERROR(VLOOKUP($O35,[1]BEx6_1!$A:$Z,6,0)),0,VLOOKUP($O35,[1]BEx6_1!$A:$Z,6,0))</f>
        <v>3237.6285944000001</v>
      </c>
      <c r="F35" s="34">
        <f t="shared" si="0"/>
        <v>88.785493169910168</v>
      </c>
      <c r="G35" s="22">
        <f>IF(ISERROR(VLOOKUP($O35,[1]BEx6_1!$A:$Z,8,0)),0,VLOOKUP($O35,[1]BEx6_1!$A:$Z,8,0))</f>
        <v>5364.7712419700001</v>
      </c>
      <c r="H35" s="23">
        <f>IF(ISERROR(VLOOKUP($O35,[1]BEx6_1!$A:$Z,10,0)),0,VLOOKUP($O35,[1]BEx6_1!$A:$Z,10,0))</f>
        <v>1803.8409455399999</v>
      </c>
      <c r="I35" s="24">
        <f>IF(ISERROR(VLOOKUP($O35,[1]BEx6_1!$A:$Z,11,0)),0,VLOOKUP($O35,[1]BEx6_1!$A:$Z,11,0))</f>
        <v>2579.19874424</v>
      </c>
      <c r="J35" s="35">
        <f t="shared" si="1"/>
        <v>48.076583845034392</v>
      </c>
      <c r="K35" s="22">
        <f t="shared" si="2"/>
        <v>9011.3451120999998</v>
      </c>
      <c r="L35" s="23">
        <f t="shared" si="2"/>
        <v>1833.3687608099999</v>
      </c>
      <c r="M35" s="27">
        <f t="shared" si="2"/>
        <v>5816.8273386399997</v>
      </c>
      <c r="N35" s="28">
        <f t="shared" si="3"/>
        <v>64.550045151743703</v>
      </c>
      <c r="O35" s="29" t="s">
        <v>39</v>
      </c>
      <c r="P35" s="30" t="str">
        <f t="shared" si="4"/>
        <v/>
      </c>
      <c r="Q35" s="31"/>
    </row>
    <row r="36" spans="1:17" ht="21">
      <c r="A36" s="32">
        <v>31</v>
      </c>
      <c r="B36" s="33" t="str">
        <f>VLOOKUP($O36,[1]Name!$A:$B,2,0)</f>
        <v>สุรินทร์</v>
      </c>
      <c r="C36" s="22">
        <f>IF(ISERROR(VLOOKUP($O36,[1]BEx6_1!$A:$Z,3,0)),0,VLOOKUP($O36,[1]BEx6_1!$A:$Z,3,0))</f>
        <v>3950.60785618</v>
      </c>
      <c r="D36" s="23">
        <f>IF(ISERROR(VLOOKUP($O36,[1]BEx6_1!$A:$Z,5,0)),0,VLOOKUP($O36,[1]BEx6_1!$A:$Z,5,0))</f>
        <v>10.177469459999999</v>
      </c>
      <c r="E36" s="24">
        <f>IF(ISERROR(VLOOKUP($O36,[1]BEx6_1!$A:$Z,6,0)),0,VLOOKUP($O36,[1]BEx6_1!$A:$Z,6,0))</f>
        <v>3608.1187467599998</v>
      </c>
      <c r="F36" s="34">
        <f t="shared" si="0"/>
        <v>91.330723729406884</v>
      </c>
      <c r="G36" s="22">
        <f>IF(ISERROR(VLOOKUP($O36,[1]BEx6_1!$A:$Z,8,0)),0,VLOOKUP($O36,[1]BEx6_1!$A:$Z,8,0))</f>
        <v>5152.4340449499996</v>
      </c>
      <c r="H36" s="23">
        <f>IF(ISERROR(VLOOKUP($O36,[1]BEx6_1!$A:$Z,10,0)),0,VLOOKUP($O36,[1]BEx6_1!$A:$Z,10,0))</f>
        <v>1757.34123955</v>
      </c>
      <c r="I36" s="24">
        <f>IF(ISERROR(VLOOKUP($O36,[1]BEx6_1!$A:$Z,11,0)),0,VLOOKUP($O36,[1]BEx6_1!$A:$Z,11,0))</f>
        <v>2268.0719301499998</v>
      </c>
      <c r="J36" s="35">
        <f t="shared" si="1"/>
        <v>44.019426747887849</v>
      </c>
      <c r="K36" s="22">
        <f t="shared" si="2"/>
        <v>9103.04190113</v>
      </c>
      <c r="L36" s="23">
        <f t="shared" si="2"/>
        <v>1767.5187090100001</v>
      </c>
      <c r="M36" s="27">
        <f t="shared" si="2"/>
        <v>5876.1906769099996</v>
      </c>
      <c r="N36" s="28">
        <f t="shared" si="3"/>
        <v>64.551945830113809</v>
      </c>
      <c r="O36" s="29" t="s">
        <v>40</v>
      </c>
      <c r="P36" s="30" t="str">
        <f t="shared" si="4"/>
        <v/>
      </c>
      <c r="Q36" s="31"/>
    </row>
    <row r="37" spans="1:17" ht="21">
      <c r="A37" s="32">
        <v>32</v>
      </c>
      <c r="B37" s="33" t="str">
        <f>VLOOKUP($O37,[1]Name!$A:$B,2,0)</f>
        <v>ร้อยเอ็ด</v>
      </c>
      <c r="C37" s="22">
        <f>IF(ISERROR(VLOOKUP($O37,[1]BEx6_1!$A:$Z,3,0)),0,VLOOKUP($O37,[1]BEx6_1!$A:$Z,3,0))</f>
        <v>3528.0193631100001</v>
      </c>
      <c r="D37" s="23">
        <f>IF(ISERROR(VLOOKUP($O37,[1]BEx6_1!$A:$Z,5,0)),0,VLOOKUP($O37,[1]BEx6_1!$A:$Z,5,0))</f>
        <v>12.21558286</v>
      </c>
      <c r="E37" s="24">
        <f>IF(ISERROR(VLOOKUP($O37,[1]BEx6_1!$A:$Z,6,0)),0,VLOOKUP($O37,[1]BEx6_1!$A:$Z,6,0))</f>
        <v>3234.70192443</v>
      </c>
      <c r="F37" s="34">
        <f t="shared" si="0"/>
        <v>91.686059273171423</v>
      </c>
      <c r="G37" s="22">
        <f>IF(ISERROR(VLOOKUP($O37,[1]BEx6_1!$A:$Z,8,0)),0,VLOOKUP($O37,[1]BEx6_1!$A:$Z,8,0))</f>
        <v>5098.0261280599998</v>
      </c>
      <c r="H37" s="23">
        <f>IF(ISERROR(VLOOKUP($O37,[1]BEx6_1!$A:$Z,10,0)),0,VLOOKUP($O37,[1]BEx6_1!$A:$Z,10,0))</f>
        <v>1109.77612148</v>
      </c>
      <c r="I37" s="24">
        <f>IF(ISERROR(VLOOKUP($O37,[1]BEx6_1!$A:$Z,11,0)),0,VLOOKUP($O37,[1]BEx6_1!$A:$Z,11,0))</f>
        <v>2392.7736373399998</v>
      </c>
      <c r="J37" s="35">
        <f t="shared" si="1"/>
        <v>46.935295685715609</v>
      </c>
      <c r="K37" s="22">
        <f t="shared" si="2"/>
        <v>8626.0454911699999</v>
      </c>
      <c r="L37" s="23">
        <f t="shared" si="2"/>
        <v>1121.9917043400001</v>
      </c>
      <c r="M37" s="27">
        <f t="shared" si="2"/>
        <v>5627.4755617699993</v>
      </c>
      <c r="N37" s="28">
        <f t="shared" si="3"/>
        <v>65.238185533922021</v>
      </c>
      <c r="O37" s="29" t="s">
        <v>41</v>
      </c>
      <c r="P37" s="30" t="str">
        <f t="shared" si="4"/>
        <v/>
      </c>
      <c r="Q37" s="31"/>
    </row>
    <row r="38" spans="1:17" ht="21">
      <c r="A38" s="32">
        <v>33</v>
      </c>
      <c r="B38" s="33" t="str">
        <f>VLOOKUP($O38,[1]Name!$A:$B,2,0)</f>
        <v>นครนายก</v>
      </c>
      <c r="C38" s="22">
        <f>IF(ISERROR(VLOOKUP($O38,[1]BEx6_1!$A:$Z,3,0)),0,VLOOKUP($O38,[1]BEx6_1!$A:$Z,3,0))</f>
        <v>1168.35212314</v>
      </c>
      <c r="D38" s="23">
        <f>IF(ISERROR(VLOOKUP($O38,[1]BEx6_1!$A:$Z,5,0)),0,VLOOKUP($O38,[1]BEx6_1!$A:$Z,5,0))</f>
        <v>29.808308499999999</v>
      </c>
      <c r="E38" s="24">
        <f>IF(ISERROR(VLOOKUP($O38,[1]BEx6_1!$A:$Z,6,0)),0,VLOOKUP($O38,[1]BEx6_1!$A:$Z,6,0))</f>
        <v>993.18700547000003</v>
      </c>
      <c r="F38" s="34">
        <f t="shared" si="0"/>
        <v>85.007506367238364</v>
      </c>
      <c r="G38" s="22">
        <f>IF(ISERROR(VLOOKUP($O38,[1]BEx6_1!$A:$Z,8,0)),0,VLOOKUP($O38,[1]BEx6_1!$A:$Z,8,0))</f>
        <v>1488.65155592</v>
      </c>
      <c r="H38" s="23">
        <f>IF(ISERROR(VLOOKUP($O38,[1]BEx6_1!$A:$Z,10,0)),0,VLOOKUP($O38,[1]BEx6_1!$A:$Z,10,0))</f>
        <v>415.85766581000001</v>
      </c>
      <c r="I38" s="24">
        <f>IF(ISERROR(VLOOKUP($O38,[1]BEx6_1!$A:$Z,11,0)),0,VLOOKUP($O38,[1]BEx6_1!$A:$Z,11,0))</f>
        <v>741.42485924000005</v>
      </c>
      <c r="J38" s="35">
        <f t="shared" si="1"/>
        <v>49.805131112887793</v>
      </c>
      <c r="K38" s="22">
        <f t="shared" ref="K38:M69" si="5">C38+G38</f>
        <v>2657.0036790599997</v>
      </c>
      <c r="L38" s="23">
        <f t="shared" si="5"/>
        <v>445.66597431000002</v>
      </c>
      <c r="M38" s="27">
        <f t="shared" si="5"/>
        <v>1734.6118647100002</v>
      </c>
      <c r="N38" s="28">
        <f t="shared" si="3"/>
        <v>65.28451121014912</v>
      </c>
      <c r="O38" s="29" t="s">
        <v>42</v>
      </c>
      <c r="P38" s="30" t="str">
        <f t="shared" si="4"/>
        <v/>
      </c>
      <c r="Q38" s="31"/>
    </row>
    <row r="39" spans="1:17" ht="21">
      <c r="A39" s="32">
        <v>34</v>
      </c>
      <c r="B39" s="33" t="str">
        <f>VLOOKUP($O39,[1]Name!$A:$B,2,0)</f>
        <v>ชลบุรี</v>
      </c>
      <c r="C39" s="22">
        <f>IF(ISERROR(VLOOKUP($O39,[1]BEx6_1!$A:$Z,3,0)),0,VLOOKUP($O39,[1]BEx6_1!$A:$Z,3,0))</f>
        <v>7492.8989203700003</v>
      </c>
      <c r="D39" s="23">
        <f>IF(ISERROR(VLOOKUP($O39,[1]BEx6_1!$A:$Z,5,0)),0,VLOOKUP($O39,[1]BEx6_1!$A:$Z,5,0))</f>
        <v>48.762107569999998</v>
      </c>
      <c r="E39" s="24">
        <f>IF(ISERROR(VLOOKUP($O39,[1]BEx6_1!$A:$Z,6,0)),0,VLOOKUP($O39,[1]BEx6_1!$A:$Z,6,0))</f>
        <v>6798.9666472400004</v>
      </c>
      <c r="F39" s="34">
        <f t="shared" si="0"/>
        <v>90.738801090142914</v>
      </c>
      <c r="G39" s="22">
        <f>IF(ISERROR(VLOOKUP($O39,[1]BEx6_1!$A:$Z,8,0)),0,VLOOKUP($O39,[1]BEx6_1!$A:$Z,8,0))</f>
        <v>9155.4093683200008</v>
      </c>
      <c r="H39" s="23">
        <f>IF(ISERROR(VLOOKUP($O39,[1]BEx6_1!$A:$Z,10,0)),0,VLOOKUP($O39,[1]BEx6_1!$A:$Z,10,0))</f>
        <v>2936.2683932499999</v>
      </c>
      <c r="I39" s="24">
        <f>IF(ISERROR(VLOOKUP($O39,[1]BEx6_1!$A:$Z,11,0)),0,VLOOKUP($O39,[1]BEx6_1!$A:$Z,11,0))</f>
        <v>4078.3092386200001</v>
      </c>
      <c r="J39" s="35">
        <f t="shared" si="1"/>
        <v>44.545351000163542</v>
      </c>
      <c r="K39" s="22">
        <f t="shared" si="5"/>
        <v>16648.308288690001</v>
      </c>
      <c r="L39" s="23">
        <f t="shared" si="5"/>
        <v>2985.0305008199998</v>
      </c>
      <c r="M39" s="27">
        <f t="shared" si="5"/>
        <v>10877.275885860001</v>
      </c>
      <c r="N39" s="28">
        <f t="shared" si="3"/>
        <v>65.335622678548418</v>
      </c>
      <c r="O39" s="29" t="s">
        <v>43</v>
      </c>
      <c r="P39" s="30" t="str">
        <f t="shared" si="4"/>
        <v/>
      </c>
      <c r="Q39" s="31"/>
    </row>
    <row r="40" spans="1:17" ht="21">
      <c r="A40" s="32">
        <v>35</v>
      </c>
      <c r="B40" s="33" t="str">
        <f>VLOOKUP($O40,[1]Name!$A:$B,2,0)</f>
        <v>นครพนม</v>
      </c>
      <c r="C40" s="22">
        <f>IF(ISERROR(VLOOKUP($O40,[1]BEx6_1!$A:$Z,3,0)),0,VLOOKUP($O40,[1]BEx6_1!$A:$Z,3,0))</f>
        <v>2506.0491791099998</v>
      </c>
      <c r="D40" s="23">
        <f>IF(ISERROR(VLOOKUP($O40,[1]BEx6_1!$A:$Z,5,0)),0,VLOOKUP($O40,[1]BEx6_1!$A:$Z,5,0))</f>
        <v>10.01808392</v>
      </c>
      <c r="E40" s="24">
        <f>IF(ISERROR(VLOOKUP($O40,[1]BEx6_1!$A:$Z,6,0)),0,VLOOKUP($O40,[1]BEx6_1!$A:$Z,6,0))</f>
        <v>2269.5834908900001</v>
      </c>
      <c r="F40" s="34">
        <f t="shared" si="0"/>
        <v>90.564203999221661</v>
      </c>
      <c r="G40" s="22">
        <f>IF(ISERROR(VLOOKUP($O40,[1]BEx6_1!$A:$Z,8,0)),0,VLOOKUP($O40,[1]BEx6_1!$A:$Z,8,0))</f>
        <v>4095.7698960299999</v>
      </c>
      <c r="H40" s="23">
        <f>IF(ISERROR(VLOOKUP($O40,[1]BEx6_1!$A:$Z,10,0)),0,VLOOKUP($O40,[1]BEx6_1!$A:$Z,10,0))</f>
        <v>1113.8686122700001</v>
      </c>
      <c r="I40" s="24">
        <f>IF(ISERROR(VLOOKUP($O40,[1]BEx6_1!$A:$Z,11,0)),0,VLOOKUP($O40,[1]BEx6_1!$A:$Z,11,0))</f>
        <v>2048.4952235000001</v>
      </c>
      <c r="J40" s="35">
        <f t="shared" si="1"/>
        <v>50.014900140889061</v>
      </c>
      <c r="K40" s="22">
        <f t="shared" si="5"/>
        <v>6601.8190751399998</v>
      </c>
      <c r="L40" s="23">
        <f t="shared" si="5"/>
        <v>1123.8866961900001</v>
      </c>
      <c r="M40" s="27">
        <f t="shared" si="5"/>
        <v>4318.0787143899997</v>
      </c>
      <c r="N40" s="28">
        <f t="shared" si="3"/>
        <v>65.407407643906538</v>
      </c>
      <c r="O40" s="29" t="s">
        <v>44</v>
      </c>
      <c r="P40" s="30" t="str">
        <f t="shared" si="4"/>
        <v/>
      </c>
      <c r="Q40" s="31"/>
    </row>
    <row r="41" spans="1:17" ht="21">
      <c r="A41" s="32">
        <v>36</v>
      </c>
      <c r="B41" s="33" t="str">
        <f>VLOOKUP($O41,[1]Name!$A:$B,2,0)</f>
        <v>เพชรบูรณ์</v>
      </c>
      <c r="C41" s="22">
        <f>IF(ISERROR(VLOOKUP($O41,[1]BEx6_1!$A:$Z,3,0)),0,VLOOKUP($O41,[1]BEx6_1!$A:$Z,3,0))</f>
        <v>2578.6586632600001</v>
      </c>
      <c r="D41" s="23">
        <f>IF(ISERROR(VLOOKUP($O41,[1]BEx6_1!$A:$Z,5,0)),0,VLOOKUP($O41,[1]BEx6_1!$A:$Z,5,0))</f>
        <v>19.773922420000002</v>
      </c>
      <c r="E41" s="24">
        <f>IF(ISERROR(VLOOKUP($O41,[1]BEx6_1!$A:$Z,6,0)),0,VLOOKUP($O41,[1]BEx6_1!$A:$Z,6,0))</f>
        <v>2350.3971531699999</v>
      </c>
      <c r="F41" s="34">
        <f t="shared" si="0"/>
        <v>91.14805253823603</v>
      </c>
      <c r="G41" s="22">
        <f>IF(ISERROR(VLOOKUP($O41,[1]BEx6_1!$A:$Z,8,0)),0,VLOOKUP($O41,[1]BEx6_1!$A:$Z,8,0))</f>
        <v>4038.99738828</v>
      </c>
      <c r="H41" s="23">
        <f>IF(ISERROR(VLOOKUP($O41,[1]BEx6_1!$A:$Z,10,0)),0,VLOOKUP($O41,[1]BEx6_1!$A:$Z,10,0))</f>
        <v>1304.6918678500001</v>
      </c>
      <c r="I41" s="24">
        <f>IF(ISERROR(VLOOKUP($O41,[1]BEx6_1!$A:$Z,11,0)),0,VLOOKUP($O41,[1]BEx6_1!$A:$Z,11,0))</f>
        <v>1983.80755069</v>
      </c>
      <c r="J41" s="35">
        <f t="shared" si="1"/>
        <v>49.116336555364818</v>
      </c>
      <c r="K41" s="22">
        <f t="shared" si="5"/>
        <v>6617.6560515399997</v>
      </c>
      <c r="L41" s="23">
        <f t="shared" si="5"/>
        <v>1324.4657902700001</v>
      </c>
      <c r="M41" s="27">
        <f t="shared" si="5"/>
        <v>4334.2047038599994</v>
      </c>
      <c r="N41" s="28">
        <f t="shared" si="3"/>
        <v>65.494559857812234</v>
      </c>
      <c r="O41" s="29" t="s">
        <v>45</v>
      </c>
      <c r="P41" s="30" t="str">
        <f t="shared" si="4"/>
        <v/>
      </c>
      <c r="Q41" s="31"/>
    </row>
    <row r="42" spans="1:17" ht="21">
      <c r="A42" s="32">
        <v>37</v>
      </c>
      <c r="B42" s="33" t="str">
        <f>VLOOKUP($O42,[1]Name!$A:$B,2,0)</f>
        <v>กำแพงเพชร</v>
      </c>
      <c r="C42" s="22">
        <f>IF(ISERROR(VLOOKUP($O42,[1]BEx6_1!$A:$Z,3,0)),0,VLOOKUP($O42,[1]BEx6_1!$A:$Z,3,0))</f>
        <v>1972.4974631600001</v>
      </c>
      <c r="D42" s="23">
        <f>IF(ISERROR(VLOOKUP($O42,[1]BEx6_1!$A:$Z,5,0)),0,VLOOKUP($O42,[1]BEx6_1!$A:$Z,5,0))</f>
        <v>4.6535081600000003</v>
      </c>
      <c r="E42" s="24">
        <f>IF(ISERROR(VLOOKUP($O42,[1]BEx6_1!$A:$Z,6,0)),0,VLOOKUP($O42,[1]BEx6_1!$A:$Z,6,0))</f>
        <v>1798.1031286</v>
      </c>
      <c r="F42" s="34">
        <f t="shared" si="0"/>
        <v>91.158704240835107</v>
      </c>
      <c r="G42" s="22">
        <f>IF(ISERROR(VLOOKUP($O42,[1]BEx6_1!$A:$Z,8,0)),0,VLOOKUP($O42,[1]BEx6_1!$A:$Z,8,0))</f>
        <v>3041.2817132199998</v>
      </c>
      <c r="H42" s="23">
        <f>IF(ISERROR(VLOOKUP($O42,[1]BEx6_1!$A:$Z,10,0)),0,VLOOKUP($O42,[1]BEx6_1!$A:$Z,10,0))</f>
        <v>806.01428510999995</v>
      </c>
      <c r="I42" s="24">
        <f>IF(ISERROR(VLOOKUP($O42,[1]BEx6_1!$A:$Z,11,0)),0,VLOOKUP($O42,[1]BEx6_1!$A:$Z,11,0))</f>
        <v>1497.79748434</v>
      </c>
      <c r="J42" s="35">
        <f t="shared" si="1"/>
        <v>49.248889960745721</v>
      </c>
      <c r="K42" s="22">
        <f t="shared" si="5"/>
        <v>5013.7791763799996</v>
      </c>
      <c r="L42" s="23">
        <f t="shared" si="5"/>
        <v>810.66779326999995</v>
      </c>
      <c r="M42" s="27">
        <f t="shared" si="5"/>
        <v>3295.90061294</v>
      </c>
      <c r="N42" s="28">
        <f t="shared" si="3"/>
        <v>65.736852322237183</v>
      </c>
      <c r="O42" s="29" t="s">
        <v>46</v>
      </c>
      <c r="P42" s="30" t="str">
        <f t="shared" si="4"/>
        <v/>
      </c>
      <c r="Q42" s="31"/>
    </row>
    <row r="43" spans="1:17" ht="21">
      <c r="A43" s="32">
        <v>38</v>
      </c>
      <c r="B43" s="33" t="str">
        <f>VLOOKUP($O43,[1]Name!$A:$B,2,0)</f>
        <v>เลย</v>
      </c>
      <c r="C43" s="22">
        <f>IF(ISERROR(VLOOKUP($O43,[1]BEx6_1!$A:$Z,3,0)),0,VLOOKUP($O43,[1]BEx6_1!$A:$Z,3,0))</f>
        <v>2491.3405038599999</v>
      </c>
      <c r="D43" s="23">
        <f>IF(ISERROR(VLOOKUP($O43,[1]BEx6_1!$A:$Z,5,0)),0,VLOOKUP($O43,[1]BEx6_1!$A:$Z,5,0))</f>
        <v>12.786051369999999</v>
      </c>
      <c r="E43" s="24">
        <f>IF(ISERROR(VLOOKUP($O43,[1]BEx6_1!$A:$Z,6,0)),0,VLOOKUP($O43,[1]BEx6_1!$A:$Z,6,0))</f>
        <v>2261.27270404</v>
      </c>
      <c r="F43" s="34">
        <f t="shared" si="0"/>
        <v>90.765300870614013</v>
      </c>
      <c r="G43" s="22">
        <f>IF(ISERROR(VLOOKUP($O43,[1]BEx6_1!$A:$Z,8,0)),0,VLOOKUP($O43,[1]BEx6_1!$A:$Z,8,0))</f>
        <v>3017.8354816699998</v>
      </c>
      <c r="H43" s="23">
        <f>IF(ISERROR(VLOOKUP($O43,[1]BEx6_1!$A:$Z,10,0)),0,VLOOKUP($O43,[1]BEx6_1!$A:$Z,10,0))</f>
        <v>1070.22482567</v>
      </c>
      <c r="I43" s="24">
        <f>IF(ISERROR(VLOOKUP($O43,[1]BEx6_1!$A:$Z,11,0)),0,VLOOKUP($O43,[1]BEx6_1!$A:$Z,11,0))</f>
        <v>1364.6365600399999</v>
      </c>
      <c r="J43" s="35">
        <f t="shared" si="1"/>
        <v>45.219050817337525</v>
      </c>
      <c r="K43" s="22">
        <f t="shared" si="5"/>
        <v>5509.1759855299997</v>
      </c>
      <c r="L43" s="23">
        <f t="shared" si="5"/>
        <v>1083.01087704</v>
      </c>
      <c r="M43" s="27">
        <f t="shared" si="5"/>
        <v>3625.90926408</v>
      </c>
      <c r="N43" s="28">
        <f t="shared" si="3"/>
        <v>65.815818438248286</v>
      </c>
      <c r="O43" s="29" t="s">
        <v>47</v>
      </c>
      <c r="P43" s="30" t="str">
        <f t="shared" si="4"/>
        <v/>
      </c>
      <c r="Q43" s="31"/>
    </row>
    <row r="44" spans="1:17" ht="21">
      <c r="A44" s="32">
        <v>39</v>
      </c>
      <c r="B44" s="33" t="str">
        <f>VLOOKUP($O44,[1]Name!$A:$B,2,0)</f>
        <v>สมุทรปราการ</v>
      </c>
      <c r="C44" s="22">
        <f>IF(ISERROR(VLOOKUP($O44,[1]BEx6_1!$A:$Z,3,0)),0,VLOOKUP($O44,[1]BEx6_1!$A:$Z,3,0))</f>
        <v>2310.2999802099998</v>
      </c>
      <c r="D44" s="23">
        <f>IF(ISERROR(VLOOKUP($O44,[1]BEx6_1!$A:$Z,5,0)),0,VLOOKUP($O44,[1]BEx6_1!$A:$Z,5,0))</f>
        <v>27.37721994</v>
      </c>
      <c r="E44" s="24">
        <f>IF(ISERROR(VLOOKUP($O44,[1]BEx6_1!$A:$Z,6,0)),0,VLOOKUP($O44,[1]BEx6_1!$A:$Z,6,0))</f>
        <v>2081.0167177200001</v>
      </c>
      <c r="F44" s="34">
        <f t="shared" si="0"/>
        <v>90.075606438383019</v>
      </c>
      <c r="G44" s="22">
        <f>IF(ISERROR(VLOOKUP($O44,[1]BEx6_1!$A:$Z,8,0)),0,VLOOKUP($O44,[1]BEx6_1!$A:$Z,8,0))</f>
        <v>1691.8017138800001</v>
      </c>
      <c r="H44" s="23">
        <f>IF(ISERROR(VLOOKUP($O44,[1]BEx6_1!$A:$Z,10,0)),0,VLOOKUP($O44,[1]BEx6_1!$A:$Z,10,0))</f>
        <v>884.30983365999998</v>
      </c>
      <c r="I44" s="24">
        <f>IF(ISERROR(VLOOKUP($O44,[1]BEx6_1!$A:$Z,11,0)),0,VLOOKUP($O44,[1]BEx6_1!$A:$Z,11,0))</f>
        <v>560.76095932999999</v>
      </c>
      <c r="J44" s="35">
        <f t="shared" si="1"/>
        <v>33.145785036707615</v>
      </c>
      <c r="K44" s="22">
        <f t="shared" si="5"/>
        <v>4002.1016940899999</v>
      </c>
      <c r="L44" s="23">
        <f t="shared" si="5"/>
        <v>911.68705360000001</v>
      </c>
      <c r="M44" s="27">
        <f t="shared" si="5"/>
        <v>2641.77767705</v>
      </c>
      <c r="N44" s="28">
        <f t="shared" si="3"/>
        <v>66.009758846237631</v>
      </c>
      <c r="O44" s="29" t="s">
        <v>48</v>
      </c>
      <c r="P44" s="30" t="str">
        <f t="shared" si="4"/>
        <v/>
      </c>
      <c r="Q44" s="31"/>
    </row>
    <row r="45" spans="1:17" ht="21">
      <c r="A45" s="32">
        <v>40</v>
      </c>
      <c r="B45" s="33" t="str">
        <f>VLOOKUP($O45,[1]Name!$A:$B,2,0)</f>
        <v>สมุทรสงคราม</v>
      </c>
      <c r="C45" s="22">
        <f>IF(ISERROR(VLOOKUP($O45,[1]BEx6_1!$A:$Z,3,0)),0,VLOOKUP($O45,[1]BEx6_1!$A:$Z,3,0))</f>
        <v>666.57545242000003</v>
      </c>
      <c r="D45" s="23">
        <f>IF(ISERROR(VLOOKUP($O45,[1]BEx6_1!$A:$Z,5,0)),0,VLOOKUP($O45,[1]BEx6_1!$A:$Z,5,0))</f>
        <v>4.2982836400000002</v>
      </c>
      <c r="E45" s="24">
        <f>IF(ISERROR(VLOOKUP($O45,[1]BEx6_1!$A:$Z,6,0)),0,VLOOKUP($O45,[1]BEx6_1!$A:$Z,6,0))</f>
        <v>598.52531538999995</v>
      </c>
      <c r="F45" s="34">
        <f t="shared" si="0"/>
        <v>89.791082647441584</v>
      </c>
      <c r="G45" s="22">
        <f>IF(ISERROR(VLOOKUP($O45,[1]BEx6_1!$A:$Z,8,0)),0,VLOOKUP($O45,[1]BEx6_1!$A:$Z,8,0))</f>
        <v>971.99859153</v>
      </c>
      <c r="H45" s="23">
        <f>IF(ISERROR(VLOOKUP($O45,[1]BEx6_1!$A:$Z,10,0)),0,VLOOKUP($O45,[1]BEx6_1!$A:$Z,10,0))</f>
        <v>383.48755445</v>
      </c>
      <c r="I45" s="24">
        <f>IF(ISERROR(VLOOKUP($O45,[1]BEx6_1!$A:$Z,11,0)),0,VLOOKUP($O45,[1]BEx6_1!$A:$Z,11,0))</f>
        <v>484.92754265000002</v>
      </c>
      <c r="J45" s="35">
        <f t="shared" si="1"/>
        <v>49.889737174072138</v>
      </c>
      <c r="K45" s="22">
        <f t="shared" si="5"/>
        <v>1638.57404395</v>
      </c>
      <c r="L45" s="23">
        <f t="shared" si="5"/>
        <v>387.78583809000003</v>
      </c>
      <c r="M45" s="27">
        <f t="shared" si="5"/>
        <v>1083.4528580399999</v>
      </c>
      <c r="N45" s="28">
        <f t="shared" si="3"/>
        <v>66.121690505251323</v>
      </c>
      <c r="O45" s="29" t="s">
        <v>49</v>
      </c>
      <c r="P45" s="30" t="str">
        <f t="shared" si="4"/>
        <v/>
      </c>
      <c r="Q45" s="31"/>
    </row>
    <row r="46" spans="1:17" ht="21">
      <c r="A46" s="32">
        <v>41</v>
      </c>
      <c r="B46" s="33" t="str">
        <f>VLOOKUP($O46,[1]Name!$A:$B,2,0)</f>
        <v>อำนาจเจริญ</v>
      </c>
      <c r="C46" s="22">
        <f>IF(ISERROR(VLOOKUP($O46,[1]BEx6_1!$A:$Z,3,0)),0,VLOOKUP($O46,[1]BEx6_1!$A:$Z,3,0))</f>
        <v>1021.7159142199999</v>
      </c>
      <c r="D46" s="23">
        <f>IF(ISERROR(VLOOKUP($O46,[1]BEx6_1!$A:$Z,5,0)),0,VLOOKUP($O46,[1]BEx6_1!$A:$Z,5,0))</f>
        <v>7.3075437499999998</v>
      </c>
      <c r="E46" s="24">
        <f>IF(ISERROR(VLOOKUP($O46,[1]BEx6_1!$A:$Z,6,0)),0,VLOOKUP($O46,[1]BEx6_1!$A:$Z,6,0))</f>
        <v>908.72608061000005</v>
      </c>
      <c r="F46" s="36">
        <f t="shared" si="0"/>
        <v>88.941169258750492</v>
      </c>
      <c r="G46" s="22">
        <f>IF(ISERROR(VLOOKUP($O46,[1]BEx6_1!$A:$Z,8,0)),0,VLOOKUP($O46,[1]BEx6_1!$A:$Z,8,0))</f>
        <v>1908.4265037800001</v>
      </c>
      <c r="H46" s="23">
        <f>IF(ISERROR(VLOOKUP($O46,[1]BEx6_1!$A:$Z,10,0)),0,VLOOKUP($O46,[1]BEx6_1!$A:$Z,10,0))</f>
        <v>402.28842587000003</v>
      </c>
      <c r="I46" s="24">
        <f>IF(ISERROR(VLOOKUP($O46,[1]BEx6_1!$A:$Z,11,0)),0,VLOOKUP($O46,[1]BEx6_1!$A:$Z,11,0))</f>
        <v>1030.7321915800001</v>
      </c>
      <c r="J46" s="35">
        <f t="shared" si="1"/>
        <v>54.0095303402274</v>
      </c>
      <c r="K46" s="22">
        <f t="shared" si="5"/>
        <v>2930.1424179999999</v>
      </c>
      <c r="L46" s="23">
        <f t="shared" si="5"/>
        <v>409.59596962000001</v>
      </c>
      <c r="M46" s="27">
        <f t="shared" si="5"/>
        <v>1939.4582721900001</v>
      </c>
      <c r="N46" s="28">
        <f t="shared" si="3"/>
        <v>66.189897810967096</v>
      </c>
      <c r="O46" s="29" t="s">
        <v>50</v>
      </c>
      <c r="P46" s="30" t="str">
        <f t="shared" si="4"/>
        <v/>
      </c>
      <c r="Q46" s="31"/>
    </row>
    <row r="47" spans="1:17" ht="21">
      <c r="A47" s="32">
        <v>42</v>
      </c>
      <c r="B47" s="33" t="str">
        <f>VLOOKUP($O47,[1]Name!$A:$B,2,0)</f>
        <v>นราธิวาส</v>
      </c>
      <c r="C47" s="22">
        <f>IF(ISERROR(VLOOKUP($O47,[1]BEx6_1!$A:$Z,3,0)),0,VLOOKUP($O47,[1]BEx6_1!$A:$Z,3,0))</f>
        <v>4734.7044946899996</v>
      </c>
      <c r="D47" s="23">
        <f>IF(ISERROR(VLOOKUP($O47,[1]BEx6_1!$A:$Z,5,0)),0,VLOOKUP($O47,[1]BEx6_1!$A:$Z,5,0))</f>
        <v>16.442979780000002</v>
      </c>
      <c r="E47" s="24">
        <f>IF(ISERROR(VLOOKUP($O47,[1]BEx6_1!$A:$Z,6,0)),0,VLOOKUP($O47,[1]BEx6_1!$A:$Z,6,0))</f>
        <v>4398.9183395999999</v>
      </c>
      <c r="F47" s="34">
        <f t="shared" si="0"/>
        <v>92.907980731076549</v>
      </c>
      <c r="G47" s="22">
        <f>IF(ISERROR(VLOOKUP($O47,[1]BEx6_1!$A:$Z,8,0)),0,VLOOKUP($O47,[1]BEx6_1!$A:$Z,8,0))</f>
        <v>4773.4995171299997</v>
      </c>
      <c r="H47" s="23">
        <f>IF(ISERROR(VLOOKUP($O47,[1]BEx6_1!$A:$Z,10,0)),0,VLOOKUP($O47,[1]BEx6_1!$A:$Z,10,0))</f>
        <v>2012.19763526</v>
      </c>
      <c r="I47" s="24">
        <f>IF(ISERROR(VLOOKUP($O47,[1]BEx6_1!$A:$Z,11,0)),0,VLOOKUP($O47,[1]BEx6_1!$A:$Z,11,0))</f>
        <v>1909.6126589600001</v>
      </c>
      <c r="J47" s="35">
        <f t="shared" si="1"/>
        <v>40.004459036965152</v>
      </c>
      <c r="K47" s="22">
        <f t="shared" si="5"/>
        <v>9508.2040118199984</v>
      </c>
      <c r="L47" s="23">
        <f t="shared" si="5"/>
        <v>2028.6406150400001</v>
      </c>
      <c r="M47" s="27">
        <f t="shared" si="5"/>
        <v>6308.5309985599997</v>
      </c>
      <c r="N47" s="28">
        <f t="shared" si="3"/>
        <v>66.348292387475411</v>
      </c>
      <c r="O47" s="29" t="s">
        <v>51</v>
      </c>
      <c r="P47" s="30" t="str">
        <f t="shared" si="4"/>
        <v/>
      </c>
      <c r="Q47" s="31"/>
    </row>
    <row r="48" spans="1:17" ht="21">
      <c r="A48" s="32">
        <v>43</v>
      </c>
      <c r="B48" s="33" t="str">
        <f>VLOOKUP($O48,[1]Name!$A:$B,2,0)</f>
        <v>พิษณุโลก</v>
      </c>
      <c r="C48" s="22">
        <f>IF(ISERROR(VLOOKUP($O48,[1]BEx6_1!$A:$Z,3,0)),0,VLOOKUP($O48,[1]BEx6_1!$A:$Z,3,0))</f>
        <v>5643.4337818499998</v>
      </c>
      <c r="D48" s="23">
        <f>IF(ISERROR(VLOOKUP($O48,[1]BEx6_1!$A:$Z,5,0)),0,VLOOKUP($O48,[1]BEx6_1!$A:$Z,5,0))</f>
        <v>169.45860976</v>
      </c>
      <c r="E48" s="24">
        <f>IF(ISERROR(VLOOKUP($O48,[1]BEx6_1!$A:$Z,6,0)),0,VLOOKUP($O48,[1]BEx6_1!$A:$Z,6,0))</f>
        <v>5045.2477017499996</v>
      </c>
      <c r="F48" s="34">
        <f t="shared" si="0"/>
        <v>89.400317196529485</v>
      </c>
      <c r="G48" s="22">
        <f>IF(ISERROR(VLOOKUP($O48,[1]BEx6_1!$A:$Z,8,0)),0,VLOOKUP($O48,[1]BEx6_1!$A:$Z,8,0))</f>
        <v>5322.09471889</v>
      </c>
      <c r="H48" s="23">
        <f>IF(ISERROR(VLOOKUP($O48,[1]BEx6_1!$A:$Z,10,0)),0,VLOOKUP($O48,[1]BEx6_1!$A:$Z,10,0))</f>
        <v>2083.5339537599998</v>
      </c>
      <c r="I48" s="24">
        <f>IF(ISERROR(VLOOKUP($O48,[1]BEx6_1!$A:$Z,11,0)),0,VLOOKUP($O48,[1]BEx6_1!$A:$Z,11,0))</f>
        <v>2245.7537142000001</v>
      </c>
      <c r="J48" s="35">
        <f t="shared" si="1"/>
        <v>42.196800936838351</v>
      </c>
      <c r="K48" s="22">
        <f t="shared" si="5"/>
        <v>10965.52850074</v>
      </c>
      <c r="L48" s="23">
        <f t="shared" si="5"/>
        <v>2252.9925635199997</v>
      </c>
      <c r="M48" s="27">
        <f t="shared" si="5"/>
        <v>7291.0014159499997</v>
      </c>
      <c r="N48" s="28">
        <f t="shared" si="3"/>
        <v>66.490196213141687</v>
      </c>
      <c r="O48" s="29" t="s">
        <v>52</v>
      </c>
      <c r="P48" s="30" t="str">
        <f t="shared" si="4"/>
        <v/>
      </c>
      <c r="Q48" s="31"/>
    </row>
    <row r="49" spans="1:17" ht="21">
      <c r="A49" s="32">
        <v>44</v>
      </c>
      <c r="B49" s="33" t="str">
        <f>VLOOKUP($O49,[1]Name!$A:$B,2,0)</f>
        <v>ราชบุรี</v>
      </c>
      <c r="C49" s="22">
        <f>IF(ISERROR(VLOOKUP($O49,[1]BEx6_1!$A:$Z,3,0)),0,VLOOKUP($O49,[1]BEx6_1!$A:$Z,3,0))</f>
        <v>3543.5601336200002</v>
      </c>
      <c r="D49" s="23">
        <f>IF(ISERROR(VLOOKUP($O49,[1]BEx6_1!$A:$Z,5,0)),0,VLOOKUP($O49,[1]BEx6_1!$A:$Z,5,0))</f>
        <v>47.266107869999999</v>
      </c>
      <c r="E49" s="24">
        <f>IF(ISERROR(VLOOKUP($O49,[1]BEx6_1!$A:$Z,6,0)),0,VLOOKUP($O49,[1]BEx6_1!$A:$Z,6,0))</f>
        <v>3199.2928048799999</v>
      </c>
      <c r="F49" s="34">
        <f t="shared" si="0"/>
        <v>90.28470476700204</v>
      </c>
      <c r="G49" s="22">
        <f>IF(ISERROR(VLOOKUP($O49,[1]BEx6_1!$A:$Z,8,0)),0,VLOOKUP($O49,[1]BEx6_1!$A:$Z,8,0))</f>
        <v>3794.9939863</v>
      </c>
      <c r="H49" s="23">
        <f>IF(ISERROR(VLOOKUP($O49,[1]BEx6_1!$A:$Z,10,0)),0,VLOOKUP($O49,[1]BEx6_1!$A:$Z,10,0))</f>
        <v>1483.9135783300001</v>
      </c>
      <c r="I49" s="24">
        <f>IF(ISERROR(VLOOKUP($O49,[1]BEx6_1!$A:$Z,11,0)),0,VLOOKUP($O49,[1]BEx6_1!$A:$Z,11,0))</f>
        <v>1688.3249891400001</v>
      </c>
      <c r="J49" s="35">
        <f t="shared" si="1"/>
        <v>44.488212504022009</v>
      </c>
      <c r="K49" s="22">
        <f t="shared" si="5"/>
        <v>7338.5541199199997</v>
      </c>
      <c r="L49" s="23">
        <f t="shared" si="5"/>
        <v>1531.1796862000001</v>
      </c>
      <c r="M49" s="27">
        <f t="shared" si="5"/>
        <v>4887.6177940199996</v>
      </c>
      <c r="N49" s="28">
        <f t="shared" si="3"/>
        <v>66.601917954831151</v>
      </c>
      <c r="O49" s="29" t="s">
        <v>53</v>
      </c>
      <c r="P49" s="30" t="str">
        <f t="shared" si="4"/>
        <v/>
      </c>
      <c r="Q49" s="31"/>
    </row>
    <row r="50" spans="1:17" ht="21">
      <c r="A50" s="32">
        <v>45</v>
      </c>
      <c r="B50" s="33" t="str">
        <f>VLOOKUP($O50,[1]Name!$A:$B,2,0)</f>
        <v>ฉะเชิงเทรา</v>
      </c>
      <c r="C50" s="22">
        <f>IF(ISERROR(VLOOKUP($O50,[1]BEx6_1!$A:$Z,3,0)),0,VLOOKUP($O50,[1]BEx6_1!$A:$Z,3,0))</f>
        <v>2465.1717550100002</v>
      </c>
      <c r="D50" s="23">
        <f>IF(ISERROR(VLOOKUP($O50,[1]BEx6_1!$A:$Z,5,0)),0,VLOOKUP($O50,[1]BEx6_1!$A:$Z,5,0))</f>
        <v>50.090780440000003</v>
      </c>
      <c r="E50" s="24">
        <f>IF(ISERROR(VLOOKUP($O50,[1]BEx6_1!$A:$Z,6,0)),0,VLOOKUP($O50,[1]BEx6_1!$A:$Z,6,0))</f>
        <v>2154.3521725999999</v>
      </c>
      <c r="F50" s="34">
        <f t="shared" si="0"/>
        <v>87.391564836068</v>
      </c>
      <c r="G50" s="22">
        <f>IF(ISERROR(VLOOKUP($O50,[1]BEx6_1!$A:$Z,8,0)),0,VLOOKUP($O50,[1]BEx6_1!$A:$Z,8,0))</f>
        <v>3330.05465491</v>
      </c>
      <c r="H50" s="23">
        <f>IF(ISERROR(VLOOKUP($O50,[1]BEx6_1!$A:$Z,10,0)),0,VLOOKUP($O50,[1]BEx6_1!$A:$Z,10,0))</f>
        <v>972.40377493999995</v>
      </c>
      <c r="I50" s="24">
        <f>IF(ISERROR(VLOOKUP($O50,[1]BEx6_1!$A:$Z,11,0)),0,VLOOKUP($O50,[1]BEx6_1!$A:$Z,11,0))</f>
        <v>1706.3108031899999</v>
      </c>
      <c r="J50" s="35">
        <f t="shared" si="1"/>
        <v>51.239723668622958</v>
      </c>
      <c r="K50" s="22">
        <f t="shared" si="5"/>
        <v>5795.2264099200002</v>
      </c>
      <c r="L50" s="23">
        <f t="shared" si="5"/>
        <v>1022.49455538</v>
      </c>
      <c r="M50" s="27">
        <f t="shared" si="5"/>
        <v>3860.66297579</v>
      </c>
      <c r="N50" s="28">
        <f t="shared" si="3"/>
        <v>66.617983538684456</v>
      </c>
      <c r="O50" s="29" t="s">
        <v>54</v>
      </c>
      <c r="P50" s="30" t="str">
        <f t="shared" si="4"/>
        <v/>
      </c>
      <c r="Q50" s="31"/>
    </row>
    <row r="51" spans="1:17" ht="21">
      <c r="A51" s="32">
        <v>46</v>
      </c>
      <c r="B51" s="33" t="str">
        <f>VLOOKUP($O51,[1]Name!$A:$B,2,0)</f>
        <v>สิงห์บุรี</v>
      </c>
      <c r="C51" s="22">
        <f>IF(ISERROR(VLOOKUP($O51,[1]BEx6_1!$A:$Z,3,0)),0,VLOOKUP($O51,[1]BEx6_1!$A:$Z,3,0))</f>
        <v>987.84690506000004</v>
      </c>
      <c r="D51" s="23">
        <f>IF(ISERROR(VLOOKUP($O51,[1]BEx6_1!$A:$Z,5,0)),0,VLOOKUP($O51,[1]BEx6_1!$A:$Z,5,0))</f>
        <v>3.40234711</v>
      </c>
      <c r="E51" s="24">
        <f>IF(ISERROR(VLOOKUP($O51,[1]BEx6_1!$A:$Z,6,0)),0,VLOOKUP($O51,[1]BEx6_1!$A:$Z,6,0))</f>
        <v>917.69860964999998</v>
      </c>
      <c r="F51" s="34">
        <f t="shared" si="0"/>
        <v>92.898869748876791</v>
      </c>
      <c r="G51" s="22">
        <f>IF(ISERROR(VLOOKUP($O51,[1]BEx6_1!$A:$Z,8,0)),0,VLOOKUP($O51,[1]BEx6_1!$A:$Z,8,0))</f>
        <v>1421.6922543000001</v>
      </c>
      <c r="H51" s="23">
        <f>IF(ISERROR(VLOOKUP($O51,[1]BEx6_1!$A:$Z,10,0)),0,VLOOKUP($O51,[1]BEx6_1!$A:$Z,10,0))</f>
        <v>604.06453939000005</v>
      </c>
      <c r="I51" s="24">
        <f>IF(ISERROR(VLOOKUP($O51,[1]BEx6_1!$A:$Z,11,0)),0,VLOOKUP($O51,[1]BEx6_1!$A:$Z,11,0))</f>
        <v>688.66863874000001</v>
      </c>
      <c r="J51" s="35">
        <f t="shared" si="1"/>
        <v>48.440064061478651</v>
      </c>
      <c r="K51" s="22">
        <f t="shared" si="5"/>
        <v>2409.5391593600002</v>
      </c>
      <c r="L51" s="23">
        <f t="shared" si="5"/>
        <v>607.4668865000001</v>
      </c>
      <c r="M51" s="27">
        <f t="shared" si="5"/>
        <v>1606.36724839</v>
      </c>
      <c r="N51" s="28">
        <f t="shared" si="3"/>
        <v>66.666990745926228</v>
      </c>
      <c r="O51" s="29" t="s">
        <v>55</v>
      </c>
      <c r="P51" s="30" t="str">
        <f t="shared" si="4"/>
        <v/>
      </c>
      <c r="Q51" s="31"/>
    </row>
    <row r="52" spans="1:17" ht="21">
      <c r="A52" s="32">
        <v>47</v>
      </c>
      <c r="B52" s="33" t="str">
        <f>VLOOKUP($O52,[1]Name!$A:$B,2,0)</f>
        <v>พิจิตร</v>
      </c>
      <c r="C52" s="22">
        <f>IF(ISERROR(VLOOKUP($O52,[1]BEx6_1!$A:$Z,3,0)),0,VLOOKUP($O52,[1]BEx6_1!$A:$Z,3,0))</f>
        <v>1458.8150332</v>
      </c>
      <c r="D52" s="23">
        <f>IF(ISERROR(VLOOKUP($O52,[1]BEx6_1!$A:$Z,5,0)),0,VLOOKUP($O52,[1]BEx6_1!$A:$Z,5,0))</f>
        <v>7.3614825899999996</v>
      </c>
      <c r="E52" s="24">
        <f>IF(ISERROR(VLOOKUP($O52,[1]BEx6_1!$A:$Z,6,0)),0,VLOOKUP($O52,[1]BEx6_1!$A:$Z,6,0))</f>
        <v>1331.4409662099999</v>
      </c>
      <c r="F52" s="34">
        <f t="shared" si="0"/>
        <v>91.268662298427429</v>
      </c>
      <c r="G52" s="22">
        <f>IF(ISERROR(VLOOKUP($O52,[1]BEx6_1!$A:$Z,8,0)),0,VLOOKUP($O52,[1]BEx6_1!$A:$Z,8,0))</f>
        <v>2402.66719762</v>
      </c>
      <c r="H52" s="23">
        <f>IF(ISERROR(VLOOKUP($O52,[1]BEx6_1!$A:$Z,10,0)),0,VLOOKUP($O52,[1]BEx6_1!$A:$Z,10,0))</f>
        <v>613.62427992999994</v>
      </c>
      <c r="I52" s="24">
        <f>IF(ISERROR(VLOOKUP($O52,[1]BEx6_1!$A:$Z,11,0)),0,VLOOKUP($O52,[1]BEx6_1!$A:$Z,11,0))</f>
        <v>1245.2178637</v>
      </c>
      <c r="J52" s="35">
        <f t="shared" si="1"/>
        <v>51.826481209443834</v>
      </c>
      <c r="K52" s="22">
        <f t="shared" si="5"/>
        <v>3861.48223082</v>
      </c>
      <c r="L52" s="23">
        <f t="shared" si="5"/>
        <v>620.98576251999998</v>
      </c>
      <c r="M52" s="27">
        <f t="shared" si="5"/>
        <v>2576.6588299099999</v>
      </c>
      <c r="N52" s="28">
        <f t="shared" si="3"/>
        <v>66.727196343017653</v>
      </c>
      <c r="O52" s="29" t="s">
        <v>56</v>
      </c>
      <c r="P52" s="30" t="str">
        <f t="shared" si="4"/>
        <v/>
      </c>
      <c r="Q52" s="31"/>
    </row>
    <row r="53" spans="1:17" ht="21">
      <c r="A53" s="32">
        <v>48</v>
      </c>
      <c r="B53" s="33" t="str">
        <f>VLOOKUP($O53,[1]Name!$A:$B,2,0)</f>
        <v>ชัยภูมิ</v>
      </c>
      <c r="C53" s="22">
        <f>IF(ISERROR(VLOOKUP($O53,[1]BEx6_1!$A:$Z,3,0)),0,VLOOKUP($O53,[1]BEx6_1!$A:$Z,3,0))</f>
        <v>2958.7564911499999</v>
      </c>
      <c r="D53" s="23">
        <f>IF(ISERROR(VLOOKUP($O53,[1]BEx6_1!$A:$Z,5,0)),0,VLOOKUP($O53,[1]BEx6_1!$A:$Z,5,0))</f>
        <v>6.8549430400000002</v>
      </c>
      <c r="E53" s="24">
        <f>IF(ISERROR(VLOOKUP($O53,[1]BEx6_1!$A:$Z,6,0)),0,VLOOKUP($O53,[1]BEx6_1!$A:$Z,6,0))</f>
        <v>2688.8298547700001</v>
      </c>
      <c r="F53" s="34">
        <f t="shared" si="0"/>
        <v>90.877024277348156</v>
      </c>
      <c r="G53" s="22">
        <f>IF(ISERROR(VLOOKUP($O53,[1]BEx6_1!$A:$Z,8,0)),0,VLOOKUP($O53,[1]BEx6_1!$A:$Z,8,0))</f>
        <v>3793.09297182</v>
      </c>
      <c r="H53" s="23">
        <f>IF(ISERROR(VLOOKUP($O53,[1]BEx6_1!$A:$Z,10,0)),0,VLOOKUP($O53,[1]BEx6_1!$A:$Z,10,0))</f>
        <v>1057.2937804600001</v>
      </c>
      <c r="I53" s="24">
        <f>IF(ISERROR(VLOOKUP($O53,[1]BEx6_1!$A:$Z,11,0)),0,VLOOKUP($O53,[1]BEx6_1!$A:$Z,11,0))</f>
        <v>1825.34231507</v>
      </c>
      <c r="J53" s="35">
        <f t="shared" si="1"/>
        <v>48.122793947604322</v>
      </c>
      <c r="K53" s="22">
        <f t="shared" si="5"/>
        <v>6751.8494629699999</v>
      </c>
      <c r="L53" s="23">
        <f t="shared" si="5"/>
        <v>1064.1487235000002</v>
      </c>
      <c r="M53" s="27">
        <f t="shared" si="5"/>
        <v>4514.1721698399997</v>
      </c>
      <c r="N53" s="28">
        <f t="shared" si="3"/>
        <v>66.858305929325439</v>
      </c>
      <c r="O53" s="29" t="s">
        <v>57</v>
      </c>
      <c r="P53" s="30" t="str">
        <f t="shared" si="4"/>
        <v/>
      </c>
      <c r="Q53" s="31"/>
    </row>
    <row r="54" spans="1:17" ht="21">
      <c r="A54" s="32">
        <v>49</v>
      </c>
      <c r="B54" s="33" t="str">
        <f>VLOOKUP($O54,[1]Name!$A:$B,2,0)</f>
        <v>สระบุรี</v>
      </c>
      <c r="C54" s="22">
        <f>IF(ISERROR(VLOOKUP($O54,[1]BEx6_1!$A:$Z,3,0)),0,VLOOKUP($O54,[1]BEx6_1!$A:$Z,3,0))</f>
        <v>2345.9479958400002</v>
      </c>
      <c r="D54" s="23">
        <f>IF(ISERROR(VLOOKUP($O54,[1]BEx6_1!$A:$Z,5,0)),0,VLOOKUP($O54,[1]BEx6_1!$A:$Z,5,0))</f>
        <v>16.604512450000001</v>
      </c>
      <c r="E54" s="24">
        <f>IF(ISERROR(VLOOKUP($O54,[1]BEx6_1!$A:$Z,6,0)),0,VLOOKUP($O54,[1]BEx6_1!$A:$Z,6,0))</f>
        <v>2076.9434622600002</v>
      </c>
      <c r="F54" s="34">
        <f t="shared" si="0"/>
        <v>88.533226906264844</v>
      </c>
      <c r="G54" s="22">
        <f>IF(ISERROR(VLOOKUP($O54,[1]BEx6_1!$A:$Z,8,0)),0,VLOOKUP($O54,[1]BEx6_1!$A:$Z,8,0))</f>
        <v>2952.8726821099999</v>
      </c>
      <c r="H54" s="23">
        <f>IF(ISERROR(VLOOKUP($O54,[1]BEx6_1!$A:$Z,10,0)),0,VLOOKUP($O54,[1]BEx6_1!$A:$Z,10,0))</f>
        <v>1260.19526946</v>
      </c>
      <c r="I54" s="24">
        <f>IF(ISERROR(VLOOKUP($O54,[1]BEx6_1!$A:$Z,11,0)),0,VLOOKUP($O54,[1]BEx6_1!$A:$Z,11,0))</f>
        <v>1467.09042333</v>
      </c>
      <c r="J54" s="35">
        <f t="shared" si="1"/>
        <v>49.683497436864712</v>
      </c>
      <c r="K54" s="22">
        <f t="shared" si="5"/>
        <v>5298.8206779499997</v>
      </c>
      <c r="L54" s="23">
        <f t="shared" si="5"/>
        <v>1276.7997819099999</v>
      </c>
      <c r="M54" s="27">
        <f t="shared" si="5"/>
        <v>3544.03388559</v>
      </c>
      <c r="N54" s="28">
        <f t="shared" si="3"/>
        <v>66.883446355106898</v>
      </c>
      <c r="O54" s="29" t="s">
        <v>58</v>
      </c>
      <c r="P54" s="30" t="str">
        <f t="shared" si="4"/>
        <v/>
      </c>
      <c r="Q54" s="31"/>
    </row>
    <row r="55" spans="1:17" ht="21">
      <c r="A55" s="32">
        <v>50</v>
      </c>
      <c r="B55" s="33" t="str">
        <f>VLOOKUP($O55,[1]Name!$A:$B,2,0)</f>
        <v>ตรัง</v>
      </c>
      <c r="C55" s="22">
        <f>IF(ISERROR(VLOOKUP($O55,[1]BEx6_1!$A:$Z,3,0)),0,VLOOKUP($O55,[1]BEx6_1!$A:$Z,3,0))</f>
        <v>2033.8672949300001</v>
      </c>
      <c r="D55" s="23">
        <f>IF(ISERROR(VLOOKUP($O55,[1]BEx6_1!$A:$Z,5,0)),0,VLOOKUP($O55,[1]BEx6_1!$A:$Z,5,0))</f>
        <v>12.30123266</v>
      </c>
      <c r="E55" s="24">
        <f>IF(ISERROR(VLOOKUP($O55,[1]BEx6_1!$A:$Z,6,0)),0,VLOOKUP($O55,[1]BEx6_1!$A:$Z,6,0))</f>
        <v>1852.8133255600001</v>
      </c>
      <c r="F55" s="34">
        <f t="shared" si="0"/>
        <v>91.098044114218794</v>
      </c>
      <c r="G55" s="22">
        <f>IF(ISERROR(VLOOKUP($O55,[1]BEx6_1!$A:$Z,8,0)),0,VLOOKUP($O55,[1]BEx6_1!$A:$Z,8,0))</f>
        <v>2490.62064852</v>
      </c>
      <c r="H55" s="23">
        <f>IF(ISERROR(VLOOKUP($O55,[1]BEx6_1!$A:$Z,10,0)),0,VLOOKUP($O55,[1]BEx6_1!$A:$Z,10,0))</f>
        <v>663.00864117000003</v>
      </c>
      <c r="I55" s="24">
        <f>IF(ISERROR(VLOOKUP($O55,[1]BEx6_1!$A:$Z,11,0)),0,VLOOKUP($O55,[1]BEx6_1!$A:$Z,11,0))</f>
        <v>1198.2715883400001</v>
      </c>
      <c r="J55" s="35">
        <f t="shared" si="1"/>
        <v>48.111364894210134</v>
      </c>
      <c r="K55" s="22">
        <f t="shared" si="5"/>
        <v>4524.4879434499999</v>
      </c>
      <c r="L55" s="23">
        <f t="shared" si="5"/>
        <v>675.30987383000002</v>
      </c>
      <c r="M55" s="27">
        <f t="shared" si="5"/>
        <v>3051.0849139000002</v>
      </c>
      <c r="N55" s="28">
        <f t="shared" si="3"/>
        <v>67.434921963202214</v>
      </c>
      <c r="O55" s="29" t="s">
        <v>59</v>
      </c>
      <c r="P55" s="30" t="str">
        <f t="shared" si="4"/>
        <v/>
      </c>
      <c r="Q55" s="31"/>
    </row>
    <row r="56" spans="1:17" ht="21">
      <c r="A56" s="32">
        <v>51</v>
      </c>
      <c r="B56" s="33" t="str">
        <f>VLOOKUP($O56,[1]Name!$A:$B,2,0)</f>
        <v>มหาสารคาม</v>
      </c>
      <c r="C56" s="22">
        <f>IF(ISERROR(VLOOKUP($O56,[1]BEx6_1!$A:$Z,3,0)),0,VLOOKUP($O56,[1]BEx6_1!$A:$Z,3,0))</f>
        <v>3679.11795454</v>
      </c>
      <c r="D56" s="23">
        <f>IF(ISERROR(VLOOKUP($O56,[1]BEx6_1!$A:$Z,5,0)),0,VLOOKUP($O56,[1]BEx6_1!$A:$Z,5,0))</f>
        <v>6.4081855699999997</v>
      </c>
      <c r="E56" s="24">
        <f>IF(ISERROR(VLOOKUP($O56,[1]BEx6_1!$A:$Z,6,0)),0,VLOOKUP($O56,[1]BEx6_1!$A:$Z,6,0))</f>
        <v>3419.7879110399999</v>
      </c>
      <c r="F56" s="34">
        <f t="shared" si="0"/>
        <v>92.951298471417886</v>
      </c>
      <c r="G56" s="22">
        <f>IF(ISERROR(VLOOKUP($O56,[1]BEx6_1!$A:$Z,8,0)),0,VLOOKUP($O56,[1]BEx6_1!$A:$Z,8,0))</f>
        <v>3866.2583739699999</v>
      </c>
      <c r="H56" s="23">
        <f>IF(ISERROR(VLOOKUP($O56,[1]BEx6_1!$A:$Z,10,0)),0,VLOOKUP($O56,[1]BEx6_1!$A:$Z,10,0))</f>
        <v>1029.1620448000001</v>
      </c>
      <c r="I56" s="24">
        <f>IF(ISERROR(VLOOKUP($O56,[1]BEx6_1!$A:$Z,11,0)),0,VLOOKUP($O56,[1]BEx6_1!$A:$Z,11,0))</f>
        <v>1672.30820823</v>
      </c>
      <c r="J56" s="35">
        <f t="shared" si="1"/>
        <v>43.253917521110196</v>
      </c>
      <c r="K56" s="22">
        <f t="shared" si="5"/>
        <v>7545.3763285099994</v>
      </c>
      <c r="L56" s="23">
        <f t="shared" si="5"/>
        <v>1035.57023037</v>
      </c>
      <c r="M56" s="27">
        <f t="shared" si="5"/>
        <v>5092.0961192699997</v>
      </c>
      <c r="N56" s="28">
        <f t="shared" si="3"/>
        <v>67.486310789160413</v>
      </c>
      <c r="O56" s="29" t="s">
        <v>60</v>
      </c>
      <c r="P56" s="30" t="str">
        <f t="shared" si="4"/>
        <v/>
      </c>
      <c r="Q56" s="31"/>
    </row>
    <row r="57" spans="1:17" ht="21">
      <c r="A57" s="32">
        <v>52</v>
      </c>
      <c r="B57" s="33" t="str">
        <f>VLOOKUP($O57,[1]Name!$A:$B,2,0)</f>
        <v>ยโสธร</v>
      </c>
      <c r="C57" s="22">
        <f>IF(ISERROR(VLOOKUP($O57,[1]BEx6_1!$A:$Z,3,0)),0,VLOOKUP($O57,[1]BEx6_1!$A:$Z,3,0))</f>
        <v>1396.84075272</v>
      </c>
      <c r="D57" s="23">
        <f>IF(ISERROR(VLOOKUP($O57,[1]BEx6_1!$A:$Z,5,0)),0,VLOOKUP($O57,[1]BEx6_1!$A:$Z,5,0))</f>
        <v>8.8542306100000001</v>
      </c>
      <c r="E57" s="24">
        <f>IF(ISERROR(VLOOKUP($O57,[1]BEx6_1!$A:$Z,6,0)),0,VLOOKUP($O57,[1]BEx6_1!$A:$Z,6,0))</f>
        <v>1246.67421964</v>
      </c>
      <c r="F57" s="34">
        <f t="shared" si="0"/>
        <v>89.249559565928465</v>
      </c>
      <c r="G57" s="22">
        <f>IF(ISERROR(VLOOKUP($O57,[1]BEx6_1!$A:$Z,8,0)),0,VLOOKUP($O57,[1]BEx6_1!$A:$Z,8,0))</f>
        <v>2141.8772321299998</v>
      </c>
      <c r="H57" s="23">
        <f>IF(ISERROR(VLOOKUP($O57,[1]BEx6_1!$A:$Z,10,0)),0,VLOOKUP($O57,[1]BEx6_1!$A:$Z,10,0))</f>
        <v>455.89313098999997</v>
      </c>
      <c r="I57" s="24">
        <f>IF(ISERROR(VLOOKUP($O57,[1]BEx6_1!$A:$Z,11,0)),0,VLOOKUP($O57,[1]BEx6_1!$A:$Z,11,0))</f>
        <v>1151.3349836299999</v>
      </c>
      <c r="J57" s="35">
        <f t="shared" si="1"/>
        <v>53.75354695213084</v>
      </c>
      <c r="K57" s="22">
        <f t="shared" si="5"/>
        <v>3538.71798485</v>
      </c>
      <c r="L57" s="23">
        <f t="shared" si="5"/>
        <v>464.74736159999998</v>
      </c>
      <c r="M57" s="27">
        <f t="shared" si="5"/>
        <v>2398.0092032699999</v>
      </c>
      <c r="N57" s="28">
        <f t="shared" si="3"/>
        <v>67.764914116818147</v>
      </c>
      <c r="O57" s="29" t="s">
        <v>61</v>
      </c>
      <c r="P57" s="30" t="str">
        <f t="shared" si="4"/>
        <v/>
      </c>
      <c r="Q57" s="31"/>
    </row>
    <row r="58" spans="1:17" ht="21">
      <c r="A58" s="32">
        <v>53</v>
      </c>
      <c r="B58" s="33" t="str">
        <f>VLOOKUP($O58,[1]Name!$A:$B,2,0)</f>
        <v>ลำพูน</v>
      </c>
      <c r="C58" s="22">
        <f>IF(ISERROR(VLOOKUP($O58,[1]BEx6_1!$A:$Z,3,0)),0,VLOOKUP($O58,[1]BEx6_1!$A:$Z,3,0))</f>
        <v>1153.1142347800001</v>
      </c>
      <c r="D58" s="23">
        <f>IF(ISERROR(VLOOKUP($O58,[1]BEx6_1!$A:$Z,5,0)),0,VLOOKUP($O58,[1]BEx6_1!$A:$Z,5,0))</f>
        <v>10.10415401</v>
      </c>
      <c r="E58" s="24">
        <f>IF(ISERROR(VLOOKUP($O58,[1]BEx6_1!$A:$Z,6,0)),0,VLOOKUP($O58,[1]BEx6_1!$A:$Z,6,0))</f>
        <v>1033.63179294</v>
      </c>
      <c r="F58" s="34">
        <f t="shared" si="0"/>
        <v>89.638282293618914</v>
      </c>
      <c r="G58" s="22">
        <f>IF(ISERROR(VLOOKUP($O58,[1]BEx6_1!$A:$Z,8,0)),0,VLOOKUP($O58,[1]BEx6_1!$A:$Z,8,0))</f>
        <v>1470.8316841799999</v>
      </c>
      <c r="H58" s="23">
        <f>IF(ISERROR(VLOOKUP($O58,[1]BEx6_1!$A:$Z,10,0)),0,VLOOKUP($O58,[1]BEx6_1!$A:$Z,10,0))</f>
        <v>490.25409808000001</v>
      </c>
      <c r="I58" s="24">
        <f>IF(ISERROR(VLOOKUP($O58,[1]BEx6_1!$A:$Z,11,0)),0,VLOOKUP($O58,[1]BEx6_1!$A:$Z,11,0))</f>
        <v>745.13202941999998</v>
      </c>
      <c r="J58" s="35">
        <f t="shared" si="1"/>
        <v>50.660591380679762</v>
      </c>
      <c r="K58" s="22">
        <f t="shared" si="5"/>
        <v>2623.9459189600002</v>
      </c>
      <c r="L58" s="23">
        <f t="shared" si="5"/>
        <v>500.35825209000001</v>
      </c>
      <c r="M58" s="27">
        <f t="shared" si="5"/>
        <v>1778.7638223599999</v>
      </c>
      <c r="N58" s="28">
        <f t="shared" si="3"/>
        <v>67.789652580378345</v>
      </c>
      <c r="O58" s="29" t="s">
        <v>62</v>
      </c>
      <c r="P58" s="30" t="str">
        <f t="shared" si="4"/>
        <v/>
      </c>
      <c r="Q58" s="31"/>
    </row>
    <row r="59" spans="1:17" ht="21">
      <c r="A59" s="32">
        <v>54</v>
      </c>
      <c r="B59" s="33" t="str">
        <f>VLOOKUP($O59,[1]Name!$A:$B,2,0)</f>
        <v>นนทบุรี</v>
      </c>
      <c r="C59" s="22">
        <f>IF(ISERROR(VLOOKUP($O59,[1]BEx6_1!$A:$Z,3,0)),0,VLOOKUP($O59,[1]BEx6_1!$A:$Z,3,0))</f>
        <v>3593.0287852900001</v>
      </c>
      <c r="D59" s="23">
        <f>IF(ISERROR(VLOOKUP($O59,[1]BEx6_1!$A:$Z,5,0)),0,VLOOKUP($O59,[1]BEx6_1!$A:$Z,5,0))</f>
        <v>20.047840879999999</v>
      </c>
      <c r="E59" s="24">
        <f>IF(ISERROR(VLOOKUP($O59,[1]BEx6_1!$A:$Z,6,0)),0,VLOOKUP($O59,[1]BEx6_1!$A:$Z,6,0))</f>
        <v>3287.7668189800002</v>
      </c>
      <c r="F59" s="34">
        <f t="shared" si="0"/>
        <v>91.504048963933869</v>
      </c>
      <c r="G59" s="22">
        <f>IF(ISERROR(VLOOKUP($O59,[1]BEx6_1!$A:$Z,8,0)),0,VLOOKUP($O59,[1]BEx6_1!$A:$Z,8,0))</f>
        <v>4422.8236249199999</v>
      </c>
      <c r="H59" s="23">
        <f>IF(ISERROR(VLOOKUP($O59,[1]BEx6_1!$A:$Z,10,0)),0,VLOOKUP($O59,[1]BEx6_1!$A:$Z,10,0))</f>
        <v>1667.9235745200001</v>
      </c>
      <c r="I59" s="24">
        <f>IF(ISERROR(VLOOKUP($O59,[1]BEx6_1!$A:$Z,11,0)),0,VLOOKUP($O59,[1]BEx6_1!$A:$Z,11,0))</f>
        <v>2158.79737884</v>
      </c>
      <c r="J59" s="35">
        <f t="shared" si="1"/>
        <v>48.810388157385503</v>
      </c>
      <c r="K59" s="22">
        <f t="shared" si="5"/>
        <v>8015.85241021</v>
      </c>
      <c r="L59" s="23">
        <f t="shared" si="5"/>
        <v>1687.9714154000001</v>
      </c>
      <c r="M59" s="27">
        <f t="shared" si="5"/>
        <v>5446.5641978200001</v>
      </c>
      <c r="N59" s="28">
        <f t="shared" si="3"/>
        <v>67.947411193381868</v>
      </c>
      <c r="O59" s="29" t="s">
        <v>63</v>
      </c>
      <c r="P59" s="30" t="str">
        <f t="shared" si="4"/>
        <v/>
      </c>
      <c r="Q59" s="31"/>
    </row>
    <row r="60" spans="1:17" ht="21">
      <c r="A60" s="32">
        <v>55</v>
      </c>
      <c r="B60" s="33" t="str">
        <f>VLOOKUP($O60,[1]Name!$A:$B,2,0)</f>
        <v>มุกดาหาร</v>
      </c>
      <c r="C60" s="22">
        <f>IF(ISERROR(VLOOKUP($O60,[1]BEx6_1!$A:$Z,3,0)),0,VLOOKUP($O60,[1]BEx6_1!$A:$Z,3,0))</f>
        <v>1095.91710427</v>
      </c>
      <c r="D60" s="23">
        <f>IF(ISERROR(VLOOKUP($O60,[1]BEx6_1!$A:$Z,5,0)),0,VLOOKUP($O60,[1]BEx6_1!$A:$Z,5,0))</f>
        <v>11.35082828</v>
      </c>
      <c r="E60" s="24">
        <f>IF(ISERROR(VLOOKUP($O60,[1]BEx6_1!$A:$Z,6,0)),0,VLOOKUP($O60,[1]BEx6_1!$A:$Z,6,0))</f>
        <v>981.27917454999999</v>
      </c>
      <c r="F60" s="34">
        <f t="shared" si="0"/>
        <v>89.539543705145348</v>
      </c>
      <c r="G60" s="22">
        <f>IF(ISERROR(VLOOKUP($O60,[1]BEx6_1!$A:$Z,8,0)),0,VLOOKUP($O60,[1]BEx6_1!$A:$Z,8,0))</f>
        <v>1582.78325946</v>
      </c>
      <c r="H60" s="23">
        <f>IF(ISERROR(VLOOKUP($O60,[1]BEx6_1!$A:$Z,10,0)),0,VLOOKUP($O60,[1]BEx6_1!$A:$Z,10,0))</f>
        <v>322.73389441</v>
      </c>
      <c r="I60" s="24">
        <f>IF(ISERROR(VLOOKUP($O60,[1]BEx6_1!$A:$Z,11,0)),0,VLOOKUP($O60,[1]BEx6_1!$A:$Z,11,0))</f>
        <v>851.67953513999998</v>
      </c>
      <c r="J60" s="35">
        <f t="shared" si="1"/>
        <v>53.808980481039995</v>
      </c>
      <c r="K60" s="22">
        <f t="shared" si="5"/>
        <v>2678.7003637299999</v>
      </c>
      <c r="L60" s="23">
        <f t="shared" si="5"/>
        <v>334.08472268999998</v>
      </c>
      <c r="M60" s="27">
        <f t="shared" si="5"/>
        <v>1832.95870969</v>
      </c>
      <c r="N60" s="28">
        <f t="shared" si="3"/>
        <v>68.427164699289719</v>
      </c>
      <c r="O60" s="29" t="s">
        <v>64</v>
      </c>
      <c r="P60" s="30" t="str">
        <f t="shared" si="4"/>
        <v/>
      </c>
      <c r="Q60" s="31"/>
    </row>
    <row r="61" spans="1:17" ht="21">
      <c r="A61" s="32">
        <v>56</v>
      </c>
      <c r="B61" s="33" t="str">
        <f>VLOOKUP($O61,[1]Name!$A:$B,2,0)</f>
        <v>สมุทรสาคร</v>
      </c>
      <c r="C61" s="22">
        <f>IF(ISERROR(VLOOKUP($O61,[1]BEx6_1!$A:$Z,3,0)),0,VLOOKUP($O61,[1]BEx6_1!$A:$Z,3,0))</f>
        <v>1473.8827725000001</v>
      </c>
      <c r="D61" s="23">
        <f>IF(ISERROR(VLOOKUP($O61,[1]BEx6_1!$A:$Z,5,0)),0,VLOOKUP($O61,[1]BEx6_1!$A:$Z,5,0))</f>
        <v>5.9502490200000002</v>
      </c>
      <c r="E61" s="24">
        <f>IF(ISERROR(VLOOKUP($O61,[1]BEx6_1!$A:$Z,6,0)),0,VLOOKUP($O61,[1]BEx6_1!$A:$Z,6,0))</f>
        <v>1315.07086157</v>
      </c>
      <c r="F61" s="34">
        <f t="shared" si="0"/>
        <v>89.224929289279686</v>
      </c>
      <c r="G61" s="22">
        <f>IF(ISERROR(VLOOKUP($O61,[1]BEx6_1!$A:$Z,8,0)),0,VLOOKUP($O61,[1]BEx6_1!$A:$Z,8,0))</f>
        <v>1241.32679046</v>
      </c>
      <c r="H61" s="23">
        <f>IF(ISERROR(VLOOKUP($O61,[1]BEx6_1!$A:$Z,10,0)),0,VLOOKUP($O61,[1]BEx6_1!$A:$Z,10,0))</f>
        <v>574.79112535000002</v>
      </c>
      <c r="I61" s="24">
        <f>IF(ISERROR(VLOOKUP($O61,[1]BEx6_1!$A:$Z,11,0)),0,VLOOKUP($O61,[1]BEx6_1!$A:$Z,11,0))</f>
        <v>546.29547348000006</v>
      </c>
      <c r="J61" s="35">
        <f t="shared" si="1"/>
        <v>44.008997282460868</v>
      </c>
      <c r="K61" s="22">
        <f t="shared" si="5"/>
        <v>2715.2095629599999</v>
      </c>
      <c r="L61" s="23">
        <f t="shared" si="5"/>
        <v>580.74137437000002</v>
      </c>
      <c r="M61" s="27">
        <f t="shared" si="5"/>
        <v>1861.3663350500001</v>
      </c>
      <c r="N61" s="28">
        <f t="shared" si="3"/>
        <v>68.553321277375801</v>
      </c>
      <c r="O61" s="29" t="s">
        <v>65</v>
      </c>
      <c r="P61" s="30" t="str">
        <f t="shared" si="4"/>
        <v/>
      </c>
      <c r="Q61" s="31"/>
    </row>
    <row r="62" spans="1:17" ht="21">
      <c r="A62" s="32">
        <v>57</v>
      </c>
      <c r="B62" s="33" t="str">
        <f>VLOOKUP($O62,[1]Name!$A:$B,2,0)</f>
        <v>นครราชสีมา</v>
      </c>
      <c r="C62" s="22">
        <f>IF(ISERROR(VLOOKUP($O62,[1]BEx6_1!$A:$Z,3,0)),0,VLOOKUP($O62,[1]BEx6_1!$A:$Z,3,0))</f>
        <v>10749.29936146</v>
      </c>
      <c r="D62" s="23">
        <f>IF(ISERROR(VLOOKUP($O62,[1]BEx6_1!$A:$Z,5,0)),0,VLOOKUP($O62,[1]BEx6_1!$A:$Z,5,0))</f>
        <v>85.645760229999993</v>
      </c>
      <c r="E62" s="24">
        <f>IF(ISERROR(VLOOKUP($O62,[1]BEx6_1!$A:$Z,6,0)),0,VLOOKUP($O62,[1]BEx6_1!$A:$Z,6,0))</f>
        <v>9796.3121166799992</v>
      </c>
      <c r="F62" s="34">
        <f t="shared" si="0"/>
        <v>91.134424554247744</v>
      </c>
      <c r="G62" s="22">
        <f>IF(ISERROR(VLOOKUP($O62,[1]BEx6_1!$A:$Z,8,0)),0,VLOOKUP($O62,[1]BEx6_1!$A:$Z,8,0))</f>
        <v>13138.03424854</v>
      </c>
      <c r="H62" s="23">
        <f>IF(ISERROR(VLOOKUP($O62,[1]BEx6_1!$A:$Z,10,0)),0,VLOOKUP($O62,[1]BEx6_1!$A:$Z,10,0))</f>
        <v>4041.4791500900001</v>
      </c>
      <c r="I62" s="24">
        <f>IF(ISERROR(VLOOKUP($O62,[1]BEx6_1!$A:$Z,11,0)),0,VLOOKUP($O62,[1]BEx6_1!$A:$Z,11,0))</f>
        <v>6679.1957351800002</v>
      </c>
      <c r="J62" s="35">
        <f t="shared" si="1"/>
        <v>50.838623258439476</v>
      </c>
      <c r="K62" s="22">
        <f t="shared" si="5"/>
        <v>23887.333610000001</v>
      </c>
      <c r="L62" s="23">
        <f t="shared" si="5"/>
        <v>4127.1249103199998</v>
      </c>
      <c r="M62" s="27">
        <f t="shared" si="5"/>
        <v>16475.507851859998</v>
      </c>
      <c r="N62" s="28">
        <f t="shared" si="3"/>
        <v>68.971732554372764</v>
      </c>
      <c r="O62" s="29" t="s">
        <v>66</v>
      </c>
      <c r="P62" s="30" t="str">
        <f t="shared" si="4"/>
        <v/>
      </c>
      <c r="Q62" s="31"/>
    </row>
    <row r="63" spans="1:17" ht="21">
      <c r="A63" s="32">
        <v>58</v>
      </c>
      <c r="B63" s="33" t="str">
        <f>VLOOKUP($O63,[1]Name!$A:$B,2,0)</f>
        <v>อุดรธานี</v>
      </c>
      <c r="C63" s="22">
        <f>IF(ISERROR(VLOOKUP($O63,[1]BEx6_1!$A:$Z,3,0)),0,VLOOKUP($O63,[1]BEx6_1!$A:$Z,3,0))</f>
        <v>5035.1324882400004</v>
      </c>
      <c r="D63" s="23">
        <f>IF(ISERROR(VLOOKUP($O63,[1]BEx6_1!$A:$Z,5,0)),0,VLOOKUP($O63,[1]BEx6_1!$A:$Z,5,0))</f>
        <v>49.701708050000001</v>
      </c>
      <c r="E63" s="24">
        <f>IF(ISERROR(VLOOKUP($O63,[1]BEx6_1!$A:$Z,6,0)),0,VLOOKUP($O63,[1]BEx6_1!$A:$Z,6,0))</f>
        <v>4614.47007149</v>
      </c>
      <c r="F63" s="34">
        <f t="shared" si="0"/>
        <v>91.645454856798807</v>
      </c>
      <c r="G63" s="22">
        <f>IF(ISERROR(VLOOKUP($O63,[1]BEx6_1!$A:$Z,8,0)),0,VLOOKUP($O63,[1]BEx6_1!$A:$Z,8,0))</f>
        <v>5959.17607512</v>
      </c>
      <c r="H63" s="23">
        <f>IF(ISERROR(VLOOKUP($O63,[1]BEx6_1!$A:$Z,10,0)),0,VLOOKUP($O63,[1]BEx6_1!$A:$Z,10,0))</f>
        <v>1651.4696902000001</v>
      </c>
      <c r="I63" s="24">
        <f>IF(ISERROR(VLOOKUP($O63,[1]BEx6_1!$A:$Z,11,0)),0,VLOOKUP($O63,[1]BEx6_1!$A:$Z,11,0))</f>
        <v>2975.4536045099999</v>
      </c>
      <c r="J63" s="35">
        <f t="shared" si="1"/>
        <v>49.930620726793734</v>
      </c>
      <c r="K63" s="22">
        <f t="shared" si="5"/>
        <v>10994.30856336</v>
      </c>
      <c r="L63" s="23">
        <f t="shared" si="5"/>
        <v>1701.17139825</v>
      </c>
      <c r="M63" s="27">
        <f t="shared" si="5"/>
        <v>7589.9236760000003</v>
      </c>
      <c r="N63" s="28">
        <f t="shared" si="3"/>
        <v>69.035025097389322</v>
      </c>
      <c r="O63" s="29" t="s">
        <v>67</v>
      </c>
      <c r="P63" s="30" t="str">
        <f t="shared" si="4"/>
        <v/>
      </c>
      <c r="Q63" s="31"/>
    </row>
    <row r="64" spans="1:17" ht="21">
      <c r="A64" s="32">
        <v>59</v>
      </c>
      <c r="B64" s="33" t="str">
        <f>VLOOKUP($O64,[1]Name!$A:$B,2,0)</f>
        <v>ลำปาง</v>
      </c>
      <c r="C64" s="22">
        <f>IF(ISERROR(VLOOKUP($O64,[1]BEx6_1!$A:$Z,3,0)),0,VLOOKUP($O64,[1]BEx6_1!$A:$Z,3,0))</f>
        <v>3043.1384855900001</v>
      </c>
      <c r="D64" s="23">
        <f>IF(ISERROR(VLOOKUP($O64,[1]BEx6_1!$A:$Z,5,0)),0,VLOOKUP($O64,[1]BEx6_1!$A:$Z,5,0))</f>
        <v>23.166293679999999</v>
      </c>
      <c r="E64" s="24">
        <f>IF(ISERROR(VLOOKUP($O64,[1]BEx6_1!$A:$Z,6,0)),0,VLOOKUP($O64,[1]BEx6_1!$A:$Z,6,0))</f>
        <v>2746.1468615099998</v>
      </c>
      <c r="F64" s="34">
        <f t="shared" si="0"/>
        <v>90.240614238020129</v>
      </c>
      <c r="G64" s="22">
        <f>IF(ISERROR(VLOOKUP($O64,[1]BEx6_1!$A:$Z,8,0)),0,VLOOKUP($O64,[1]BEx6_1!$A:$Z,8,0))</f>
        <v>4731.6034221199998</v>
      </c>
      <c r="H64" s="23">
        <f>IF(ISERROR(VLOOKUP($O64,[1]BEx6_1!$A:$Z,10,0)),0,VLOOKUP($O64,[1]BEx6_1!$A:$Z,10,0))</f>
        <v>1295.6561582700001</v>
      </c>
      <c r="I64" s="24">
        <f>IF(ISERROR(VLOOKUP($O64,[1]BEx6_1!$A:$Z,11,0)),0,VLOOKUP($O64,[1]BEx6_1!$A:$Z,11,0))</f>
        <v>2638.5928823499999</v>
      </c>
      <c r="J64" s="35">
        <f t="shared" si="1"/>
        <v>55.76530082835589</v>
      </c>
      <c r="K64" s="22">
        <f t="shared" si="5"/>
        <v>7774.7419077100003</v>
      </c>
      <c r="L64" s="23">
        <f t="shared" si="5"/>
        <v>1318.8224519500002</v>
      </c>
      <c r="M64" s="27">
        <f t="shared" si="5"/>
        <v>5384.7397438600001</v>
      </c>
      <c r="N64" s="28">
        <f t="shared" si="3"/>
        <v>69.25940189114317</v>
      </c>
      <c r="O64" s="29" t="s">
        <v>68</v>
      </c>
      <c r="P64" s="30" t="str">
        <f t="shared" si="4"/>
        <v/>
      </c>
      <c r="Q64" s="31"/>
    </row>
    <row r="65" spans="1:17" ht="21">
      <c r="A65" s="32">
        <v>60</v>
      </c>
      <c r="B65" s="33" t="str">
        <f>VLOOKUP($O65,[1]Name!$A:$B,2,0)</f>
        <v>แพร่</v>
      </c>
      <c r="C65" s="22">
        <f>IF(ISERROR(VLOOKUP($O65,[1]BEx6_1!$A:$Z,3,0)),0,VLOOKUP($O65,[1]BEx6_1!$A:$Z,3,0))</f>
        <v>1839.2243691900001</v>
      </c>
      <c r="D65" s="23">
        <f>IF(ISERROR(VLOOKUP($O65,[1]BEx6_1!$A:$Z,5,0)),0,VLOOKUP($O65,[1]BEx6_1!$A:$Z,5,0))</f>
        <v>8.4303031700000002</v>
      </c>
      <c r="E65" s="24">
        <f>IF(ISERROR(VLOOKUP($O65,[1]BEx6_1!$A:$Z,6,0)),0,VLOOKUP($O65,[1]BEx6_1!$A:$Z,6,0))</f>
        <v>1681.4281297499999</v>
      </c>
      <c r="F65" s="34">
        <f t="shared" si="0"/>
        <v>91.420500832669262</v>
      </c>
      <c r="G65" s="22">
        <f>IF(ISERROR(VLOOKUP($O65,[1]BEx6_1!$A:$Z,8,0)),0,VLOOKUP($O65,[1]BEx6_1!$A:$Z,8,0))</f>
        <v>2435.2325847100001</v>
      </c>
      <c r="H65" s="23">
        <f>IF(ISERROR(VLOOKUP($O65,[1]BEx6_1!$A:$Z,10,0)),0,VLOOKUP($O65,[1]BEx6_1!$A:$Z,10,0))</f>
        <v>795.53351234000002</v>
      </c>
      <c r="I65" s="24">
        <f>IF(ISERROR(VLOOKUP($O65,[1]BEx6_1!$A:$Z,11,0)),0,VLOOKUP($O65,[1]BEx6_1!$A:$Z,11,0))</f>
        <v>1279.85512021</v>
      </c>
      <c r="J65" s="35">
        <f t="shared" si="1"/>
        <v>52.55576523761124</v>
      </c>
      <c r="K65" s="22">
        <f t="shared" si="5"/>
        <v>4274.4569539000004</v>
      </c>
      <c r="L65" s="23">
        <f t="shared" si="5"/>
        <v>803.96381551000002</v>
      </c>
      <c r="M65" s="27">
        <f t="shared" si="5"/>
        <v>2961.2832499599999</v>
      </c>
      <c r="N65" s="28">
        <f t="shared" si="3"/>
        <v>69.278583967447247</v>
      </c>
      <c r="O65" s="29" t="s">
        <v>69</v>
      </c>
      <c r="P65" s="30" t="str">
        <f t="shared" si="4"/>
        <v/>
      </c>
      <c r="Q65" s="31"/>
    </row>
    <row r="66" spans="1:17" ht="21">
      <c r="A66" s="32">
        <v>61</v>
      </c>
      <c r="B66" s="33" t="str">
        <f>VLOOKUP($O66,[1]Name!$A:$B,2,0)</f>
        <v>นครปฐม</v>
      </c>
      <c r="C66" s="22">
        <f>IF(ISERROR(VLOOKUP($O66,[1]BEx6_1!$A:$Z,3,0)),0,VLOOKUP($O66,[1]BEx6_1!$A:$Z,3,0))</f>
        <v>3346.4455565399999</v>
      </c>
      <c r="D66" s="23">
        <f>IF(ISERROR(VLOOKUP($O66,[1]BEx6_1!$A:$Z,5,0)),0,VLOOKUP($O66,[1]BEx6_1!$A:$Z,5,0))</f>
        <v>63.580662879999998</v>
      </c>
      <c r="E66" s="24">
        <f>IF(ISERROR(VLOOKUP($O66,[1]BEx6_1!$A:$Z,6,0)),0,VLOOKUP($O66,[1]BEx6_1!$A:$Z,6,0))</f>
        <v>2966.2293631799998</v>
      </c>
      <c r="F66" s="34">
        <f t="shared" si="0"/>
        <v>88.638207706175322</v>
      </c>
      <c r="G66" s="22">
        <f>IF(ISERROR(VLOOKUP($O66,[1]BEx6_1!$A:$Z,8,0)),0,VLOOKUP($O66,[1]BEx6_1!$A:$Z,8,0))</f>
        <v>2226.7166897500001</v>
      </c>
      <c r="H66" s="23">
        <f>IF(ISERROR(VLOOKUP($O66,[1]BEx6_1!$A:$Z,10,0)),0,VLOOKUP($O66,[1]BEx6_1!$A:$Z,10,0))</f>
        <v>927.88148851000005</v>
      </c>
      <c r="I66" s="24">
        <f>IF(ISERROR(VLOOKUP($O66,[1]BEx6_1!$A:$Z,11,0)),0,VLOOKUP($O66,[1]BEx6_1!$A:$Z,11,0))</f>
        <v>908.47285928999997</v>
      </c>
      <c r="J66" s="35">
        <f t="shared" si="1"/>
        <v>40.798762746597852</v>
      </c>
      <c r="K66" s="22">
        <f t="shared" si="5"/>
        <v>5573.1622462899995</v>
      </c>
      <c r="L66" s="23">
        <f t="shared" si="5"/>
        <v>991.46215139000003</v>
      </c>
      <c r="M66" s="27">
        <f t="shared" si="5"/>
        <v>3874.7022224699999</v>
      </c>
      <c r="N66" s="28">
        <f t="shared" si="3"/>
        <v>69.524303281307695</v>
      </c>
      <c r="O66" s="29" t="s">
        <v>70</v>
      </c>
      <c r="P66" s="30" t="str">
        <f t="shared" si="4"/>
        <v/>
      </c>
      <c r="Q66" s="31"/>
    </row>
    <row r="67" spans="1:17" ht="21">
      <c r="A67" s="32">
        <v>62</v>
      </c>
      <c r="B67" s="33" t="str">
        <f>VLOOKUP($O67,[1]Name!$A:$B,2,0)</f>
        <v>พังงา</v>
      </c>
      <c r="C67" s="22">
        <f>IF(ISERROR(VLOOKUP($O67,[1]BEx6_1!$A:$Z,3,0)),0,VLOOKUP($O67,[1]BEx6_1!$A:$Z,3,0))</f>
        <v>1253.3641342200001</v>
      </c>
      <c r="D67" s="23">
        <f>IF(ISERROR(VLOOKUP($O67,[1]BEx6_1!$A:$Z,5,0)),0,VLOOKUP($O67,[1]BEx6_1!$A:$Z,5,0))</f>
        <v>10.19852399</v>
      </c>
      <c r="E67" s="24">
        <f>IF(ISERROR(VLOOKUP($O67,[1]BEx6_1!$A:$Z,6,0)),0,VLOOKUP($O67,[1]BEx6_1!$A:$Z,6,0))</f>
        <v>1130.8030450000001</v>
      </c>
      <c r="F67" s="34">
        <f t="shared" si="0"/>
        <v>90.22142999996781</v>
      </c>
      <c r="G67" s="22">
        <f>IF(ISERROR(VLOOKUP($O67,[1]BEx6_1!$A:$Z,8,0)),0,VLOOKUP($O67,[1]BEx6_1!$A:$Z,8,0))</f>
        <v>1416.9226968099999</v>
      </c>
      <c r="H67" s="23">
        <f>IF(ISERROR(VLOOKUP($O67,[1]BEx6_1!$A:$Z,10,0)),0,VLOOKUP($O67,[1]BEx6_1!$A:$Z,10,0))</f>
        <v>545.27992735999999</v>
      </c>
      <c r="I67" s="24">
        <f>IF(ISERROR(VLOOKUP($O67,[1]BEx6_1!$A:$Z,11,0)),0,VLOOKUP($O67,[1]BEx6_1!$A:$Z,11,0))</f>
        <v>725.73646732999998</v>
      </c>
      <c r="J67" s="35">
        <f t="shared" si="1"/>
        <v>51.21919981689139</v>
      </c>
      <c r="K67" s="22">
        <f t="shared" si="5"/>
        <v>2670.28683103</v>
      </c>
      <c r="L67" s="23">
        <f t="shared" si="5"/>
        <v>555.47845135</v>
      </c>
      <c r="M67" s="27">
        <f t="shared" si="5"/>
        <v>1856.53951233</v>
      </c>
      <c r="N67" s="28">
        <f t="shared" si="3"/>
        <v>69.525846090994051</v>
      </c>
      <c r="O67" s="29" t="s">
        <v>71</v>
      </c>
      <c r="P67" s="30" t="str">
        <f t="shared" si="4"/>
        <v/>
      </c>
      <c r="Q67" s="31"/>
    </row>
    <row r="68" spans="1:17" ht="21">
      <c r="A68" s="32">
        <v>63</v>
      </c>
      <c r="B68" s="33" t="str">
        <f>VLOOKUP($O68,[1]Name!$A:$B,2,0)</f>
        <v>เชียงราย</v>
      </c>
      <c r="C68" s="22">
        <f>IF(ISERROR(VLOOKUP($O68,[1]BEx6_1!$A:$Z,3,0)),0,VLOOKUP($O68,[1]BEx6_1!$A:$Z,3,0))</f>
        <v>5102.79028629</v>
      </c>
      <c r="D68" s="23">
        <f>IF(ISERROR(VLOOKUP($O68,[1]BEx6_1!$A:$Z,5,0)),0,VLOOKUP($O68,[1]BEx6_1!$A:$Z,5,0))</f>
        <v>28.09180375</v>
      </c>
      <c r="E68" s="24">
        <f>IF(ISERROR(VLOOKUP($O68,[1]BEx6_1!$A:$Z,6,0)),0,VLOOKUP($O68,[1]BEx6_1!$A:$Z,6,0))</f>
        <v>4696.32036212</v>
      </c>
      <c r="F68" s="34">
        <f t="shared" si="0"/>
        <v>92.034359607877875</v>
      </c>
      <c r="G68" s="22">
        <f>IF(ISERROR(VLOOKUP($O68,[1]BEx6_1!$A:$Z,8,0)),0,VLOOKUP($O68,[1]BEx6_1!$A:$Z,8,0))</f>
        <v>5600.5117436399996</v>
      </c>
      <c r="H68" s="23">
        <f>IF(ISERROR(VLOOKUP($O68,[1]BEx6_1!$A:$Z,10,0)),0,VLOOKUP($O68,[1]BEx6_1!$A:$Z,10,0))</f>
        <v>1578.10012476</v>
      </c>
      <c r="I68" s="24">
        <f>IF(ISERROR(VLOOKUP($O68,[1]BEx6_1!$A:$Z,11,0)),0,VLOOKUP($O68,[1]BEx6_1!$A:$Z,11,0))</f>
        <v>2758.6010363099999</v>
      </c>
      <c r="J68" s="35">
        <f t="shared" si="1"/>
        <v>49.256231619239017</v>
      </c>
      <c r="K68" s="22">
        <f t="shared" si="5"/>
        <v>10703.302029930001</v>
      </c>
      <c r="L68" s="23">
        <f t="shared" si="5"/>
        <v>1606.19192851</v>
      </c>
      <c r="M68" s="27">
        <f t="shared" si="5"/>
        <v>7454.9213984300004</v>
      </c>
      <c r="N68" s="28">
        <f t="shared" si="3"/>
        <v>69.650668341260996</v>
      </c>
      <c r="O68" s="29" t="s">
        <v>72</v>
      </c>
      <c r="P68" s="30" t="str">
        <f t="shared" si="4"/>
        <v/>
      </c>
      <c r="Q68" s="31"/>
    </row>
    <row r="69" spans="1:17" ht="21">
      <c r="A69" s="32">
        <v>64</v>
      </c>
      <c r="B69" s="33" t="str">
        <f>VLOOKUP($O69,[1]Name!$A:$B,2,0)</f>
        <v>ลพบุรี</v>
      </c>
      <c r="C69" s="22">
        <f>IF(ISERROR(VLOOKUP($O69,[1]BEx6_1!$A:$Z,3,0)),0,VLOOKUP($O69,[1]BEx6_1!$A:$Z,3,0))</f>
        <v>3462.24981355</v>
      </c>
      <c r="D69" s="23">
        <f>IF(ISERROR(VLOOKUP($O69,[1]BEx6_1!$A:$Z,5,0)),0,VLOOKUP($O69,[1]BEx6_1!$A:$Z,5,0))</f>
        <v>35.266919870000002</v>
      </c>
      <c r="E69" s="24">
        <f>IF(ISERROR(VLOOKUP($O69,[1]BEx6_1!$A:$Z,6,0)),0,VLOOKUP($O69,[1]BEx6_1!$A:$Z,6,0))</f>
        <v>3092.00077827</v>
      </c>
      <c r="F69" s="34">
        <f t="shared" si="0"/>
        <v>89.306114370171144</v>
      </c>
      <c r="G69" s="22">
        <f>IF(ISERROR(VLOOKUP($O69,[1]BEx6_1!$A:$Z,8,0)),0,VLOOKUP($O69,[1]BEx6_1!$A:$Z,8,0))</f>
        <v>4780.3750151800004</v>
      </c>
      <c r="H69" s="23">
        <f>IF(ISERROR(VLOOKUP($O69,[1]BEx6_1!$A:$Z,10,0)),0,VLOOKUP($O69,[1]BEx6_1!$A:$Z,10,0))</f>
        <v>1330.7140203399999</v>
      </c>
      <c r="I69" s="24">
        <f>IF(ISERROR(VLOOKUP($O69,[1]BEx6_1!$A:$Z,11,0)),0,VLOOKUP($O69,[1]BEx6_1!$A:$Z,11,0))</f>
        <v>2690.93783106</v>
      </c>
      <c r="J69" s="35">
        <f t="shared" si="1"/>
        <v>56.291354182777965</v>
      </c>
      <c r="K69" s="22">
        <f t="shared" si="5"/>
        <v>8242.6248287300004</v>
      </c>
      <c r="L69" s="23">
        <f t="shared" si="5"/>
        <v>1365.98094021</v>
      </c>
      <c r="M69" s="27">
        <f t="shared" si="5"/>
        <v>5782.93860933</v>
      </c>
      <c r="N69" s="28">
        <f t="shared" si="3"/>
        <v>70.158944868791494</v>
      </c>
      <c r="O69" s="29" t="s">
        <v>73</v>
      </c>
      <c r="P69" s="30" t="str">
        <f t="shared" si="4"/>
        <v/>
      </c>
      <c r="Q69" s="31"/>
    </row>
    <row r="70" spans="1:17" ht="21">
      <c r="A70" s="32">
        <v>65</v>
      </c>
      <c r="B70" s="33" t="str">
        <f>VLOOKUP($O70,[1]Name!$A:$B,2,0)</f>
        <v>สกลนคร</v>
      </c>
      <c r="C70" s="22">
        <f>IF(ISERROR(VLOOKUP($O70,[1]BEx6_1!$A:$Z,3,0)),0,VLOOKUP($O70,[1]BEx6_1!$A:$Z,3,0))</f>
        <v>3393.9057387399998</v>
      </c>
      <c r="D70" s="23">
        <f>IF(ISERROR(VLOOKUP($O70,[1]BEx6_1!$A:$Z,5,0)),0,VLOOKUP($O70,[1]BEx6_1!$A:$Z,5,0))</f>
        <v>23.874229870000001</v>
      </c>
      <c r="E70" s="24">
        <f>IF(ISERROR(VLOOKUP($O70,[1]BEx6_1!$A:$Z,6,0)),0,VLOOKUP($O70,[1]BEx6_1!$A:$Z,6,0))</f>
        <v>3051.95312642</v>
      </c>
      <c r="F70" s="34">
        <f t="shared" ref="F70:F82" si="6">IF(ISERROR(E70/C70*100),0,E70/C70*100)</f>
        <v>89.924510618643424</v>
      </c>
      <c r="G70" s="22">
        <f>IF(ISERROR(VLOOKUP($O70,[1]BEx6_1!$A:$Z,8,0)),0,VLOOKUP($O70,[1]BEx6_1!$A:$Z,8,0))</f>
        <v>4007.8511094700002</v>
      </c>
      <c r="H70" s="23">
        <f>IF(ISERROR(VLOOKUP($O70,[1]BEx6_1!$A:$Z,10,0)),0,VLOOKUP($O70,[1]BEx6_1!$A:$Z,10,0))</f>
        <v>882.50109778000001</v>
      </c>
      <c r="I70" s="24">
        <f>IF(ISERROR(VLOOKUP($O70,[1]BEx6_1!$A:$Z,11,0)),0,VLOOKUP($O70,[1]BEx6_1!$A:$Z,11,0))</f>
        <v>2156.3557591600002</v>
      </c>
      <c r="J70" s="35">
        <f t="shared" ref="J70:J82" si="7">IF(ISERROR(I70/G70*100),0,I70/G70*100)</f>
        <v>53.803290098896852</v>
      </c>
      <c r="K70" s="22">
        <f t="shared" ref="K70:M81" si="8">C70+G70</f>
        <v>7401.7568482099996</v>
      </c>
      <c r="L70" s="23">
        <f t="shared" si="8"/>
        <v>906.37532765000003</v>
      </c>
      <c r="M70" s="27">
        <f t="shared" si="8"/>
        <v>5208.3088855799997</v>
      </c>
      <c r="N70" s="28">
        <f t="shared" ref="N70:N82" si="9">IF(ISERROR(M70/K70*100),0,M70/K70*100)</f>
        <v>70.365846817023566</v>
      </c>
      <c r="O70" s="29" t="s">
        <v>74</v>
      </c>
      <c r="P70" s="30" t="str">
        <f t="shared" si="4"/>
        <v/>
      </c>
      <c r="Q70" s="31"/>
    </row>
    <row r="71" spans="1:17" ht="21">
      <c r="A71" s="32">
        <v>66</v>
      </c>
      <c r="B71" s="33" t="str">
        <f>VLOOKUP($O71,[1]Name!$A:$B,2,0)</f>
        <v>อุบลราชธานี</v>
      </c>
      <c r="C71" s="22">
        <f>IF(ISERROR(VLOOKUP($O71,[1]BEx6_1!$A:$Z,3,0)),0,VLOOKUP($O71,[1]BEx6_1!$A:$Z,3,0))</f>
        <v>7059.3641444900004</v>
      </c>
      <c r="D71" s="23">
        <f>IF(ISERROR(VLOOKUP($O71,[1]BEx6_1!$A:$Z,5,0)),0,VLOOKUP($O71,[1]BEx6_1!$A:$Z,5,0))</f>
        <v>36.57831676</v>
      </c>
      <c r="E71" s="24">
        <f>IF(ISERROR(VLOOKUP($O71,[1]BEx6_1!$A:$Z,6,0)),0,VLOOKUP($O71,[1]BEx6_1!$A:$Z,6,0))</f>
        <v>6388.7419045099996</v>
      </c>
      <c r="F71" s="34">
        <f t="shared" si="6"/>
        <v>90.500245825915684</v>
      </c>
      <c r="G71" s="22">
        <f>IF(ISERROR(VLOOKUP($O71,[1]BEx6_1!$A:$Z,8,0)),0,VLOOKUP($O71,[1]BEx6_1!$A:$Z,8,0))</f>
        <v>7207.5404784800003</v>
      </c>
      <c r="H71" s="23">
        <f>IF(ISERROR(VLOOKUP($O71,[1]BEx6_1!$A:$Z,10,0)),0,VLOOKUP($O71,[1]BEx6_1!$A:$Z,10,0))</f>
        <v>1672.5583870299999</v>
      </c>
      <c r="I71" s="24">
        <f>IF(ISERROR(VLOOKUP($O71,[1]BEx6_1!$A:$Z,11,0)),0,VLOOKUP($O71,[1]BEx6_1!$A:$Z,11,0))</f>
        <v>3681.2586337299999</v>
      </c>
      <c r="J71" s="35">
        <f t="shared" si="7"/>
        <v>51.07510175934997</v>
      </c>
      <c r="K71" s="22">
        <f t="shared" si="8"/>
        <v>14266.90462297</v>
      </c>
      <c r="L71" s="23">
        <f t="shared" si="8"/>
        <v>1709.13670379</v>
      </c>
      <c r="M71" s="27">
        <f t="shared" si="8"/>
        <v>10070.00053824</v>
      </c>
      <c r="N71" s="28">
        <f t="shared" si="9"/>
        <v>70.58293865669431</v>
      </c>
      <c r="O71" s="29" t="s">
        <v>75</v>
      </c>
      <c r="P71" s="30" t="str">
        <f t="shared" si="4"/>
        <v/>
      </c>
      <c r="Q71" s="31"/>
    </row>
    <row r="72" spans="1:17" ht="21">
      <c r="A72" s="32">
        <v>67</v>
      </c>
      <c r="B72" s="33" t="str">
        <f>VLOOKUP($O72,[1]Name!$A:$B,2,0)</f>
        <v>ศรีษะเกษ</v>
      </c>
      <c r="C72" s="22">
        <f>IF(ISERROR(VLOOKUP($O72,[1]BEx6_1!$A:$Z,3,0)),0,VLOOKUP($O72,[1]BEx6_1!$A:$Z,3,0))</f>
        <v>4180.2749663200002</v>
      </c>
      <c r="D72" s="23">
        <f>IF(ISERROR(VLOOKUP($O72,[1]BEx6_1!$A:$Z,5,0)),0,VLOOKUP($O72,[1]BEx6_1!$A:$Z,5,0))</f>
        <v>9.7237359399999992</v>
      </c>
      <c r="E72" s="24">
        <f>IF(ISERROR(VLOOKUP($O72,[1]BEx6_1!$A:$Z,6,0)),0,VLOOKUP($O72,[1]BEx6_1!$A:$Z,6,0))</f>
        <v>3852.8190415700001</v>
      </c>
      <c r="F72" s="34">
        <f t="shared" si="6"/>
        <v>92.166641491569919</v>
      </c>
      <c r="G72" s="22">
        <f>IF(ISERROR(VLOOKUP($O72,[1]BEx6_1!$A:$Z,8,0)),0,VLOOKUP($O72,[1]BEx6_1!$A:$Z,8,0))</f>
        <v>3564.3316013899998</v>
      </c>
      <c r="H72" s="23">
        <f>IF(ISERROR(VLOOKUP($O72,[1]BEx6_1!$A:$Z,10,0)),0,VLOOKUP($O72,[1]BEx6_1!$A:$Z,10,0))</f>
        <v>1144.0068651300001</v>
      </c>
      <c r="I72" s="24">
        <f>IF(ISERROR(VLOOKUP($O72,[1]BEx6_1!$A:$Z,11,0)),0,VLOOKUP($O72,[1]BEx6_1!$A:$Z,11,0))</f>
        <v>1664.6737835399999</v>
      </c>
      <c r="J72" s="35">
        <f t="shared" si="7"/>
        <v>46.703673218586587</v>
      </c>
      <c r="K72" s="22">
        <f t="shared" si="8"/>
        <v>7744.6065677099996</v>
      </c>
      <c r="L72" s="23">
        <f t="shared" si="8"/>
        <v>1153.7306010700001</v>
      </c>
      <c r="M72" s="27">
        <f t="shared" si="8"/>
        <v>5517.49282511</v>
      </c>
      <c r="N72" s="28">
        <f t="shared" si="9"/>
        <v>71.243035741988194</v>
      </c>
      <c r="O72" s="29" t="s">
        <v>76</v>
      </c>
      <c r="P72" s="30" t="str">
        <f t="shared" ref="P72:P81" si="10">IF(N72&lt;N71,"check","")</f>
        <v/>
      </c>
      <c r="Q72" s="31"/>
    </row>
    <row r="73" spans="1:17" ht="21">
      <c r="A73" s="32">
        <v>68</v>
      </c>
      <c r="B73" s="33" t="str">
        <f>VLOOKUP($O73,[1]Name!$A:$B,2,0)</f>
        <v>หนองคาย</v>
      </c>
      <c r="C73" s="22">
        <f>IF(ISERROR(VLOOKUP($O73,[1]BEx6_1!$A:$Z,3,0)),0,VLOOKUP($O73,[1]BEx6_1!$A:$Z,3,0))</f>
        <v>1688.8142111899999</v>
      </c>
      <c r="D73" s="23">
        <f>IF(ISERROR(VLOOKUP($O73,[1]BEx6_1!$A:$Z,5,0)),0,VLOOKUP($O73,[1]BEx6_1!$A:$Z,5,0))</f>
        <v>5.3106726899999996</v>
      </c>
      <c r="E73" s="24">
        <f>IF(ISERROR(VLOOKUP($O73,[1]BEx6_1!$A:$Z,6,0)),0,VLOOKUP($O73,[1]BEx6_1!$A:$Z,6,0))</f>
        <v>1539.1727256199999</v>
      </c>
      <c r="F73" s="34">
        <f t="shared" si="6"/>
        <v>91.139257084735377</v>
      </c>
      <c r="G73" s="22">
        <f>IF(ISERROR(VLOOKUP($O73,[1]BEx6_1!$A:$Z,8,0)),0,VLOOKUP($O73,[1]BEx6_1!$A:$Z,8,0))</f>
        <v>1882.5078974600001</v>
      </c>
      <c r="H73" s="23">
        <f>IF(ISERROR(VLOOKUP($O73,[1]BEx6_1!$A:$Z,10,0)),0,VLOOKUP($O73,[1]BEx6_1!$A:$Z,10,0))</f>
        <v>447.68246210000001</v>
      </c>
      <c r="I73" s="24">
        <f>IF(ISERROR(VLOOKUP($O73,[1]BEx6_1!$A:$Z,11,0)),0,VLOOKUP($O73,[1]BEx6_1!$A:$Z,11,0))</f>
        <v>1006.36614127</v>
      </c>
      <c r="J73" s="35">
        <f t="shared" si="7"/>
        <v>53.45880049841243</v>
      </c>
      <c r="K73" s="22">
        <f t="shared" si="8"/>
        <v>3571.3221086499998</v>
      </c>
      <c r="L73" s="23">
        <f t="shared" si="8"/>
        <v>452.99313479</v>
      </c>
      <c r="M73" s="27">
        <f t="shared" si="8"/>
        <v>2545.53886689</v>
      </c>
      <c r="N73" s="28">
        <f t="shared" si="9"/>
        <v>71.277213016561049</v>
      </c>
      <c r="O73" s="29" t="s">
        <v>77</v>
      </c>
      <c r="P73" s="30" t="str">
        <f t="shared" si="10"/>
        <v/>
      </c>
      <c r="Q73" s="31"/>
    </row>
    <row r="74" spans="1:17" ht="21">
      <c r="A74" s="32">
        <v>69</v>
      </c>
      <c r="B74" s="33" t="str">
        <f>VLOOKUP($O74,[1]Name!$A:$B,2,0)</f>
        <v>สุโขทัย</v>
      </c>
      <c r="C74" s="22">
        <f>IF(ISERROR(VLOOKUP($O74,[1]BEx6_1!$A:$Z,3,0)),0,VLOOKUP($O74,[1]BEx6_1!$A:$Z,3,0))</f>
        <v>1818.3311255199999</v>
      </c>
      <c r="D74" s="23">
        <f>IF(ISERROR(VLOOKUP($O74,[1]BEx6_1!$A:$Z,5,0)),0,VLOOKUP($O74,[1]BEx6_1!$A:$Z,5,0))</f>
        <v>5.1622046099999999</v>
      </c>
      <c r="E74" s="24">
        <f>IF(ISERROR(VLOOKUP($O74,[1]BEx6_1!$A:$Z,6,0)),0,VLOOKUP($O74,[1]BEx6_1!$A:$Z,6,0))</f>
        <v>1682.6026765399999</v>
      </c>
      <c r="F74" s="34">
        <f t="shared" si="6"/>
        <v>92.535548279679546</v>
      </c>
      <c r="G74" s="22">
        <f>IF(ISERROR(VLOOKUP($O74,[1]BEx6_1!$A:$Z,8,0)),0,VLOOKUP($O74,[1]BEx6_1!$A:$Z,8,0))</f>
        <v>3341.26755435</v>
      </c>
      <c r="H74" s="23">
        <f>IF(ISERROR(VLOOKUP($O74,[1]BEx6_1!$A:$Z,10,0)),0,VLOOKUP($O74,[1]BEx6_1!$A:$Z,10,0))</f>
        <v>644.25223191999999</v>
      </c>
      <c r="I74" s="24">
        <f>IF(ISERROR(VLOOKUP($O74,[1]BEx6_1!$A:$Z,11,0)),0,VLOOKUP($O74,[1]BEx6_1!$A:$Z,11,0))</f>
        <v>2013.6629527800001</v>
      </c>
      <c r="J74" s="35">
        <f t="shared" si="7"/>
        <v>60.266438410728583</v>
      </c>
      <c r="K74" s="22">
        <f t="shared" si="8"/>
        <v>5159.5986798699996</v>
      </c>
      <c r="L74" s="23">
        <f t="shared" si="8"/>
        <v>649.41443652999999</v>
      </c>
      <c r="M74" s="27">
        <f t="shared" si="8"/>
        <v>3696.2656293199998</v>
      </c>
      <c r="N74" s="28">
        <f t="shared" si="9"/>
        <v>71.638626541650524</v>
      </c>
      <c r="O74" s="29" t="s">
        <v>78</v>
      </c>
      <c r="P74" s="30" t="str">
        <f t="shared" si="10"/>
        <v/>
      </c>
      <c r="Q74" s="31"/>
    </row>
    <row r="75" spans="1:17" ht="21">
      <c r="A75" s="32">
        <v>70</v>
      </c>
      <c r="B75" s="33" t="str">
        <f>VLOOKUP($O75,[1]Name!$A:$B,2,0)</f>
        <v>นครศรีธรรมราช</v>
      </c>
      <c r="C75" s="22">
        <f>IF(ISERROR(VLOOKUP($O75,[1]BEx6_1!$A:$Z,3,0)),0,VLOOKUP($O75,[1]BEx6_1!$A:$Z,3,0))</f>
        <v>10286.887179740001</v>
      </c>
      <c r="D75" s="23">
        <f>IF(ISERROR(VLOOKUP($O75,[1]BEx6_1!$A:$Z,5,0)),0,VLOOKUP($O75,[1]BEx6_1!$A:$Z,5,0))</f>
        <v>30.619237250000001</v>
      </c>
      <c r="E75" s="24">
        <f>IF(ISERROR(VLOOKUP($O75,[1]BEx6_1!$A:$Z,6,0)),0,VLOOKUP($O75,[1]BEx6_1!$A:$Z,6,0))</f>
        <v>9734.4745460899994</v>
      </c>
      <c r="F75" s="34">
        <f t="shared" si="6"/>
        <v>94.629933973243368</v>
      </c>
      <c r="G75" s="22">
        <f>IF(ISERROR(VLOOKUP($O75,[1]BEx6_1!$A:$Z,8,0)),0,VLOOKUP($O75,[1]BEx6_1!$A:$Z,8,0))</f>
        <v>7323.7487082899997</v>
      </c>
      <c r="H75" s="23">
        <f>IF(ISERROR(VLOOKUP($O75,[1]BEx6_1!$A:$Z,10,0)),0,VLOOKUP($O75,[1]BEx6_1!$A:$Z,10,0))</f>
        <v>1709.94397772</v>
      </c>
      <c r="I75" s="24">
        <f>IF(ISERROR(VLOOKUP($O75,[1]BEx6_1!$A:$Z,11,0)),0,VLOOKUP($O75,[1]BEx6_1!$A:$Z,11,0))</f>
        <v>3060.0383084499999</v>
      </c>
      <c r="J75" s="35">
        <f t="shared" si="7"/>
        <v>41.782404480730456</v>
      </c>
      <c r="K75" s="22">
        <f t="shared" si="8"/>
        <v>17610.635888029999</v>
      </c>
      <c r="L75" s="23">
        <f t="shared" si="8"/>
        <v>1740.56321497</v>
      </c>
      <c r="M75" s="27">
        <f t="shared" si="8"/>
        <v>12794.51285454</v>
      </c>
      <c r="N75" s="28">
        <f t="shared" si="9"/>
        <v>72.652191186557147</v>
      </c>
      <c r="O75" s="29" t="s">
        <v>79</v>
      </c>
      <c r="P75" s="30" t="str">
        <f t="shared" si="10"/>
        <v/>
      </c>
      <c r="Q75" s="31"/>
    </row>
    <row r="76" spans="1:17" ht="21">
      <c r="A76" s="32">
        <v>71</v>
      </c>
      <c r="B76" s="33" t="str">
        <f>VLOOKUP($O76,[1]Name!$A:$B,2,0)</f>
        <v>ขอนแก่น</v>
      </c>
      <c r="C76" s="22">
        <f>IF(ISERROR(VLOOKUP($O76,[1]BEx6_1!$A:$Z,3,0)),0,VLOOKUP($O76,[1]BEx6_1!$A:$Z,3,0))</f>
        <v>10698.851996400001</v>
      </c>
      <c r="D76" s="23">
        <f>IF(ISERROR(VLOOKUP($O76,[1]BEx6_1!$A:$Z,5,0)),0,VLOOKUP($O76,[1]BEx6_1!$A:$Z,5,0))</f>
        <v>63.770542200000001</v>
      </c>
      <c r="E76" s="24">
        <f>IF(ISERROR(VLOOKUP($O76,[1]BEx6_1!$A:$Z,6,0)),0,VLOOKUP($O76,[1]BEx6_1!$A:$Z,6,0))</f>
        <v>10087.55346309</v>
      </c>
      <c r="F76" s="34">
        <f t="shared" si="6"/>
        <v>94.286316573818453</v>
      </c>
      <c r="G76" s="22">
        <f>IF(ISERROR(VLOOKUP($O76,[1]BEx6_1!$A:$Z,8,0)),0,VLOOKUP($O76,[1]BEx6_1!$A:$Z,8,0))</f>
        <v>9744.1226856100002</v>
      </c>
      <c r="H76" s="23">
        <f>IF(ISERROR(VLOOKUP($O76,[1]BEx6_1!$A:$Z,10,0)),0,VLOOKUP($O76,[1]BEx6_1!$A:$Z,10,0))</f>
        <v>3304.33028848</v>
      </c>
      <c r="I76" s="24">
        <f>IF(ISERROR(VLOOKUP($O76,[1]BEx6_1!$A:$Z,11,0)),0,VLOOKUP($O76,[1]BEx6_1!$A:$Z,11,0))</f>
        <v>4781.8330876500004</v>
      </c>
      <c r="J76" s="35">
        <f t="shared" si="7"/>
        <v>49.074023818601461</v>
      </c>
      <c r="K76" s="22">
        <f t="shared" si="8"/>
        <v>20442.974682010001</v>
      </c>
      <c r="L76" s="23">
        <f t="shared" si="8"/>
        <v>3368.1008306799999</v>
      </c>
      <c r="M76" s="27">
        <f t="shared" si="8"/>
        <v>14869.386550740001</v>
      </c>
      <c r="N76" s="28">
        <f t="shared" si="9"/>
        <v>72.735924111011059</v>
      </c>
      <c r="O76" s="29" t="s">
        <v>80</v>
      </c>
      <c r="P76" s="30" t="str">
        <f t="shared" si="10"/>
        <v/>
      </c>
      <c r="Q76" s="31"/>
    </row>
    <row r="77" spans="1:17" ht="21">
      <c r="A77" s="32">
        <v>72</v>
      </c>
      <c r="B77" s="33" t="str">
        <f>VLOOKUP($O77,[1]Name!$A:$B,2,0)</f>
        <v>ปัตตานี</v>
      </c>
      <c r="C77" s="22">
        <f>IF(ISERROR(VLOOKUP($O77,[1]BEx6_1!$A:$Z,3,0)),0,VLOOKUP($O77,[1]BEx6_1!$A:$Z,3,0))</f>
        <v>4763.1837938199997</v>
      </c>
      <c r="D77" s="23">
        <f>IF(ISERROR(VLOOKUP($O77,[1]BEx6_1!$A:$Z,5,0)),0,VLOOKUP($O77,[1]BEx6_1!$A:$Z,5,0))</f>
        <v>26.46140565</v>
      </c>
      <c r="E77" s="24">
        <f>IF(ISERROR(VLOOKUP($O77,[1]BEx6_1!$A:$Z,6,0)),0,VLOOKUP($O77,[1]BEx6_1!$A:$Z,6,0))</f>
        <v>4379.7235364799999</v>
      </c>
      <c r="F77" s="34">
        <f t="shared" si="6"/>
        <v>91.949496934434478</v>
      </c>
      <c r="G77" s="22">
        <f>IF(ISERROR(VLOOKUP($O77,[1]BEx6_1!$A:$Z,8,0)),0,VLOOKUP($O77,[1]BEx6_1!$A:$Z,8,0))</f>
        <v>3229.1488953100002</v>
      </c>
      <c r="H77" s="23">
        <f>IF(ISERROR(VLOOKUP($O77,[1]BEx6_1!$A:$Z,10,0)),0,VLOOKUP($O77,[1]BEx6_1!$A:$Z,10,0))</f>
        <v>1272.52172286</v>
      </c>
      <c r="I77" s="24">
        <f>IF(ISERROR(VLOOKUP($O77,[1]BEx6_1!$A:$Z,11,0)),0,VLOOKUP($O77,[1]BEx6_1!$A:$Z,11,0))</f>
        <v>1439.35917705</v>
      </c>
      <c r="J77" s="35">
        <f t="shared" si="7"/>
        <v>44.573948855084325</v>
      </c>
      <c r="K77" s="22">
        <f t="shared" si="8"/>
        <v>7992.3326891300003</v>
      </c>
      <c r="L77" s="23">
        <f t="shared" si="8"/>
        <v>1298.9831285099999</v>
      </c>
      <c r="M77" s="27">
        <f t="shared" si="8"/>
        <v>5819.0827135299996</v>
      </c>
      <c r="N77" s="28">
        <f t="shared" si="9"/>
        <v>72.808314416694174</v>
      </c>
      <c r="O77" s="29" t="s">
        <v>81</v>
      </c>
      <c r="P77" s="30" t="str">
        <f t="shared" si="10"/>
        <v/>
      </c>
      <c r="Q77" s="31"/>
    </row>
    <row r="78" spans="1:17" ht="21">
      <c r="A78" s="32">
        <v>73</v>
      </c>
      <c r="B78" s="33" t="str">
        <f>VLOOKUP($O78,[1]Name!$A:$B,2,0)</f>
        <v>สงขลา</v>
      </c>
      <c r="C78" s="22">
        <f>IF(ISERROR(VLOOKUP($O78,[1]BEx6_1!$A:$Z,3,0)),0,VLOOKUP($O78,[1]BEx6_1!$A:$Z,3,0))</f>
        <v>12707.44703632</v>
      </c>
      <c r="D78" s="23">
        <f>IF(ISERROR(VLOOKUP($O78,[1]BEx6_1!$A:$Z,5,0)),0,VLOOKUP($O78,[1]BEx6_1!$A:$Z,5,0))</f>
        <v>66.07745113</v>
      </c>
      <c r="E78" s="24">
        <f>IF(ISERROR(VLOOKUP($O78,[1]BEx6_1!$A:$Z,6,0)),0,VLOOKUP($O78,[1]BEx6_1!$A:$Z,6,0))</f>
        <v>12134.116039570001</v>
      </c>
      <c r="F78" s="34">
        <f t="shared" si="6"/>
        <v>95.488228319100415</v>
      </c>
      <c r="G78" s="22">
        <f>IF(ISERROR(VLOOKUP($O78,[1]BEx6_1!$A:$Z,8,0)),0,VLOOKUP($O78,[1]BEx6_1!$A:$Z,8,0))</f>
        <v>12460.40128032</v>
      </c>
      <c r="H78" s="23">
        <f>IF(ISERROR(VLOOKUP($O78,[1]BEx6_1!$A:$Z,10,0)),0,VLOOKUP($O78,[1]BEx6_1!$A:$Z,10,0))</f>
        <v>4478.9932866299996</v>
      </c>
      <c r="I78" s="24">
        <f>IF(ISERROR(VLOOKUP($O78,[1]BEx6_1!$A:$Z,11,0)),0,VLOOKUP($O78,[1]BEx6_1!$A:$Z,11,0))</f>
        <v>6355.41677936</v>
      </c>
      <c r="J78" s="37">
        <f t="shared" si="7"/>
        <v>51.004912573704722</v>
      </c>
      <c r="K78" s="22">
        <f t="shared" si="8"/>
        <v>25167.84831664</v>
      </c>
      <c r="L78" s="23">
        <f t="shared" si="8"/>
        <v>4545.0707377599992</v>
      </c>
      <c r="M78" s="24">
        <f t="shared" si="8"/>
        <v>18489.532818930002</v>
      </c>
      <c r="N78" s="28">
        <f t="shared" si="9"/>
        <v>73.46489293129379</v>
      </c>
      <c r="O78" s="29" t="s">
        <v>82</v>
      </c>
      <c r="P78" s="30" t="str">
        <f t="shared" si="10"/>
        <v/>
      </c>
      <c r="Q78" s="31"/>
    </row>
    <row r="79" spans="1:17" ht="21">
      <c r="A79" s="32">
        <v>74</v>
      </c>
      <c r="B79" s="33" t="str">
        <f>VLOOKUP($O79,[1]Name!$A:$B,2,0)</f>
        <v>ตาก</v>
      </c>
      <c r="C79" s="22">
        <f>IF(ISERROR(VLOOKUP($O79,[1]BEx6_1!$A:$Z,3,0)),0,VLOOKUP($O79,[1]BEx6_1!$A:$Z,3,0))</f>
        <v>2556.3699781800001</v>
      </c>
      <c r="D79" s="23">
        <f>IF(ISERROR(VLOOKUP($O79,[1]BEx6_1!$A:$Z,5,0)),0,VLOOKUP($O79,[1]BEx6_1!$A:$Z,5,0))</f>
        <v>16.542744450000001</v>
      </c>
      <c r="E79" s="24">
        <f>IF(ISERROR(VLOOKUP($O79,[1]BEx6_1!$A:$Z,6,0)),0,VLOOKUP($O79,[1]BEx6_1!$A:$Z,6,0))</f>
        <v>2332.7477179900002</v>
      </c>
      <c r="F79" s="34">
        <f t="shared" si="6"/>
        <v>91.252351494551391</v>
      </c>
      <c r="G79" s="22">
        <f>IF(ISERROR(VLOOKUP($O79,[1]BEx6_1!$A:$Z,8,0)),0,VLOOKUP($O79,[1]BEx6_1!$A:$Z,8,0))</f>
        <v>2492.1574846799999</v>
      </c>
      <c r="H79" s="23">
        <f>IF(ISERROR(VLOOKUP($O79,[1]BEx6_1!$A:$Z,10,0)),0,VLOOKUP($O79,[1]BEx6_1!$A:$Z,10,0))</f>
        <v>639.50510406000001</v>
      </c>
      <c r="I79" s="24">
        <f>IF(ISERROR(VLOOKUP($O79,[1]BEx6_1!$A:$Z,11,0)),0,VLOOKUP($O79,[1]BEx6_1!$A:$Z,11,0))</f>
        <v>1391.8165445100001</v>
      </c>
      <c r="J79" s="35">
        <f t="shared" si="7"/>
        <v>55.847856849572786</v>
      </c>
      <c r="K79" s="22">
        <f t="shared" si="8"/>
        <v>5048.52746286</v>
      </c>
      <c r="L79" s="23">
        <f t="shared" si="8"/>
        <v>656.04784850999999</v>
      </c>
      <c r="M79" s="27">
        <f t="shared" si="8"/>
        <v>3724.5642625</v>
      </c>
      <c r="N79" s="28">
        <f t="shared" si="9"/>
        <v>73.77526001195659</v>
      </c>
      <c r="O79" s="29" t="s">
        <v>83</v>
      </c>
      <c r="P79" s="30" t="str">
        <f t="shared" si="10"/>
        <v/>
      </c>
      <c r="Q79" s="31"/>
    </row>
    <row r="80" spans="1:17" ht="21">
      <c r="A80" s="32">
        <v>75</v>
      </c>
      <c r="B80" s="33" t="str">
        <f>VLOOKUP($O80,[1]Name!$A:$B,2,0)</f>
        <v>พะเยา</v>
      </c>
      <c r="C80" s="22">
        <f>IF(ISERROR(VLOOKUP($O80,[1]BEx6_1!$A:$Z,3,0)),0,VLOOKUP($O80,[1]BEx6_1!$A:$Z,3,0))</f>
        <v>2212.0130534300001</v>
      </c>
      <c r="D80" s="23">
        <f>IF(ISERROR(VLOOKUP($O80,[1]BEx6_1!$A:$Z,5,0)),0,VLOOKUP($O80,[1]BEx6_1!$A:$Z,5,0))</f>
        <v>12.395441910000001</v>
      </c>
      <c r="E80" s="24">
        <f>IF(ISERROR(VLOOKUP($O80,[1]BEx6_1!$A:$Z,6,0)),0,VLOOKUP($O80,[1]BEx6_1!$A:$Z,6,0))</f>
        <v>2049.0941805699999</v>
      </c>
      <c r="F80" s="34">
        <f t="shared" si="6"/>
        <v>92.63481412971889</v>
      </c>
      <c r="G80" s="22">
        <f>IF(ISERROR(VLOOKUP($O80,[1]BEx6_1!$A:$Z,8,0)),0,VLOOKUP($O80,[1]BEx6_1!$A:$Z,8,0))</f>
        <v>1976.7391617000001</v>
      </c>
      <c r="H80" s="23">
        <f>IF(ISERROR(VLOOKUP($O80,[1]BEx6_1!$A:$Z,10,0)),0,VLOOKUP($O80,[1]BEx6_1!$A:$Z,10,0))</f>
        <v>446.60417945</v>
      </c>
      <c r="I80" s="24">
        <f>IF(ISERROR(VLOOKUP($O80,[1]BEx6_1!$A:$Z,11,0)),0,VLOOKUP($O80,[1]BEx6_1!$A:$Z,11,0))</f>
        <v>1117.01684387</v>
      </c>
      <c r="J80" s="35">
        <f t="shared" si="7"/>
        <v>56.50805455330601</v>
      </c>
      <c r="K80" s="22">
        <f t="shared" si="8"/>
        <v>4188.75221513</v>
      </c>
      <c r="L80" s="23">
        <f t="shared" si="8"/>
        <v>458.99962135999999</v>
      </c>
      <c r="M80" s="27">
        <f t="shared" si="8"/>
        <v>3166.1110244399997</v>
      </c>
      <c r="N80" s="28">
        <f t="shared" si="9"/>
        <v>75.586018504599892</v>
      </c>
      <c r="O80" s="29" t="s">
        <v>84</v>
      </c>
      <c r="P80" s="30" t="str">
        <f t="shared" si="10"/>
        <v/>
      </c>
      <c r="Q80" s="31"/>
    </row>
    <row r="81" spans="1:17" ht="21">
      <c r="A81" s="32">
        <v>76</v>
      </c>
      <c r="B81" s="33" t="str">
        <f>VLOOKUP($O81,[1]Name!$A:$B,2,0)</f>
        <v>เชียงใหม่</v>
      </c>
      <c r="C81" s="22">
        <f>IF(ISERROR(VLOOKUP($O81,[1]BEx6_1!$A:$Z,3,0)),0,VLOOKUP($O81,[1]BEx6_1!$A:$Z,3,0))</f>
        <v>14695.54279825</v>
      </c>
      <c r="D81" s="23">
        <f>IF(ISERROR(VLOOKUP($O81,[1]BEx6_1!$A:$Z,5,0)),0,VLOOKUP($O81,[1]BEx6_1!$A:$Z,5,0))</f>
        <v>88.744608420000006</v>
      </c>
      <c r="E81" s="24">
        <f>IF(ISERROR(VLOOKUP($O81,[1]BEx6_1!$A:$Z,6,0)),0,VLOOKUP($O81,[1]BEx6_1!$A:$Z,6,0))</f>
        <v>13837.599991679999</v>
      </c>
      <c r="F81" s="34">
        <f t="shared" si="6"/>
        <v>94.161884196123964</v>
      </c>
      <c r="G81" s="24">
        <f>IF(ISERROR(VLOOKUP($O81,[1]BEx6_1!$A:$Z,8,0)),0,VLOOKUP($O81,[1]BEx6_1!$A:$Z,8,0))</f>
        <v>9536.5178443099994</v>
      </c>
      <c r="H81" s="24">
        <f>IF(ISERROR(VLOOKUP($O81,[1]BEx6_1!$A:$Z,10,0)),0,VLOOKUP($O81,[1]BEx6_1!$A:$Z,10,0))</f>
        <v>2863.66482116</v>
      </c>
      <c r="I81" s="24">
        <f>IF(ISERROR(VLOOKUP($O81,[1]BEx6_1!$A:$Z,11,0)),0,VLOOKUP($O81,[1]BEx6_1!$A:$Z,11,0))</f>
        <v>5374.5043886200001</v>
      </c>
      <c r="J81" s="35">
        <f t="shared" si="7"/>
        <v>56.357094658263748</v>
      </c>
      <c r="K81" s="22">
        <f t="shared" si="8"/>
        <v>24232.060642559998</v>
      </c>
      <c r="L81" s="23">
        <f t="shared" si="8"/>
        <v>2952.4094295800001</v>
      </c>
      <c r="M81" s="27">
        <f t="shared" si="8"/>
        <v>19212.104380299999</v>
      </c>
      <c r="N81" s="28">
        <f t="shared" si="9"/>
        <v>79.283824284249292</v>
      </c>
      <c r="O81" s="29" t="s">
        <v>85</v>
      </c>
      <c r="P81" s="30" t="str">
        <f t="shared" si="10"/>
        <v/>
      </c>
      <c r="Q81" s="31"/>
    </row>
    <row r="82" spans="1:17" ht="21.75" thickBot="1">
      <c r="A82" s="38" t="s">
        <v>5</v>
      </c>
      <c r="B82" s="39"/>
      <c r="C82" s="40">
        <f>SUM(C6:C81)</f>
        <v>247912.08365727999</v>
      </c>
      <c r="D82" s="41">
        <f>SUM(D6:D81)</f>
        <v>2918.1502987099998</v>
      </c>
      <c r="E82" s="42">
        <f>SUM(E6:E81)</f>
        <v>224935.94506398012</v>
      </c>
      <c r="F82" s="43">
        <f t="shared" si="6"/>
        <v>90.732142518287787</v>
      </c>
      <c r="G82" s="40">
        <f>SUM(G6:G81)</f>
        <v>294405.91535016004</v>
      </c>
      <c r="H82" s="41">
        <f>SUM(H6:H81)</f>
        <v>93958.664646010002</v>
      </c>
      <c r="I82" s="42">
        <f>SUM(I6:I81)</f>
        <v>139424.56188055</v>
      </c>
      <c r="J82" s="43">
        <f t="shared" si="7"/>
        <v>47.357934950023484</v>
      </c>
      <c r="K82" s="40">
        <f>SUM(K6:K81)</f>
        <v>542317.99900743994</v>
      </c>
      <c r="L82" s="44">
        <f>SUM(L6:L81)</f>
        <v>96876.814944720012</v>
      </c>
      <c r="M82" s="42">
        <f>SUM(M6:M81)</f>
        <v>364360.50694452989</v>
      </c>
      <c r="N82" s="43">
        <f t="shared" si="9"/>
        <v>67.185766950643156</v>
      </c>
      <c r="O82" s="45"/>
    </row>
    <row r="83" spans="1:17" ht="21">
      <c r="A83" s="46"/>
      <c r="B83" s="47" t="str">
        <f>'[1]2. กระทรวง'!B31</f>
        <v>หมายเหตุ : 1. ข้อมูลเบื้องต้น</v>
      </c>
      <c r="C83" s="48"/>
      <c r="D83" s="48"/>
      <c r="E83" s="48"/>
      <c r="F83" s="48"/>
      <c r="G83" s="48"/>
      <c r="H83" s="48"/>
      <c r="I83" s="49"/>
      <c r="J83" s="48"/>
      <c r="K83" s="48"/>
      <c r="L83" s="48"/>
      <c r="M83" s="48"/>
      <c r="N83" s="48"/>
      <c r="O83" s="45"/>
    </row>
    <row r="84" spans="1:17" ht="21">
      <c r="A84" s="50"/>
      <c r="B84" s="47" t="str">
        <f>'[1]2. กระทรวง'!B33</f>
        <v>ที่มา : ระบบการบริหารการเงินการคลังภาครัฐแบบอิเล็กทรอนิกส์ (GFMIS)</v>
      </c>
      <c r="C84" s="51"/>
      <c r="D84" s="51"/>
      <c r="E84" s="52"/>
      <c r="F84" s="51"/>
      <c r="G84" s="52"/>
      <c r="H84" s="52"/>
      <c r="I84" s="52"/>
      <c r="J84" s="52"/>
      <c r="K84" s="53"/>
      <c r="L84" s="53"/>
      <c r="M84" s="54"/>
      <c r="N84" s="55"/>
      <c r="O84" s="45"/>
    </row>
    <row r="85" spans="1:17" ht="21">
      <c r="A85" s="50"/>
      <c r="B85" s="47" t="str">
        <f>'[1]2. กระทรวง'!B34</f>
        <v>รวบรวม : กรมบัญชีกลาง</v>
      </c>
      <c r="C85" s="51"/>
      <c r="D85" s="51"/>
      <c r="E85" s="52"/>
      <c r="F85" s="51"/>
      <c r="G85" s="52"/>
      <c r="H85" s="52"/>
      <c r="I85" s="52"/>
      <c r="J85" s="52"/>
      <c r="K85" s="52"/>
      <c r="L85" s="52"/>
      <c r="M85" s="56"/>
      <c r="N85" s="56"/>
    </row>
    <row r="86" spans="1:17" ht="21">
      <c r="A86" s="50"/>
      <c r="B86" s="47" t="str">
        <f>'[1]2. กระทรวง'!B35</f>
        <v>ข้อมูล ณ วันที่ 18 มิถุนายน 2564</v>
      </c>
      <c r="C86" s="56"/>
      <c r="D86" s="56"/>
      <c r="E86" s="57"/>
      <c r="F86" s="56"/>
      <c r="G86" s="56"/>
      <c r="H86" s="56"/>
      <c r="I86" s="56"/>
      <c r="J86" s="56"/>
      <c r="K86" s="56"/>
      <c r="L86" s="56"/>
      <c r="M86" s="56"/>
      <c r="N86" s="56"/>
    </row>
    <row r="87" spans="1:17" ht="21">
      <c r="B87" s="47"/>
      <c r="C87" s="3"/>
      <c r="D87" s="3"/>
      <c r="E87" s="59"/>
      <c r="F87" s="3"/>
      <c r="G87" s="3"/>
      <c r="H87" s="3"/>
      <c r="I87" s="3"/>
      <c r="J87" s="3"/>
      <c r="K87" s="3"/>
      <c r="L87" s="3"/>
    </row>
    <row r="88" spans="1:17" ht="21">
      <c r="B88" s="3"/>
      <c r="C88" s="60" t="s">
        <v>86</v>
      </c>
      <c r="D88" s="60"/>
      <c r="E88" s="59"/>
      <c r="F88" s="3"/>
      <c r="G88" s="3"/>
      <c r="H88" s="3"/>
      <c r="I88" s="3"/>
      <c r="J88" s="60" t="s">
        <v>87</v>
      </c>
      <c r="K88" s="61">
        <f>K82-[1]BEx6_1!M64</f>
        <v>0</v>
      </c>
      <c r="L88" s="61">
        <f>L82-[1]BEx6_1!O64</f>
        <v>0</v>
      </c>
      <c r="M88" s="61">
        <f>M82-[1]BEx6_1!P64</f>
        <v>0</v>
      </c>
      <c r="N88" s="61"/>
    </row>
    <row r="89" spans="1:17" ht="21">
      <c r="B89" s="3"/>
      <c r="C89" s="3"/>
      <c r="D89" s="3"/>
      <c r="E89" s="59"/>
      <c r="F89" s="3"/>
      <c r="G89" s="62" t="s">
        <v>86</v>
      </c>
      <c r="H89" s="62"/>
      <c r="I89" s="3"/>
      <c r="J89" s="3"/>
      <c r="K89" s="61"/>
      <c r="L89" s="61"/>
      <c r="M89" s="61"/>
    </row>
    <row r="90" spans="1:17" ht="21">
      <c r="B90" s="3"/>
      <c r="C90" s="3"/>
      <c r="D90" s="3"/>
      <c r="E90" s="59"/>
      <c r="F90" s="3"/>
      <c r="G90" s="3"/>
      <c r="H90" s="3"/>
      <c r="I90" s="3"/>
      <c r="J90" s="3"/>
      <c r="K90" s="3"/>
      <c r="L90" s="3"/>
      <c r="M90" s="63"/>
    </row>
    <row r="91" spans="1:17" ht="21">
      <c r="B91" s="3"/>
      <c r="C91" s="3"/>
      <c r="D91" s="3"/>
      <c r="E91" s="59"/>
      <c r="F91" s="3"/>
      <c r="G91" s="3"/>
      <c r="H91" s="3"/>
      <c r="I91" s="3"/>
      <c r="J91" s="3"/>
      <c r="K91" s="3"/>
      <c r="L91" s="3"/>
    </row>
    <row r="92" spans="1:17" ht="21">
      <c r="B92" s="3"/>
      <c r="C92" s="3"/>
      <c r="D92" s="3"/>
      <c r="E92" s="59"/>
      <c r="F92" s="3"/>
      <c r="G92" s="3"/>
      <c r="H92" s="3"/>
      <c r="I92" s="3"/>
      <c r="J92" s="3"/>
      <c r="K92" s="3"/>
      <c r="L92" s="3"/>
    </row>
    <row r="93" spans="1:17" ht="21">
      <c r="B93" s="3"/>
      <c r="C93" s="3"/>
      <c r="D93" s="3"/>
      <c r="E93" s="59"/>
      <c r="F93" s="3"/>
      <c r="G93" s="3"/>
      <c r="H93" s="3"/>
      <c r="I93" s="3"/>
      <c r="J93" s="3"/>
      <c r="K93" s="3"/>
      <c r="L93" s="3"/>
    </row>
    <row r="94" spans="1:17" ht="21">
      <c r="B94" s="3"/>
      <c r="C94" s="3"/>
      <c r="D94" s="3"/>
      <c r="E94" s="59"/>
      <c r="F94" s="3"/>
      <c r="G94" s="3"/>
      <c r="H94" s="3"/>
      <c r="I94" s="3"/>
      <c r="J94" s="3"/>
      <c r="K94" s="3"/>
      <c r="L94" s="3"/>
    </row>
    <row r="95" spans="1:17" ht="21">
      <c r="B95" s="3"/>
      <c r="C95" s="3"/>
      <c r="D95" s="3"/>
      <c r="E95" s="59"/>
      <c r="F95" s="3"/>
      <c r="G95" s="3"/>
      <c r="H95" s="3"/>
      <c r="I95" s="3"/>
      <c r="J95" s="3"/>
      <c r="K95" s="3"/>
      <c r="L95" s="3"/>
    </row>
    <row r="96" spans="1:17" ht="21">
      <c r="B96" s="3"/>
      <c r="C96" s="3"/>
      <c r="D96" s="3"/>
      <c r="E96" s="59"/>
      <c r="F96" s="3"/>
      <c r="G96" s="3"/>
      <c r="H96" s="3"/>
      <c r="I96" s="3"/>
      <c r="J96" s="3"/>
      <c r="K96" s="3"/>
      <c r="L96" s="3"/>
    </row>
    <row r="97" spans="2:12" ht="21">
      <c r="B97" s="3"/>
      <c r="C97" s="3"/>
      <c r="D97" s="3"/>
      <c r="E97" s="59"/>
      <c r="F97" s="3"/>
      <c r="G97" s="3"/>
      <c r="H97" s="3"/>
      <c r="I97" s="3"/>
      <c r="J97" s="3"/>
      <c r="K97" s="3"/>
      <c r="L97" s="3"/>
    </row>
    <row r="98" spans="2:12" ht="21">
      <c r="B98" s="3"/>
      <c r="C98" s="3"/>
      <c r="D98" s="3"/>
      <c r="E98" s="59"/>
      <c r="F98" s="3"/>
      <c r="G98" s="3"/>
      <c r="H98" s="3"/>
      <c r="I98" s="3"/>
      <c r="J98" s="3"/>
      <c r="K98" s="3"/>
      <c r="L98" s="3"/>
    </row>
    <row r="99" spans="2:12" ht="21">
      <c r="B99" s="3"/>
      <c r="C99" s="3"/>
      <c r="D99" s="3"/>
      <c r="E99" s="59"/>
      <c r="F99" s="3"/>
      <c r="G99" s="3"/>
      <c r="H99" s="3"/>
      <c r="I99" s="3"/>
      <c r="J99" s="3"/>
      <c r="K99" s="3"/>
      <c r="L99" s="3"/>
    </row>
    <row r="100" spans="2:12" ht="21">
      <c r="B100" s="3"/>
      <c r="C100" s="3"/>
      <c r="D100" s="3"/>
      <c r="E100" s="59"/>
      <c r="F100" s="3"/>
      <c r="G100" s="3"/>
      <c r="H100" s="3"/>
      <c r="I100" s="3"/>
      <c r="J100" s="3"/>
      <c r="K100" s="3"/>
      <c r="L100" s="3"/>
    </row>
    <row r="101" spans="2:12" ht="21">
      <c r="B101" s="3"/>
      <c r="C101" s="3"/>
      <c r="D101" s="3"/>
      <c r="E101" s="59"/>
      <c r="F101" s="3"/>
      <c r="G101" s="3"/>
      <c r="H101" s="3"/>
      <c r="I101" s="3"/>
      <c r="J101" s="3"/>
      <c r="K101" s="3"/>
      <c r="L101" s="3"/>
    </row>
    <row r="102" spans="2:12" ht="21">
      <c r="B102" s="3"/>
      <c r="C102" s="3"/>
      <c r="D102" s="3"/>
      <c r="E102" s="59"/>
      <c r="F102" s="3"/>
      <c r="G102" s="3"/>
      <c r="H102" s="3"/>
      <c r="I102" s="3"/>
      <c r="J102" s="3"/>
      <c r="K102" s="3"/>
      <c r="L102" s="3"/>
    </row>
    <row r="103" spans="2:12" ht="21">
      <c r="E103" s="59"/>
      <c r="F103" s="3"/>
      <c r="G103" s="3"/>
      <c r="H103" s="3"/>
      <c r="I103" s="3"/>
      <c r="J103" s="3"/>
      <c r="K103" s="3"/>
      <c r="L103" s="3"/>
    </row>
    <row r="104" spans="2:12" ht="21">
      <c r="E104" s="59"/>
      <c r="F104" s="3"/>
      <c r="G104" s="3"/>
      <c r="H104" s="3"/>
      <c r="I104" s="3"/>
      <c r="J104" s="3"/>
      <c r="K104" s="3"/>
      <c r="L104" s="3"/>
    </row>
    <row r="105" spans="2:12" ht="21">
      <c r="E105" s="59"/>
      <c r="F105" s="3"/>
      <c r="G105" s="3"/>
      <c r="H105" s="3"/>
      <c r="I105" s="3"/>
      <c r="J105" s="3"/>
      <c r="K105" s="3"/>
      <c r="L105" s="3"/>
    </row>
    <row r="106" spans="2:12" ht="21">
      <c r="E106" s="59"/>
      <c r="F106" s="3"/>
      <c r="G106" s="3"/>
      <c r="H106" s="3"/>
      <c r="I106" s="3"/>
      <c r="J106" s="3"/>
      <c r="K106" s="3"/>
      <c r="L106" s="3"/>
    </row>
    <row r="107" spans="2:12" ht="21">
      <c r="E107" s="59"/>
      <c r="F107" s="3"/>
      <c r="G107" s="3"/>
      <c r="H107" s="3"/>
      <c r="I107" s="3"/>
      <c r="J107" s="3"/>
      <c r="K107" s="3"/>
      <c r="L107" s="3"/>
    </row>
    <row r="108" spans="2:12" ht="21">
      <c r="E108" s="59"/>
      <c r="F108" s="3"/>
      <c r="G108" s="3"/>
      <c r="H108" s="3"/>
      <c r="I108" s="3"/>
      <c r="J108" s="3"/>
      <c r="K108" s="3"/>
      <c r="L108" s="3"/>
    </row>
    <row r="109" spans="2:12" ht="21">
      <c r="E109" s="59"/>
      <c r="F109" s="3"/>
      <c r="G109" s="3"/>
      <c r="H109" s="3"/>
      <c r="I109" s="3"/>
      <c r="J109" s="3"/>
      <c r="K109" s="3"/>
      <c r="L109" s="3"/>
    </row>
    <row r="110" spans="2:12" ht="21">
      <c r="E110" s="59"/>
      <c r="F110" s="3"/>
      <c r="G110" s="3"/>
      <c r="H110" s="3"/>
      <c r="I110" s="3"/>
      <c r="J110" s="3"/>
      <c r="K110" s="3"/>
      <c r="L110" s="3"/>
    </row>
    <row r="111" spans="2:12" ht="21">
      <c r="E111" s="59"/>
      <c r="F111" s="3"/>
      <c r="G111" s="3"/>
      <c r="H111" s="3"/>
      <c r="I111" s="3"/>
      <c r="J111" s="3"/>
      <c r="K111" s="3"/>
      <c r="L111" s="3"/>
    </row>
    <row r="112" spans="2:12" ht="21">
      <c r="E112" s="59"/>
      <c r="F112" s="3"/>
      <c r="G112" s="3"/>
      <c r="H112" s="3"/>
      <c r="I112" s="3"/>
      <c r="J112" s="3"/>
      <c r="K112" s="3"/>
      <c r="L112" s="3"/>
    </row>
    <row r="113" spans="5:12" ht="21">
      <c r="E113" s="59"/>
      <c r="F113" s="3"/>
      <c r="G113" s="3"/>
      <c r="H113" s="3"/>
      <c r="I113" s="3"/>
      <c r="J113" s="3"/>
      <c r="K113" s="3"/>
      <c r="L113" s="3"/>
    </row>
    <row r="114" spans="5:12" ht="21">
      <c r="E114" s="59"/>
      <c r="F114" s="3"/>
      <c r="G114" s="3"/>
      <c r="H114" s="3"/>
      <c r="I114" s="3"/>
      <c r="J114" s="3"/>
      <c r="K114" s="3"/>
      <c r="L114" s="3"/>
    </row>
    <row r="115" spans="5:12" ht="21">
      <c r="E115" s="59"/>
      <c r="F115" s="3"/>
      <c r="G115" s="3"/>
      <c r="H115" s="3"/>
      <c r="I115" s="3"/>
      <c r="J115" s="3"/>
      <c r="K115" s="3"/>
      <c r="L115" s="3"/>
    </row>
    <row r="116" spans="5:12" ht="21">
      <c r="E116" s="59"/>
      <c r="F116" s="3"/>
      <c r="G116" s="3"/>
      <c r="H116" s="3"/>
      <c r="I116" s="3"/>
      <c r="J116" s="3"/>
      <c r="K116" s="3"/>
      <c r="L116" s="3"/>
    </row>
    <row r="117" spans="5:12" ht="21">
      <c r="E117" s="59"/>
      <c r="F117" s="3"/>
      <c r="G117" s="3"/>
      <c r="H117" s="3"/>
      <c r="I117" s="3"/>
      <c r="J117" s="3"/>
      <c r="K117" s="3"/>
      <c r="L117" s="3"/>
    </row>
    <row r="118" spans="5:12" ht="21">
      <c r="E118" s="59"/>
      <c r="F118" s="3"/>
      <c r="G118" s="3"/>
      <c r="H118" s="3"/>
      <c r="I118" s="3"/>
      <c r="J118" s="3"/>
      <c r="K118" s="3"/>
      <c r="L118" s="3"/>
    </row>
    <row r="119" spans="5:12" ht="21">
      <c r="E119" s="59"/>
      <c r="F119" s="3"/>
      <c r="G119" s="3"/>
      <c r="H119" s="3"/>
      <c r="I119" s="3"/>
      <c r="J119" s="3"/>
      <c r="K119" s="3"/>
      <c r="L119" s="3"/>
    </row>
    <row r="120" spans="5:12" ht="21">
      <c r="E120" s="59"/>
      <c r="F120" s="3"/>
      <c r="G120" s="3"/>
      <c r="H120" s="3"/>
      <c r="I120" s="3"/>
      <c r="J120" s="3"/>
      <c r="K120" s="3"/>
      <c r="L120" s="3"/>
    </row>
    <row r="121" spans="5:12" ht="21">
      <c r="E121" s="59"/>
      <c r="F121" s="3"/>
      <c r="G121" s="3"/>
      <c r="H121" s="3"/>
      <c r="I121" s="3"/>
      <c r="J121" s="3"/>
      <c r="K121" s="3"/>
      <c r="L121" s="3"/>
    </row>
    <row r="122" spans="5:12" ht="21">
      <c r="E122" s="59"/>
      <c r="F122" s="3"/>
      <c r="G122" s="3"/>
      <c r="H122" s="3"/>
      <c r="I122" s="3"/>
      <c r="J122" s="3"/>
      <c r="K122" s="3"/>
      <c r="L122" s="3"/>
    </row>
    <row r="123" spans="5:12" ht="21">
      <c r="E123" s="59"/>
      <c r="F123" s="3"/>
      <c r="G123" s="3"/>
      <c r="H123" s="3"/>
      <c r="I123" s="3"/>
      <c r="J123" s="3"/>
      <c r="K123" s="3"/>
      <c r="L123" s="3"/>
    </row>
    <row r="124" spans="5:12" ht="21">
      <c r="E124" s="59"/>
      <c r="F124" s="3"/>
      <c r="G124" s="3"/>
      <c r="H124" s="3"/>
      <c r="I124" s="3"/>
      <c r="J124" s="3"/>
      <c r="K124" s="3"/>
      <c r="L124" s="3"/>
    </row>
    <row r="125" spans="5:12" ht="21">
      <c r="E125" s="59"/>
      <c r="F125" s="3"/>
      <c r="G125" s="3"/>
      <c r="H125" s="3"/>
      <c r="I125" s="3"/>
      <c r="J125" s="3"/>
      <c r="K125" s="3"/>
      <c r="L125" s="3"/>
    </row>
    <row r="126" spans="5:12" ht="21">
      <c r="E126" s="59"/>
      <c r="F126" s="3"/>
      <c r="G126" s="3"/>
      <c r="H126" s="3"/>
      <c r="I126" s="3"/>
      <c r="J126" s="3"/>
      <c r="K126" s="3"/>
      <c r="L126" s="3"/>
    </row>
    <row r="127" spans="5:12" ht="21">
      <c r="E127" s="59"/>
      <c r="F127" s="3"/>
      <c r="G127" s="3"/>
      <c r="H127" s="3"/>
      <c r="I127" s="3"/>
      <c r="J127" s="3"/>
      <c r="K127" s="3"/>
      <c r="L127" s="3"/>
    </row>
    <row r="128" spans="5:12" ht="21">
      <c r="E128" s="59"/>
      <c r="F128" s="3"/>
      <c r="G128" s="3"/>
      <c r="H128" s="3"/>
      <c r="I128" s="3"/>
      <c r="J128" s="3"/>
      <c r="K128" s="3"/>
      <c r="L128" s="3"/>
    </row>
    <row r="129" spans="5:12" ht="21">
      <c r="E129" s="59"/>
      <c r="F129" s="3"/>
      <c r="G129" s="3"/>
      <c r="H129" s="3"/>
      <c r="I129" s="3"/>
      <c r="J129" s="3"/>
      <c r="K129" s="3"/>
      <c r="L129" s="3"/>
    </row>
    <row r="130" spans="5:12" ht="21">
      <c r="E130" s="59"/>
      <c r="F130" s="3"/>
      <c r="G130" s="3"/>
      <c r="H130" s="3"/>
      <c r="I130" s="3"/>
      <c r="J130" s="3"/>
      <c r="K130" s="3"/>
      <c r="L130" s="3"/>
    </row>
    <row r="131" spans="5:12" ht="21">
      <c r="E131" s="59"/>
      <c r="F131" s="3"/>
      <c r="G131" s="3"/>
      <c r="H131" s="3"/>
      <c r="I131" s="3"/>
      <c r="J131" s="3"/>
      <c r="K131" s="3"/>
      <c r="L131" s="3"/>
    </row>
    <row r="132" spans="5:12" ht="21">
      <c r="E132" s="59"/>
      <c r="F132" s="3"/>
      <c r="G132" s="3"/>
      <c r="H132" s="3"/>
      <c r="I132" s="3"/>
      <c r="J132" s="3"/>
      <c r="K132" s="3"/>
      <c r="L132" s="3"/>
    </row>
    <row r="133" spans="5:12" ht="21">
      <c r="E133" s="59"/>
      <c r="F133" s="3"/>
      <c r="G133" s="3"/>
      <c r="H133" s="3"/>
      <c r="I133" s="3"/>
      <c r="J133" s="3"/>
      <c r="K133" s="3"/>
      <c r="L133" s="3"/>
    </row>
    <row r="134" spans="5:12" ht="21">
      <c r="E134" s="59"/>
      <c r="F134" s="3"/>
      <c r="G134" s="3"/>
      <c r="H134" s="3"/>
      <c r="I134" s="3"/>
      <c r="J134" s="3"/>
      <c r="K134" s="3"/>
      <c r="L134" s="3"/>
    </row>
  </sheetData>
  <mergeCells count="9">
    <mergeCell ref="A82:B82"/>
    <mergeCell ref="A1:N1"/>
    <mergeCell ref="A2:N2"/>
    <mergeCell ref="M3:N3"/>
    <mergeCell ref="A4:A5"/>
    <mergeCell ref="B4:B5"/>
    <mergeCell ref="C4:F4"/>
    <mergeCell ref="G4:J4"/>
    <mergeCell ref="K4:N4"/>
  </mergeCells>
  <conditionalFormatting sqref="A6:A81">
    <cfRule type="expression" dxfId="5" priority="2">
      <formula>$N6=100</formula>
    </cfRule>
  </conditionalFormatting>
  <conditionalFormatting sqref="N6:N81">
    <cfRule type="dataBar" priority="3">
      <dataBar>
        <cfvo type="num" val="0"/>
        <cfvo type="num" val="100"/>
        <color rgb="FF008AEF"/>
      </dataBar>
    </cfRule>
    <cfRule type="top10" dxfId="4" priority="4" rank="3"/>
    <cfRule type="top10" dxfId="3" priority="5" bottom="1" rank="3"/>
  </conditionalFormatting>
  <conditionalFormatting sqref="A6:A81">
    <cfRule type="top10" dxfId="2" priority="6" rank="3"/>
    <cfRule type="top10" dxfId="1" priority="7" bottom="1" rank="3"/>
  </conditionalFormatting>
  <conditionalFormatting sqref="B6:B81">
    <cfRule type="expression" dxfId="0" priority="1">
      <formula>OR($A6=1,$A6=2,$A6=3)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13.ส่วนกลางจัดสรรให้จังหวัด</vt:lpstr>
      <vt:lpstr>'13.ส่วนกลางจัดสรรให้จังหวัด'!Print_Area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2021-06-21T08:20:32Z</dcterms:created>
  <dcterms:modified xsi:type="dcterms:W3CDTF">2021-06-21T08:21:20Z</dcterms:modified>
</cp:coreProperties>
</file>