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dsara_l\Desktop\ขึ้นเว็บ 14.6.64\"/>
    </mc:Choice>
  </mc:AlternateContent>
  <bookViews>
    <workbookView xWindow="0" yWindow="0" windowWidth="19200" windowHeight="1189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B85" i="1"/>
  <c r="B84" i="1"/>
  <c r="B83" i="1"/>
  <c r="I81" i="1"/>
  <c r="H81" i="1"/>
  <c r="G81" i="1"/>
  <c r="F81" i="1"/>
  <c r="E81" i="1"/>
  <c r="M81" i="1" s="1"/>
  <c r="D81" i="1"/>
  <c r="L81" i="1" s="1"/>
  <c r="C81" i="1"/>
  <c r="B81" i="1"/>
  <c r="L80" i="1"/>
  <c r="I80" i="1"/>
  <c r="J80" i="1" s="1"/>
  <c r="H80" i="1"/>
  <c r="G80" i="1"/>
  <c r="E80" i="1"/>
  <c r="F80" i="1" s="1"/>
  <c r="D80" i="1"/>
  <c r="C80" i="1"/>
  <c r="K80" i="1" s="1"/>
  <c r="B80" i="1"/>
  <c r="K79" i="1"/>
  <c r="J79" i="1"/>
  <c r="I79" i="1"/>
  <c r="H79" i="1"/>
  <c r="G79" i="1"/>
  <c r="E79" i="1"/>
  <c r="M79" i="1" s="1"/>
  <c r="D79" i="1"/>
  <c r="L79" i="1" s="1"/>
  <c r="C79" i="1"/>
  <c r="F79" i="1" s="1"/>
  <c r="B79" i="1"/>
  <c r="I78" i="1"/>
  <c r="J78" i="1" s="1"/>
  <c r="H78" i="1"/>
  <c r="G78" i="1"/>
  <c r="E78" i="1"/>
  <c r="D78" i="1"/>
  <c r="C78" i="1"/>
  <c r="K78" i="1" s="1"/>
  <c r="B78" i="1"/>
  <c r="N77" i="1"/>
  <c r="P77" i="1" s="1"/>
  <c r="I77" i="1"/>
  <c r="H77" i="1"/>
  <c r="G77" i="1"/>
  <c r="J77" i="1" s="1"/>
  <c r="F77" i="1"/>
  <c r="E77" i="1"/>
  <c r="M77" i="1" s="1"/>
  <c r="D77" i="1"/>
  <c r="L77" i="1" s="1"/>
  <c r="C77" i="1"/>
  <c r="K77" i="1" s="1"/>
  <c r="B77" i="1"/>
  <c r="M76" i="1"/>
  <c r="N76" i="1" s="1"/>
  <c r="I76" i="1"/>
  <c r="J76" i="1" s="1"/>
  <c r="H76" i="1"/>
  <c r="G76" i="1"/>
  <c r="E76" i="1"/>
  <c r="F76" i="1" s="1"/>
  <c r="D76" i="1"/>
  <c r="L76" i="1" s="1"/>
  <c r="C76" i="1"/>
  <c r="K76" i="1" s="1"/>
  <c r="B76" i="1"/>
  <c r="J75" i="1"/>
  <c r="I75" i="1"/>
  <c r="H75" i="1"/>
  <c r="G75" i="1"/>
  <c r="E75" i="1"/>
  <c r="M75" i="1" s="1"/>
  <c r="D75" i="1"/>
  <c r="L75" i="1" s="1"/>
  <c r="C75" i="1"/>
  <c r="F75" i="1" s="1"/>
  <c r="B75" i="1"/>
  <c r="I74" i="1"/>
  <c r="J74" i="1" s="1"/>
  <c r="H74" i="1"/>
  <c r="G74" i="1"/>
  <c r="E74" i="1"/>
  <c r="D74" i="1"/>
  <c r="L74" i="1" s="1"/>
  <c r="C74" i="1"/>
  <c r="K74" i="1" s="1"/>
  <c r="B74" i="1"/>
  <c r="I73" i="1"/>
  <c r="H73" i="1"/>
  <c r="G73" i="1"/>
  <c r="J73" i="1" s="1"/>
  <c r="F73" i="1"/>
  <c r="E73" i="1"/>
  <c r="M73" i="1" s="1"/>
  <c r="D73" i="1"/>
  <c r="L73" i="1" s="1"/>
  <c r="C73" i="1"/>
  <c r="B73" i="1"/>
  <c r="L72" i="1"/>
  <c r="I72" i="1"/>
  <c r="J72" i="1" s="1"/>
  <c r="H72" i="1"/>
  <c r="G72" i="1"/>
  <c r="E72" i="1"/>
  <c r="F72" i="1" s="1"/>
  <c r="D72" i="1"/>
  <c r="C72" i="1"/>
  <c r="K72" i="1" s="1"/>
  <c r="B72" i="1"/>
  <c r="K71" i="1"/>
  <c r="J71" i="1"/>
  <c r="I71" i="1"/>
  <c r="H71" i="1"/>
  <c r="G71" i="1"/>
  <c r="E71" i="1"/>
  <c r="M71" i="1" s="1"/>
  <c r="D71" i="1"/>
  <c r="L71" i="1" s="1"/>
  <c r="C71" i="1"/>
  <c r="F71" i="1" s="1"/>
  <c r="B71" i="1"/>
  <c r="I70" i="1"/>
  <c r="J70" i="1" s="1"/>
  <c r="H70" i="1"/>
  <c r="G70" i="1"/>
  <c r="E70" i="1"/>
  <c r="M70" i="1" s="1"/>
  <c r="N70" i="1" s="1"/>
  <c r="D70" i="1"/>
  <c r="C70" i="1"/>
  <c r="K70" i="1" s="1"/>
  <c r="B70" i="1"/>
  <c r="I69" i="1"/>
  <c r="H69" i="1"/>
  <c r="G69" i="1"/>
  <c r="J69" i="1" s="1"/>
  <c r="F69" i="1"/>
  <c r="E69" i="1"/>
  <c r="M69" i="1" s="1"/>
  <c r="D69" i="1"/>
  <c r="L69" i="1" s="1"/>
  <c r="C69" i="1"/>
  <c r="B69" i="1"/>
  <c r="M68" i="1"/>
  <c r="N68" i="1" s="1"/>
  <c r="L68" i="1"/>
  <c r="I68" i="1"/>
  <c r="J68" i="1" s="1"/>
  <c r="H68" i="1"/>
  <c r="G68" i="1"/>
  <c r="E68" i="1"/>
  <c r="F68" i="1" s="1"/>
  <c r="D68" i="1"/>
  <c r="C68" i="1"/>
  <c r="K68" i="1" s="1"/>
  <c r="B68" i="1"/>
  <c r="K67" i="1"/>
  <c r="J67" i="1"/>
  <c r="I67" i="1"/>
  <c r="H67" i="1"/>
  <c r="G67" i="1"/>
  <c r="E67" i="1"/>
  <c r="M67" i="1" s="1"/>
  <c r="D67" i="1"/>
  <c r="L67" i="1" s="1"/>
  <c r="C67" i="1"/>
  <c r="F67" i="1" s="1"/>
  <c r="B67" i="1"/>
  <c r="I66" i="1"/>
  <c r="J66" i="1" s="1"/>
  <c r="H66" i="1"/>
  <c r="G66" i="1"/>
  <c r="E66" i="1"/>
  <c r="D66" i="1"/>
  <c r="L66" i="1" s="1"/>
  <c r="C66" i="1"/>
  <c r="K66" i="1" s="1"/>
  <c r="B66" i="1"/>
  <c r="N65" i="1"/>
  <c r="I65" i="1"/>
  <c r="H65" i="1"/>
  <c r="G65" i="1"/>
  <c r="J65" i="1" s="1"/>
  <c r="F65" i="1"/>
  <c r="E65" i="1"/>
  <c r="M65" i="1" s="1"/>
  <c r="D65" i="1"/>
  <c r="L65" i="1" s="1"/>
  <c r="C65" i="1"/>
  <c r="K65" i="1" s="1"/>
  <c r="B65" i="1"/>
  <c r="I64" i="1"/>
  <c r="J64" i="1" s="1"/>
  <c r="H64" i="1"/>
  <c r="G64" i="1"/>
  <c r="E64" i="1"/>
  <c r="F64" i="1" s="1"/>
  <c r="D64" i="1"/>
  <c r="L64" i="1" s="1"/>
  <c r="C64" i="1"/>
  <c r="K64" i="1" s="1"/>
  <c r="B64" i="1"/>
  <c r="I63" i="1"/>
  <c r="H63" i="1"/>
  <c r="G63" i="1"/>
  <c r="K63" i="1" s="1"/>
  <c r="E63" i="1"/>
  <c r="M63" i="1" s="1"/>
  <c r="D63" i="1"/>
  <c r="L63" i="1" s="1"/>
  <c r="C63" i="1"/>
  <c r="F63" i="1" s="1"/>
  <c r="B63" i="1"/>
  <c r="I62" i="1"/>
  <c r="J62" i="1" s="1"/>
  <c r="H62" i="1"/>
  <c r="G62" i="1"/>
  <c r="E62" i="1"/>
  <c r="F62" i="1" s="1"/>
  <c r="D62" i="1"/>
  <c r="C62" i="1"/>
  <c r="K62" i="1" s="1"/>
  <c r="B62" i="1"/>
  <c r="K61" i="1"/>
  <c r="I61" i="1"/>
  <c r="H61" i="1"/>
  <c r="G61" i="1"/>
  <c r="J61" i="1" s="1"/>
  <c r="E61" i="1"/>
  <c r="M61" i="1" s="1"/>
  <c r="N61" i="1" s="1"/>
  <c r="P61" i="1" s="1"/>
  <c r="D61" i="1"/>
  <c r="L61" i="1" s="1"/>
  <c r="C61" i="1"/>
  <c r="F61" i="1" s="1"/>
  <c r="B61" i="1"/>
  <c r="M60" i="1"/>
  <c r="N60" i="1" s="1"/>
  <c r="L60" i="1"/>
  <c r="I60" i="1"/>
  <c r="J60" i="1" s="1"/>
  <c r="H60" i="1"/>
  <c r="G60" i="1"/>
  <c r="E60" i="1"/>
  <c r="F60" i="1" s="1"/>
  <c r="D60" i="1"/>
  <c r="C60" i="1"/>
  <c r="K60" i="1" s="1"/>
  <c r="B60" i="1"/>
  <c r="I59" i="1"/>
  <c r="H59" i="1"/>
  <c r="G59" i="1"/>
  <c r="J59" i="1" s="1"/>
  <c r="E59" i="1"/>
  <c r="M59" i="1" s="1"/>
  <c r="D59" i="1"/>
  <c r="L59" i="1" s="1"/>
  <c r="C59" i="1"/>
  <c r="F59" i="1" s="1"/>
  <c r="B59" i="1"/>
  <c r="I58" i="1"/>
  <c r="J58" i="1" s="1"/>
  <c r="H58" i="1"/>
  <c r="G58" i="1"/>
  <c r="E58" i="1"/>
  <c r="F58" i="1" s="1"/>
  <c r="D58" i="1"/>
  <c r="L58" i="1" s="1"/>
  <c r="C58" i="1"/>
  <c r="K58" i="1" s="1"/>
  <c r="B58" i="1"/>
  <c r="I57" i="1"/>
  <c r="H57" i="1"/>
  <c r="G57" i="1"/>
  <c r="J57" i="1" s="1"/>
  <c r="F57" i="1"/>
  <c r="E57" i="1"/>
  <c r="M57" i="1" s="1"/>
  <c r="D57" i="1"/>
  <c r="L57" i="1" s="1"/>
  <c r="C57" i="1"/>
  <c r="B57" i="1"/>
  <c r="L56" i="1"/>
  <c r="I56" i="1"/>
  <c r="J56" i="1" s="1"/>
  <c r="H56" i="1"/>
  <c r="G56" i="1"/>
  <c r="E56" i="1"/>
  <c r="F56" i="1" s="1"/>
  <c r="D56" i="1"/>
  <c r="C56" i="1"/>
  <c r="K56" i="1" s="1"/>
  <c r="B56" i="1"/>
  <c r="K55" i="1"/>
  <c r="J55" i="1"/>
  <c r="I55" i="1"/>
  <c r="H55" i="1"/>
  <c r="G55" i="1"/>
  <c r="E55" i="1"/>
  <c r="M55" i="1" s="1"/>
  <c r="D55" i="1"/>
  <c r="L55" i="1" s="1"/>
  <c r="C55" i="1"/>
  <c r="F55" i="1" s="1"/>
  <c r="B55" i="1"/>
  <c r="M54" i="1"/>
  <c r="N54" i="1" s="1"/>
  <c r="J54" i="1"/>
  <c r="I54" i="1"/>
  <c r="H54" i="1"/>
  <c r="G54" i="1"/>
  <c r="E54" i="1"/>
  <c r="F54" i="1" s="1"/>
  <c r="D54" i="1"/>
  <c r="L54" i="1" s="1"/>
  <c r="C54" i="1"/>
  <c r="K54" i="1" s="1"/>
  <c r="B54" i="1"/>
  <c r="I53" i="1"/>
  <c r="H53" i="1"/>
  <c r="G53" i="1"/>
  <c r="J53" i="1" s="1"/>
  <c r="F53" i="1"/>
  <c r="E53" i="1"/>
  <c r="M53" i="1" s="1"/>
  <c r="D53" i="1"/>
  <c r="C53" i="1"/>
  <c r="B53" i="1"/>
  <c r="L52" i="1"/>
  <c r="I52" i="1"/>
  <c r="J52" i="1" s="1"/>
  <c r="H52" i="1"/>
  <c r="G52" i="1"/>
  <c r="E52" i="1"/>
  <c r="M52" i="1" s="1"/>
  <c r="N52" i="1" s="1"/>
  <c r="D52" i="1"/>
  <c r="C52" i="1"/>
  <c r="K52" i="1" s="1"/>
  <c r="B52" i="1"/>
  <c r="L51" i="1"/>
  <c r="I51" i="1"/>
  <c r="H51" i="1"/>
  <c r="G51" i="1"/>
  <c r="J51" i="1" s="1"/>
  <c r="E51" i="1"/>
  <c r="M51" i="1" s="1"/>
  <c r="D51" i="1"/>
  <c r="C51" i="1"/>
  <c r="F51" i="1" s="1"/>
  <c r="B51" i="1"/>
  <c r="I50" i="1"/>
  <c r="J50" i="1" s="1"/>
  <c r="H50" i="1"/>
  <c r="G50" i="1"/>
  <c r="E50" i="1"/>
  <c r="F50" i="1" s="1"/>
  <c r="D50" i="1"/>
  <c r="L50" i="1" s="1"/>
  <c r="C50" i="1"/>
  <c r="K50" i="1" s="1"/>
  <c r="B50" i="1"/>
  <c r="I49" i="1"/>
  <c r="H49" i="1"/>
  <c r="G49" i="1"/>
  <c r="J49" i="1" s="1"/>
  <c r="E49" i="1"/>
  <c r="M49" i="1" s="1"/>
  <c r="D49" i="1"/>
  <c r="C49" i="1"/>
  <c r="K49" i="1" s="1"/>
  <c r="N49" i="1" s="1"/>
  <c r="B49" i="1"/>
  <c r="M48" i="1"/>
  <c r="N48" i="1" s="1"/>
  <c r="L48" i="1"/>
  <c r="I48" i="1"/>
  <c r="J48" i="1" s="1"/>
  <c r="H48" i="1"/>
  <c r="G48" i="1"/>
  <c r="F48" i="1"/>
  <c r="E48" i="1"/>
  <c r="D48" i="1"/>
  <c r="C48" i="1"/>
  <c r="K48" i="1" s="1"/>
  <c r="B48" i="1"/>
  <c r="I47" i="1"/>
  <c r="H47" i="1"/>
  <c r="G47" i="1"/>
  <c r="K47" i="1" s="1"/>
  <c r="E47" i="1"/>
  <c r="M47" i="1" s="1"/>
  <c r="D47" i="1"/>
  <c r="L47" i="1" s="1"/>
  <c r="C47" i="1"/>
  <c r="F47" i="1" s="1"/>
  <c r="B47" i="1"/>
  <c r="I46" i="1"/>
  <c r="J46" i="1" s="1"/>
  <c r="H46" i="1"/>
  <c r="G46" i="1"/>
  <c r="E46" i="1"/>
  <c r="F46" i="1" s="1"/>
  <c r="D46" i="1"/>
  <c r="C46" i="1"/>
  <c r="K46" i="1" s="1"/>
  <c r="B46" i="1"/>
  <c r="K45" i="1"/>
  <c r="N45" i="1" s="1"/>
  <c r="P45" i="1" s="1"/>
  <c r="I45" i="1"/>
  <c r="H45" i="1"/>
  <c r="G45" i="1"/>
  <c r="J45" i="1" s="1"/>
  <c r="E45" i="1"/>
  <c r="M45" i="1" s="1"/>
  <c r="D45" i="1"/>
  <c r="C45" i="1"/>
  <c r="F45" i="1" s="1"/>
  <c r="B45" i="1"/>
  <c r="I44" i="1"/>
  <c r="J44" i="1" s="1"/>
  <c r="H44" i="1"/>
  <c r="G44" i="1"/>
  <c r="E44" i="1"/>
  <c r="M44" i="1" s="1"/>
  <c r="N44" i="1" s="1"/>
  <c r="D44" i="1"/>
  <c r="L44" i="1" s="1"/>
  <c r="C44" i="1"/>
  <c r="K44" i="1" s="1"/>
  <c r="B44" i="1"/>
  <c r="L43" i="1"/>
  <c r="J43" i="1"/>
  <c r="I43" i="1"/>
  <c r="H43" i="1"/>
  <c r="G43" i="1"/>
  <c r="E43" i="1"/>
  <c r="M43" i="1" s="1"/>
  <c r="D43" i="1"/>
  <c r="C43" i="1"/>
  <c r="F43" i="1" s="1"/>
  <c r="B43" i="1"/>
  <c r="I42" i="1"/>
  <c r="M42" i="1" s="1"/>
  <c r="N42" i="1" s="1"/>
  <c r="H42" i="1"/>
  <c r="G42" i="1"/>
  <c r="E42" i="1"/>
  <c r="F42" i="1" s="1"/>
  <c r="D42" i="1"/>
  <c r="L42" i="1" s="1"/>
  <c r="C42" i="1"/>
  <c r="K42" i="1" s="1"/>
  <c r="B42" i="1"/>
  <c r="I41" i="1"/>
  <c r="H41" i="1"/>
  <c r="G41" i="1"/>
  <c r="J41" i="1" s="1"/>
  <c r="E41" i="1"/>
  <c r="M41" i="1" s="1"/>
  <c r="D41" i="1"/>
  <c r="L41" i="1" s="1"/>
  <c r="C41" i="1"/>
  <c r="F41" i="1" s="1"/>
  <c r="B41" i="1"/>
  <c r="M40" i="1"/>
  <c r="N40" i="1" s="1"/>
  <c r="L40" i="1"/>
  <c r="I40" i="1"/>
  <c r="J40" i="1" s="1"/>
  <c r="H40" i="1"/>
  <c r="G40" i="1"/>
  <c r="F40" i="1"/>
  <c r="E40" i="1"/>
  <c r="D40" i="1"/>
  <c r="C40" i="1"/>
  <c r="K40" i="1" s="1"/>
  <c r="B40" i="1"/>
  <c r="L39" i="1"/>
  <c r="K39" i="1"/>
  <c r="J39" i="1"/>
  <c r="I39" i="1"/>
  <c r="H39" i="1"/>
  <c r="G39" i="1"/>
  <c r="E39" i="1"/>
  <c r="M39" i="1" s="1"/>
  <c r="D39" i="1"/>
  <c r="C39" i="1"/>
  <c r="F39" i="1" s="1"/>
  <c r="B39" i="1"/>
  <c r="M38" i="1"/>
  <c r="N38" i="1" s="1"/>
  <c r="J38" i="1"/>
  <c r="I38" i="1"/>
  <c r="H38" i="1"/>
  <c r="G38" i="1"/>
  <c r="E38" i="1"/>
  <c r="F38" i="1" s="1"/>
  <c r="D38" i="1"/>
  <c r="L38" i="1" s="1"/>
  <c r="C38" i="1"/>
  <c r="K38" i="1" s="1"/>
  <c r="B38" i="1"/>
  <c r="I37" i="1"/>
  <c r="H37" i="1"/>
  <c r="G37" i="1"/>
  <c r="J37" i="1" s="1"/>
  <c r="F37" i="1"/>
  <c r="E37" i="1"/>
  <c r="M37" i="1" s="1"/>
  <c r="D37" i="1"/>
  <c r="C37" i="1"/>
  <c r="B37" i="1"/>
  <c r="L36" i="1"/>
  <c r="I36" i="1"/>
  <c r="J36" i="1" s="1"/>
  <c r="H36" i="1"/>
  <c r="G36" i="1"/>
  <c r="E36" i="1"/>
  <c r="M36" i="1" s="1"/>
  <c r="N36" i="1" s="1"/>
  <c r="D36" i="1"/>
  <c r="C36" i="1"/>
  <c r="K36" i="1" s="1"/>
  <c r="B36" i="1"/>
  <c r="L35" i="1"/>
  <c r="I35" i="1"/>
  <c r="H35" i="1"/>
  <c r="G35" i="1"/>
  <c r="J35" i="1" s="1"/>
  <c r="E35" i="1"/>
  <c r="M35" i="1" s="1"/>
  <c r="D35" i="1"/>
  <c r="C35" i="1"/>
  <c r="F35" i="1" s="1"/>
  <c r="B35" i="1"/>
  <c r="I34" i="1"/>
  <c r="J34" i="1" s="1"/>
  <c r="H34" i="1"/>
  <c r="G34" i="1"/>
  <c r="E34" i="1"/>
  <c r="F34" i="1" s="1"/>
  <c r="D34" i="1"/>
  <c r="L34" i="1" s="1"/>
  <c r="C34" i="1"/>
  <c r="K34" i="1" s="1"/>
  <c r="B34" i="1"/>
  <c r="I33" i="1"/>
  <c r="H33" i="1"/>
  <c r="G33" i="1"/>
  <c r="J33" i="1" s="1"/>
  <c r="E33" i="1"/>
  <c r="M33" i="1" s="1"/>
  <c r="D33" i="1"/>
  <c r="C33" i="1"/>
  <c r="K33" i="1" s="1"/>
  <c r="N33" i="1" s="1"/>
  <c r="B33" i="1"/>
  <c r="M32" i="1"/>
  <c r="N32" i="1" s="1"/>
  <c r="L32" i="1"/>
  <c r="I32" i="1"/>
  <c r="J32" i="1" s="1"/>
  <c r="H32" i="1"/>
  <c r="G32" i="1"/>
  <c r="F32" i="1"/>
  <c r="E32" i="1"/>
  <c r="D32" i="1"/>
  <c r="C32" i="1"/>
  <c r="K32" i="1" s="1"/>
  <c r="B32" i="1"/>
  <c r="I31" i="1"/>
  <c r="H31" i="1"/>
  <c r="G31" i="1"/>
  <c r="K31" i="1" s="1"/>
  <c r="E31" i="1"/>
  <c r="M31" i="1" s="1"/>
  <c r="D31" i="1"/>
  <c r="L31" i="1" s="1"/>
  <c r="C31" i="1"/>
  <c r="F31" i="1" s="1"/>
  <c r="B31" i="1"/>
  <c r="I30" i="1"/>
  <c r="J30" i="1" s="1"/>
  <c r="H30" i="1"/>
  <c r="G30" i="1"/>
  <c r="E30" i="1"/>
  <c r="F30" i="1" s="1"/>
  <c r="D30" i="1"/>
  <c r="C30" i="1"/>
  <c r="K30" i="1" s="1"/>
  <c r="B30" i="1"/>
  <c r="K29" i="1"/>
  <c r="N29" i="1" s="1"/>
  <c r="P29" i="1" s="1"/>
  <c r="I29" i="1"/>
  <c r="H29" i="1"/>
  <c r="G29" i="1"/>
  <c r="J29" i="1" s="1"/>
  <c r="E29" i="1"/>
  <c r="M29" i="1" s="1"/>
  <c r="D29" i="1"/>
  <c r="C29" i="1"/>
  <c r="F29" i="1" s="1"/>
  <c r="B29" i="1"/>
  <c r="I28" i="1"/>
  <c r="J28" i="1" s="1"/>
  <c r="H28" i="1"/>
  <c r="G28" i="1"/>
  <c r="E28" i="1"/>
  <c r="M28" i="1" s="1"/>
  <c r="N28" i="1" s="1"/>
  <c r="D28" i="1"/>
  <c r="L28" i="1" s="1"/>
  <c r="C28" i="1"/>
  <c r="K28" i="1" s="1"/>
  <c r="B28" i="1"/>
  <c r="L27" i="1"/>
  <c r="J27" i="1"/>
  <c r="I27" i="1"/>
  <c r="H27" i="1"/>
  <c r="G27" i="1"/>
  <c r="E27" i="1"/>
  <c r="M27" i="1" s="1"/>
  <c r="D27" i="1"/>
  <c r="C27" i="1"/>
  <c r="F27" i="1" s="1"/>
  <c r="B27" i="1"/>
  <c r="I26" i="1"/>
  <c r="J26" i="1" s="1"/>
  <c r="H26" i="1"/>
  <c r="G26" i="1"/>
  <c r="E26" i="1"/>
  <c r="F26" i="1" s="1"/>
  <c r="D26" i="1"/>
  <c r="L26" i="1" s="1"/>
  <c r="C26" i="1"/>
  <c r="K26" i="1" s="1"/>
  <c r="B26" i="1"/>
  <c r="I25" i="1"/>
  <c r="H25" i="1"/>
  <c r="G25" i="1"/>
  <c r="J25" i="1" s="1"/>
  <c r="E25" i="1"/>
  <c r="M25" i="1" s="1"/>
  <c r="D25" i="1"/>
  <c r="L25" i="1" s="1"/>
  <c r="C25" i="1"/>
  <c r="F25" i="1" s="1"/>
  <c r="B25" i="1"/>
  <c r="M24" i="1"/>
  <c r="N24" i="1" s="1"/>
  <c r="L24" i="1"/>
  <c r="I24" i="1"/>
  <c r="J24" i="1" s="1"/>
  <c r="H24" i="1"/>
  <c r="G24" i="1"/>
  <c r="F24" i="1"/>
  <c r="E24" i="1"/>
  <c r="D24" i="1"/>
  <c r="C24" i="1"/>
  <c r="K24" i="1" s="1"/>
  <c r="B24" i="1"/>
  <c r="L23" i="1"/>
  <c r="K23" i="1"/>
  <c r="J23" i="1"/>
  <c r="I23" i="1"/>
  <c r="H23" i="1"/>
  <c r="G23" i="1"/>
  <c r="E23" i="1"/>
  <c r="M23" i="1" s="1"/>
  <c r="D23" i="1"/>
  <c r="C23" i="1"/>
  <c r="F23" i="1" s="1"/>
  <c r="B23" i="1"/>
  <c r="M22" i="1"/>
  <c r="N22" i="1" s="1"/>
  <c r="J22" i="1"/>
  <c r="I22" i="1"/>
  <c r="H22" i="1"/>
  <c r="G22" i="1"/>
  <c r="E22" i="1"/>
  <c r="F22" i="1" s="1"/>
  <c r="D22" i="1"/>
  <c r="L22" i="1" s="1"/>
  <c r="C22" i="1"/>
  <c r="K22" i="1" s="1"/>
  <c r="B22" i="1"/>
  <c r="I21" i="1"/>
  <c r="H21" i="1"/>
  <c r="G21" i="1"/>
  <c r="J21" i="1" s="1"/>
  <c r="F21" i="1"/>
  <c r="E21" i="1"/>
  <c r="M21" i="1" s="1"/>
  <c r="D21" i="1"/>
  <c r="C21" i="1"/>
  <c r="B21" i="1"/>
  <c r="L20" i="1"/>
  <c r="I20" i="1"/>
  <c r="J20" i="1" s="1"/>
  <c r="H20" i="1"/>
  <c r="G20" i="1"/>
  <c r="E20" i="1"/>
  <c r="M20" i="1" s="1"/>
  <c r="N20" i="1" s="1"/>
  <c r="D20" i="1"/>
  <c r="C20" i="1"/>
  <c r="K20" i="1" s="1"/>
  <c r="B20" i="1"/>
  <c r="L19" i="1"/>
  <c r="I19" i="1"/>
  <c r="H19" i="1"/>
  <c r="G19" i="1"/>
  <c r="J19" i="1" s="1"/>
  <c r="E19" i="1"/>
  <c r="M19" i="1" s="1"/>
  <c r="D19" i="1"/>
  <c r="C19" i="1"/>
  <c r="F19" i="1" s="1"/>
  <c r="B19" i="1"/>
  <c r="I18" i="1"/>
  <c r="J18" i="1" s="1"/>
  <c r="H18" i="1"/>
  <c r="G18" i="1"/>
  <c r="E18" i="1"/>
  <c r="F18" i="1" s="1"/>
  <c r="D18" i="1"/>
  <c r="L18" i="1" s="1"/>
  <c r="C18" i="1"/>
  <c r="K18" i="1" s="1"/>
  <c r="B18" i="1"/>
  <c r="I17" i="1"/>
  <c r="H17" i="1"/>
  <c r="G17" i="1"/>
  <c r="J17" i="1" s="1"/>
  <c r="E17" i="1"/>
  <c r="M17" i="1" s="1"/>
  <c r="D17" i="1"/>
  <c r="C17" i="1"/>
  <c r="K17" i="1" s="1"/>
  <c r="N17" i="1" s="1"/>
  <c r="P17" i="1" s="1"/>
  <c r="B17" i="1"/>
  <c r="M16" i="1"/>
  <c r="N16" i="1" s="1"/>
  <c r="L16" i="1"/>
  <c r="I16" i="1"/>
  <c r="J16" i="1" s="1"/>
  <c r="H16" i="1"/>
  <c r="G16" i="1"/>
  <c r="F16" i="1"/>
  <c r="E16" i="1"/>
  <c r="D16" i="1"/>
  <c r="C16" i="1"/>
  <c r="K16" i="1" s="1"/>
  <c r="B16" i="1"/>
  <c r="I15" i="1"/>
  <c r="H15" i="1"/>
  <c r="G15" i="1"/>
  <c r="J15" i="1" s="1"/>
  <c r="E15" i="1"/>
  <c r="M15" i="1" s="1"/>
  <c r="D15" i="1"/>
  <c r="L15" i="1" s="1"/>
  <c r="C15" i="1"/>
  <c r="F15" i="1" s="1"/>
  <c r="B15" i="1"/>
  <c r="M14" i="1"/>
  <c r="L14" i="1"/>
  <c r="J14" i="1"/>
  <c r="I14" i="1"/>
  <c r="H14" i="1"/>
  <c r="G14" i="1"/>
  <c r="E14" i="1"/>
  <c r="F14" i="1" s="1"/>
  <c r="D14" i="1"/>
  <c r="C14" i="1"/>
  <c r="K14" i="1" s="1"/>
  <c r="B14" i="1"/>
  <c r="I13" i="1"/>
  <c r="H13" i="1"/>
  <c r="G13" i="1"/>
  <c r="J13" i="1" s="1"/>
  <c r="F13" i="1"/>
  <c r="E13" i="1"/>
  <c r="M13" i="1" s="1"/>
  <c r="N13" i="1" s="1"/>
  <c r="D13" i="1"/>
  <c r="C13" i="1"/>
  <c r="K13" i="1" s="1"/>
  <c r="B13" i="1"/>
  <c r="I12" i="1"/>
  <c r="J12" i="1" s="1"/>
  <c r="H12" i="1"/>
  <c r="L12" i="1" s="1"/>
  <c r="G12" i="1"/>
  <c r="E12" i="1"/>
  <c r="F12" i="1" s="1"/>
  <c r="D12" i="1"/>
  <c r="C12" i="1"/>
  <c r="K12" i="1" s="1"/>
  <c r="B12" i="1"/>
  <c r="I11" i="1"/>
  <c r="H11" i="1"/>
  <c r="G11" i="1"/>
  <c r="J11" i="1" s="1"/>
  <c r="F11" i="1"/>
  <c r="E11" i="1"/>
  <c r="M11" i="1" s="1"/>
  <c r="N11" i="1" s="1"/>
  <c r="P11" i="1" s="1"/>
  <c r="D11" i="1"/>
  <c r="L11" i="1" s="1"/>
  <c r="C11" i="1"/>
  <c r="K11" i="1" s="1"/>
  <c r="B11" i="1"/>
  <c r="I10" i="1"/>
  <c r="M10" i="1" s="1"/>
  <c r="N10" i="1" s="1"/>
  <c r="H10" i="1"/>
  <c r="L10" i="1" s="1"/>
  <c r="G10" i="1"/>
  <c r="E10" i="1"/>
  <c r="F10" i="1" s="1"/>
  <c r="D10" i="1"/>
  <c r="C10" i="1"/>
  <c r="K10" i="1" s="1"/>
  <c r="B10" i="1"/>
  <c r="I9" i="1"/>
  <c r="H9" i="1"/>
  <c r="G9" i="1"/>
  <c r="J9" i="1" s="1"/>
  <c r="E9" i="1"/>
  <c r="M9" i="1" s="1"/>
  <c r="D9" i="1"/>
  <c r="L9" i="1" s="1"/>
  <c r="C9" i="1"/>
  <c r="F9" i="1" s="1"/>
  <c r="B9" i="1"/>
  <c r="I8" i="1"/>
  <c r="J8" i="1" s="1"/>
  <c r="H8" i="1"/>
  <c r="L8" i="1" s="1"/>
  <c r="G8" i="1"/>
  <c r="F8" i="1"/>
  <c r="E8" i="1"/>
  <c r="M8" i="1" s="1"/>
  <c r="N8" i="1" s="1"/>
  <c r="D8" i="1"/>
  <c r="C8" i="1"/>
  <c r="K8" i="1" s="1"/>
  <c r="B8" i="1"/>
  <c r="I7" i="1"/>
  <c r="H7" i="1"/>
  <c r="G7" i="1"/>
  <c r="J7" i="1" s="1"/>
  <c r="E7" i="1"/>
  <c r="M7" i="1" s="1"/>
  <c r="D7" i="1"/>
  <c r="L7" i="1" s="1"/>
  <c r="C7" i="1"/>
  <c r="F7" i="1" s="1"/>
  <c r="B7" i="1"/>
  <c r="I6" i="1"/>
  <c r="H6" i="1"/>
  <c r="G6" i="1"/>
  <c r="E6" i="1"/>
  <c r="D6" i="1"/>
  <c r="D82" i="1" s="1"/>
  <c r="C6" i="1"/>
  <c r="K6" i="1" s="1"/>
  <c r="B6" i="1"/>
  <c r="A2" i="1"/>
  <c r="A1" i="1"/>
  <c r="P10" i="1" l="1"/>
  <c r="P44" i="1"/>
  <c r="P13" i="1"/>
  <c r="N21" i="1"/>
  <c r="P21" i="1" s="1"/>
  <c r="P48" i="1"/>
  <c r="P33" i="1"/>
  <c r="P40" i="1"/>
  <c r="P49" i="1"/>
  <c r="N53" i="1"/>
  <c r="P53" i="1" s="1"/>
  <c r="K9" i="1"/>
  <c r="N9" i="1" s="1"/>
  <c r="P9" i="1" s="1"/>
  <c r="J42" i="1"/>
  <c r="J10" i="1"/>
  <c r="J6" i="1"/>
  <c r="M30" i="1"/>
  <c r="N30" i="1" s="1"/>
  <c r="P30" i="1" s="1"/>
  <c r="J31" i="1"/>
  <c r="M46" i="1"/>
  <c r="N46" i="1" s="1"/>
  <c r="P46" i="1" s="1"/>
  <c r="J47" i="1"/>
  <c r="M62" i="1"/>
  <c r="N62" i="1" s="1"/>
  <c r="P62" i="1" s="1"/>
  <c r="J63" i="1"/>
  <c r="N67" i="1"/>
  <c r="P67" i="1" s="1"/>
  <c r="K69" i="1"/>
  <c r="N69" i="1" s="1"/>
  <c r="P69" i="1" s="1"/>
  <c r="K21" i="1"/>
  <c r="L33" i="1"/>
  <c r="K37" i="1"/>
  <c r="N37" i="1" s="1"/>
  <c r="L49" i="1"/>
  <c r="K53" i="1"/>
  <c r="M66" i="1"/>
  <c r="N66" i="1" s="1"/>
  <c r="P66" i="1" s="1"/>
  <c r="M72" i="1"/>
  <c r="N72" i="1" s="1"/>
  <c r="L78" i="1"/>
  <c r="N79" i="1"/>
  <c r="K81" i="1"/>
  <c r="N81" i="1" s="1"/>
  <c r="P81" i="1" s="1"/>
  <c r="K7" i="1"/>
  <c r="N7" i="1" s="1"/>
  <c r="N47" i="1"/>
  <c r="M26" i="1"/>
  <c r="N26" i="1" s="1"/>
  <c r="F28" i="1"/>
  <c r="K15" i="1"/>
  <c r="N15" i="1" s="1"/>
  <c r="N55" i="1"/>
  <c r="P55" i="1" s="1"/>
  <c r="K57" i="1"/>
  <c r="N57" i="1" s="1"/>
  <c r="L17" i="1"/>
  <c r="L6" i="1"/>
  <c r="M18" i="1"/>
  <c r="N18" i="1" s="1"/>
  <c r="P18" i="1" s="1"/>
  <c r="F20" i="1"/>
  <c r="L30" i="1"/>
  <c r="M34" i="1"/>
  <c r="N34" i="1" s="1"/>
  <c r="P34" i="1" s="1"/>
  <c r="F36" i="1"/>
  <c r="N43" i="1"/>
  <c r="P43" i="1" s="1"/>
  <c r="L46" i="1"/>
  <c r="M50" i="1"/>
  <c r="N50" i="1" s="1"/>
  <c r="P50" i="1" s="1"/>
  <c r="F52" i="1"/>
  <c r="M58" i="1"/>
  <c r="N58" i="1" s="1"/>
  <c r="P58" i="1" s="1"/>
  <c r="M78" i="1"/>
  <c r="N78" i="1" s="1"/>
  <c r="P78" i="1" s="1"/>
  <c r="I82" i="1"/>
  <c r="J82" i="1" s="1"/>
  <c r="N63" i="1"/>
  <c r="P63" i="1" s="1"/>
  <c r="G82" i="1"/>
  <c r="F44" i="1"/>
  <c r="N23" i="1"/>
  <c r="P23" i="1" s="1"/>
  <c r="N39" i="1"/>
  <c r="P39" i="1" s="1"/>
  <c r="C82" i="1"/>
  <c r="L13" i="1"/>
  <c r="F17" i="1"/>
  <c r="K19" i="1"/>
  <c r="N19" i="1" s="1"/>
  <c r="L21" i="1"/>
  <c r="K25" i="1"/>
  <c r="N25" i="1" s="1"/>
  <c r="P25" i="1" s="1"/>
  <c r="F33" i="1"/>
  <c r="K35" i="1"/>
  <c r="N35" i="1" s="1"/>
  <c r="L37" i="1"/>
  <c r="K41" i="1"/>
  <c r="N41" i="1" s="1"/>
  <c r="P41" i="1" s="1"/>
  <c r="F49" i="1"/>
  <c r="K51" i="1"/>
  <c r="L53" i="1"/>
  <c r="K59" i="1"/>
  <c r="N59" i="1" s="1"/>
  <c r="L62" i="1"/>
  <c r="M64" i="1"/>
  <c r="N64" i="1" s="1"/>
  <c r="P65" i="1" s="1"/>
  <c r="L70" i="1"/>
  <c r="N71" i="1"/>
  <c r="P71" i="1" s="1"/>
  <c r="K73" i="1"/>
  <c r="N73" i="1" s="1"/>
  <c r="P73" i="1" s="1"/>
  <c r="K75" i="1"/>
  <c r="N31" i="1"/>
  <c r="P31" i="1" s="1"/>
  <c r="P54" i="1"/>
  <c r="E82" i="1"/>
  <c r="N14" i="1"/>
  <c r="P14" i="1" s="1"/>
  <c r="N51" i="1"/>
  <c r="P51" i="1" s="1"/>
  <c r="N75" i="1"/>
  <c r="P75" i="1" s="1"/>
  <c r="H82" i="1"/>
  <c r="M12" i="1"/>
  <c r="N12" i="1" s="1"/>
  <c r="P12" i="1" s="1"/>
  <c r="K27" i="1"/>
  <c r="N27" i="1" s="1"/>
  <c r="L29" i="1"/>
  <c r="K43" i="1"/>
  <c r="L45" i="1"/>
  <c r="M56" i="1"/>
  <c r="N56" i="1" s="1"/>
  <c r="M74" i="1"/>
  <c r="N74" i="1" s="1"/>
  <c r="M80" i="1"/>
  <c r="N80" i="1" s="1"/>
  <c r="P80" i="1" s="1"/>
  <c r="J81" i="1"/>
  <c r="F66" i="1"/>
  <c r="F70" i="1"/>
  <c r="F74" i="1"/>
  <c r="F78" i="1"/>
  <c r="M6" i="1"/>
  <c r="F6" i="1"/>
  <c r="P59" i="1" l="1"/>
  <c r="P60" i="1"/>
  <c r="P15" i="1"/>
  <c r="P16" i="1"/>
  <c r="P8" i="1"/>
  <c r="P27" i="1"/>
  <c r="P28" i="1"/>
  <c r="P37" i="1"/>
  <c r="P38" i="1"/>
  <c r="P19" i="1"/>
  <c r="P20" i="1"/>
  <c r="P35" i="1"/>
  <c r="P36" i="1"/>
  <c r="P26" i="1"/>
  <c r="P22" i="1"/>
  <c r="P52" i="1"/>
  <c r="P24" i="1"/>
  <c r="P32" i="1"/>
  <c r="M82" i="1"/>
  <c r="N6" i="1"/>
  <c r="P7" i="1" s="1"/>
  <c r="L82" i="1"/>
  <c r="L88" i="1" s="1"/>
  <c r="P72" i="1"/>
  <c r="P57" i="1"/>
  <c r="P47" i="1"/>
  <c r="P74" i="1"/>
  <c r="P56" i="1"/>
  <c r="P76" i="1"/>
  <c r="P42" i="1"/>
  <c r="P68" i="1"/>
  <c r="P70" i="1"/>
  <c r="K82" i="1"/>
  <c r="K88" i="1" s="1"/>
  <c r="F82" i="1"/>
  <c r="P64" i="1"/>
  <c r="P79" i="1"/>
  <c r="M88" i="1" l="1"/>
  <c r="N82" i="1"/>
</calcChain>
</file>

<file path=xl/sharedStrings.xml><?xml version="1.0" encoding="utf-8"?>
<sst xmlns="http://schemas.openxmlformats.org/spreadsheetml/2006/main" count="98" uniqueCount="88">
  <si>
    <t>หน่วย : ล้านบาท</t>
  </si>
  <si>
    <t>ลำดับที่</t>
  </si>
  <si>
    <t>จังหวัด</t>
  </si>
  <si>
    <t>รายจ่ายประจำ</t>
  </si>
  <si>
    <t>รายจ่ายลงทุน</t>
  </si>
  <si>
    <t>รวม</t>
  </si>
  <si>
    <t>งบจัดสรรถือจ่าย จังหวัด</t>
  </si>
  <si>
    <t>PO</t>
  </si>
  <si>
    <t>เบิกจ่าย</t>
  </si>
  <si>
    <t>ร้อยละเบิกจ่ายต่องบจัดสรรถือจ่ายจังหวัด</t>
  </si>
  <si>
    <t>1500</t>
  </si>
  <si>
    <t>8100</t>
  </si>
  <si>
    <t>8400</t>
  </si>
  <si>
    <t>9300</t>
  </si>
  <si>
    <t>2500</t>
  </si>
  <si>
    <t>5300</t>
  </si>
  <si>
    <t>2300</t>
  </si>
  <si>
    <t>1800</t>
  </si>
  <si>
    <t>3100</t>
  </si>
  <si>
    <t>3800</t>
  </si>
  <si>
    <t>6100</t>
  </si>
  <si>
    <t>2700</t>
  </si>
  <si>
    <t>7200</t>
  </si>
  <si>
    <t>8500</t>
  </si>
  <si>
    <t>9500</t>
  </si>
  <si>
    <t>2100</t>
  </si>
  <si>
    <t>9100</t>
  </si>
  <si>
    <t>3900</t>
  </si>
  <si>
    <t>7100</t>
  </si>
  <si>
    <t>2200</t>
  </si>
  <si>
    <t>5800</t>
  </si>
  <si>
    <t>8300</t>
  </si>
  <si>
    <t>4600</t>
  </si>
  <si>
    <t>2000</t>
  </si>
  <si>
    <t>5500</t>
  </si>
  <si>
    <t>7600</t>
  </si>
  <si>
    <t>8600</t>
  </si>
  <si>
    <t>6000</t>
  </si>
  <si>
    <t>1400</t>
  </si>
  <si>
    <t>7700</t>
  </si>
  <si>
    <t>1300</t>
  </si>
  <si>
    <t>6200</t>
  </si>
  <si>
    <t>6700</t>
  </si>
  <si>
    <t>3200</t>
  </si>
  <si>
    <t>3700</t>
  </si>
  <si>
    <t>6600</t>
  </si>
  <si>
    <t>4500</t>
  </si>
  <si>
    <t>2600</t>
  </si>
  <si>
    <t>3600</t>
  </si>
  <si>
    <t>4800</t>
  </si>
  <si>
    <t>9600</t>
  </si>
  <si>
    <t>1700</t>
  </si>
  <si>
    <t>4200</t>
  </si>
  <si>
    <t>1900</t>
  </si>
  <si>
    <t>1100</t>
  </si>
  <si>
    <t>6500</t>
  </si>
  <si>
    <t>4400</t>
  </si>
  <si>
    <t>7500</t>
  </si>
  <si>
    <t>7000</t>
  </si>
  <si>
    <t>2400</t>
  </si>
  <si>
    <t>9200</t>
  </si>
  <si>
    <t>4900</t>
  </si>
  <si>
    <t>3500</t>
  </si>
  <si>
    <t>8200</t>
  </si>
  <si>
    <t>5100</t>
  </si>
  <si>
    <t>1200</t>
  </si>
  <si>
    <t>4100</t>
  </si>
  <si>
    <t>7400</t>
  </si>
  <si>
    <t>3000</t>
  </si>
  <si>
    <t>5400</t>
  </si>
  <si>
    <t>7300</t>
  </si>
  <si>
    <t>5700</t>
  </si>
  <si>
    <t>5200</t>
  </si>
  <si>
    <t>1600</t>
  </si>
  <si>
    <t>3300</t>
  </si>
  <si>
    <t>3400</t>
  </si>
  <si>
    <t>4700</t>
  </si>
  <si>
    <t>9400</t>
  </si>
  <si>
    <t>4300</t>
  </si>
  <si>
    <t>6400</t>
  </si>
  <si>
    <t>4000</t>
  </si>
  <si>
    <t>6300</t>
  </si>
  <si>
    <t>9000</t>
  </si>
  <si>
    <t>8000</t>
  </si>
  <si>
    <t>5600</t>
  </si>
  <si>
    <t>5000</t>
  </si>
  <si>
    <t xml:space="preserve"> 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</si>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</sst>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_-* #,##0.000_-;\-* #,##0.000_-;_-* &quot;-&quot;?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9" fillId="4" borderId="18" applyNumberFormat="0" applyProtection="0">
      <alignment horizontal="left" vertical="center" indent="1"/>
    </xf>
    <xf numFmtId="0" fontId="10" fillId="0" borderId="0"/>
  </cellStyleXfs>
  <cellXfs count="64">
    <xf numFmtId="0" fontId="0" fillId="0" borderId="0" xfId="0"/>
    <xf numFmtId="0" fontId="3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43" fontId="7" fillId="2" borderId="10" xfId="3" applyFont="1" applyFill="1" applyBorder="1" applyAlignment="1">
      <alignment horizontal="center" vertical="center" wrapText="1"/>
    </xf>
    <xf numFmtId="43" fontId="7" fillId="2" borderId="7" xfId="3" applyFont="1" applyFill="1" applyBorder="1" applyAlignment="1">
      <alignment horizontal="center" vertical="center" wrapText="1"/>
    </xf>
    <xf numFmtId="187" fontId="6" fillId="2" borderId="11" xfId="3" applyNumberFormat="1" applyFont="1" applyFill="1" applyBorder="1" applyAlignment="1">
      <alignment horizontal="center" vertical="center"/>
    </xf>
    <xf numFmtId="188" fontId="6" fillId="3" borderId="12" xfId="3" applyNumberFormat="1" applyFont="1" applyFill="1" applyBorder="1" applyAlignment="1">
      <alignment vertical="center"/>
    </xf>
    <xf numFmtId="43" fontId="6" fillId="0" borderId="13" xfId="3" applyFont="1" applyFill="1" applyBorder="1" applyAlignment="1">
      <alignment vertical="center"/>
    </xf>
    <xf numFmtId="43" fontId="6" fillId="0" borderId="14" xfId="3" applyFont="1" applyFill="1" applyBorder="1" applyAlignment="1">
      <alignment vertical="center"/>
    </xf>
    <xf numFmtId="43" fontId="6" fillId="0" borderId="15" xfId="3" applyFont="1" applyFill="1" applyBorder="1" applyAlignment="1">
      <alignment vertical="center"/>
    </xf>
    <xf numFmtId="43" fontId="6" fillId="0" borderId="16" xfId="3" applyFont="1" applyFill="1" applyBorder="1" applyAlignment="1">
      <alignment horizontal="right" vertical="center"/>
    </xf>
    <xf numFmtId="43" fontId="8" fillId="0" borderId="16" xfId="3" applyFont="1" applyFill="1" applyBorder="1" applyAlignment="1">
      <alignment horizontal="right" vertical="center"/>
    </xf>
    <xf numFmtId="43" fontId="8" fillId="0" borderId="15" xfId="3" applyFont="1" applyFill="1" applyBorder="1" applyAlignment="1">
      <alignment horizontal="right" vertical="center"/>
    </xf>
    <xf numFmtId="43" fontId="6" fillId="2" borderId="17" xfId="3" applyFont="1" applyFill="1" applyBorder="1" applyAlignment="1">
      <alignment horizontal="right" vertical="center"/>
    </xf>
    <xf numFmtId="0" fontId="9" fillId="4" borderId="18" xfId="4" quotePrefix="1" applyNumberFormat="1" applyProtection="1">
      <alignment horizontal="left" vertical="center" indent="1"/>
      <protection locked="0"/>
    </xf>
    <xf numFmtId="189" fontId="0" fillId="0" borderId="0" xfId="0" applyNumberFormat="1"/>
    <xf numFmtId="190" fontId="0" fillId="0" borderId="0" xfId="0" applyNumberFormat="1"/>
    <xf numFmtId="187" fontId="6" fillId="2" borderId="15" xfId="3" applyNumberFormat="1" applyFont="1" applyFill="1" applyBorder="1" applyAlignment="1">
      <alignment horizontal="center" vertical="center"/>
    </xf>
    <xf numFmtId="188" fontId="6" fillId="3" borderId="17" xfId="3" applyNumberFormat="1" applyFont="1" applyFill="1" applyBorder="1" applyAlignment="1">
      <alignment vertical="center"/>
    </xf>
    <xf numFmtId="43" fontId="6" fillId="0" borderId="17" xfId="3" applyFont="1" applyFill="1" applyBorder="1" applyAlignment="1">
      <alignment horizontal="right" vertical="center"/>
    </xf>
    <xf numFmtId="43" fontId="8" fillId="0" borderId="19" xfId="3" applyFont="1" applyFill="1" applyBorder="1" applyAlignment="1">
      <alignment horizontal="right" vertical="center"/>
    </xf>
    <xf numFmtId="43" fontId="8" fillId="0" borderId="17" xfId="3" applyFont="1" applyFill="1" applyBorder="1" applyAlignment="1">
      <alignment horizontal="right" vertical="center"/>
    </xf>
    <xf numFmtId="43" fontId="6" fillId="0" borderId="19" xfId="3" applyFont="1" applyFill="1" applyBorder="1" applyAlignment="1">
      <alignment horizontal="right" vertical="center"/>
    </xf>
    <xf numFmtId="43" fontId="7" fillId="5" borderId="20" xfId="3" applyFont="1" applyFill="1" applyBorder="1" applyAlignment="1">
      <alignment horizontal="center" vertical="center"/>
    </xf>
    <xf numFmtId="43" fontId="7" fillId="5" borderId="21" xfId="3" applyFont="1" applyFill="1" applyBorder="1" applyAlignment="1">
      <alignment horizontal="center" vertical="center"/>
    </xf>
    <xf numFmtId="43" fontId="7" fillId="5" borderId="20" xfId="3" applyNumberFormat="1" applyFont="1" applyFill="1" applyBorder="1" applyAlignment="1">
      <alignment vertical="center"/>
    </xf>
    <xf numFmtId="43" fontId="7" fillId="5" borderId="21" xfId="3" applyNumberFormat="1" applyFont="1" applyFill="1" applyBorder="1" applyAlignment="1">
      <alignment vertical="center"/>
    </xf>
    <xf numFmtId="43" fontId="7" fillId="5" borderId="22" xfId="3" applyNumberFormat="1" applyFont="1" applyFill="1" applyBorder="1" applyAlignment="1">
      <alignment vertical="center"/>
    </xf>
    <xf numFmtId="43" fontId="7" fillId="5" borderId="23" xfId="3" applyNumberFormat="1" applyFont="1" applyFill="1" applyBorder="1" applyAlignment="1">
      <alignment horizontal="right" vertical="center"/>
    </xf>
    <xf numFmtId="43" fontId="7" fillId="5" borderId="20" xfId="3" applyFont="1" applyFill="1" applyBorder="1" applyAlignment="1">
      <alignment vertical="center"/>
    </xf>
    <xf numFmtId="4" fontId="9" fillId="4" borderId="18" xfId="4" quotePrefix="1" applyNumberFormat="1" applyProtection="1">
      <alignment horizontal="left" vertical="center" indent="1"/>
      <protection locked="0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4" fontId="6" fillId="0" borderId="0" xfId="3" applyNumberFormat="1" applyFont="1" applyFill="1" applyAlignment="1">
      <alignment vertical="center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1" applyFont="1"/>
    <xf numFmtId="43" fontId="6" fillId="0" borderId="0" xfId="3" applyFont="1" applyFill="1"/>
    <xf numFmtId="43" fontId="0" fillId="0" borderId="0" xfId="0" applyNumberForma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12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DSAR~1/AppData/Local/Temp/Rar$DIa4104.20798/2564.06.11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5">
          <cell r="B5" t="str">
            <v>11 มิถุนายน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11 มิถุนายน 2564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 xml:space="preserve">1. Refresh </v>
          </cell>
          <cell r="B1" t="str">
            <v>ปีงบประมาณ 2555 Period = 5</v>
          </cell>
        </row>
        <row r="3">
          <cell r="A3" t="str">
            <v>ผลการเบิกจ่ายรายภาค/จังหวัด</v>
          </cell>
        </row>
        <row r="5">
          <cell r="A5" t="str">
            <v>กระทรวง</v>
          </cell>
          <cell r="B5" t="str">
            <v/>
          </cell>
        </row>
        <row r="6">
          <cell r="A6" t="str">
            <v>กรม</v>
          </cell>
          <cell r="B6" t="str">
            <v/>
          </cell>
        </row>
        <row r="7">
          <cell r="A7" t="str">
            <v>กลุ่มลักษณะงาน</v>
          </cell>
          <cell r="B7" t="str">
            <v/>
          </cell>
        </row>
        <row r="8">
          <cell r="A8" t="str">
            <v>งบพัฒนา/งบปกติ</v>
          </cell>
          <cell r="B8" t="str">
            <v/>
          </cell>
        </row>
        <row r="9">
          <cell r="A9" t="str">
            <v>งาน / โครงการ</v>
          </cell>
          <cell r="B9" t="str">
            <v/>
          </cell>
        </row>
        <row r="10">
          <cell r="A10" t="str">
            <v>Fund แบบย่อ</v>
          </cell>
          <cell r="B10" t="str">
            <v/>
          </cell>
        </row>
        <row r="11">
          <cell r="A11" t="str">
            <v>ด้าน</v>
          </cell>
          <cell r="B11" t="str">
            <v/>
          </cell>
        </row>
        <row r="12">
          <cell r="A12" t="str">
            <v>ด้าน_ลักษณะงาน</v>
          </cell>
          <cell r="B12" t="str">
            <v/>
          </cell>
        </row>
        <row r="13">
          <cell r="A13" t="str">
            <v>แนวจัดสรรย่อย</v>
          </cell>
          <cell r="B13" t="str">
            <v/>
          </cell>
        </row>
        <row r="14">
          <cell r="A14" t="str">
            <v>แนวจัดสรรหลัก</v>
          </cell>
          <cell r="B14" t="str">
            <v/>
          </cell>
        </row>
        <row r="15">
          <cell r="A15" t="str">
            <v>เป้าหมายกระทรวง</v>
          </cell>
          <cell r="B15" t="str">
            <v/>
          </cell>
        </row>
        <row r="16">
          <cell r="A16" t="str">
            <v>เป้าหมายการจัดสรร</v>
          </cell>
          <cell r="B16" t="str">
            <v/>
          </cell>
        </row>
        <row r="17">
          <cell r="A17" t="str">
            <v>เป้าหมายหน่วยงาน</v>
          </cell>
          <cell r="B17" t="str">
            <v/>
          </cell>
        </row>
        <row r="18">
          <cell r="A18" t="str">
            <v>ผลผลิต/โครงการ</v>
          </cell>
          <cell r="B18" t="str">
            <v/>
          </cell>
        </row>
        <row r="19">
          <cell r="A19" t="str">
            <v>แผนงบประมาณ</v>
          </cell>
          <cell r="B19" t="str">
            <v/>
          </cell>
        </row>
        <row r="20">
          <cell r="A20" t="str">
            <v>แผนงาน</v>
          </cell>
          <cell r="B20" t="str">
            <v/>
          </cell>
        </row>
        <row r="21">
          <cell r="A21" t="str">
            <v>ยุทธศาสตร์กระทรวง</v>
          </cell>
          <cell r="B21" t="str">
            <v/>
          </cell>
        </row>
        <row r="22">
          <cell r="A22" t="str">
            <v>ยุทธศาสตร์การจัดสรร</v>
          </cell>
          <cell r="B22" t="str">
            <v/>
          </cell>
        </row>
        <row r="23">
          <cell r="A23" t="str">
            <v>รายจ่ายประจำ/ลงทุน</v>
          </cell>
          <cell r="B23" t="str">
            <v>]ไม่ระบุ[</v>
          </cell>
        </row>
        <row r="24">
          <cell r="A24" t="str">
            <v>Request ID</v>
          </cell>
          <cell r="B24" t="str">
            <v/>
          </cell>
        </row>
        <row r="25">
          <cell r="A25" t="str">
            <v>ลักษณะงาน</v>
          </cell>
          <cell r="B25" t="str">
            <v/>
          </cell>
        </row>
        <row r="26">
          <cell r="A26" t="str">
            <v>สาขา</v>
          </cell>
          <cell r="B26" t="str">
            <v/>
          </cell>
        </row>
        <row r="27">
          <cell r="A27" t="str">
            <v>Commitment item</v>
          </cell>
          <cell r="B27" t="str">
            <v/>
          </cell>
        </row>
        <row r="28">
          <cell r="A28" t="str">
            <v>หน่วยงานเบิกแทน</v>
          </cell>
          <cell r="B28" t="str">
            <v/>
          </cell>
        </row>
        <row r="29">
          <cell r="A29" t="str">
            <v>เดือน/ปีงบประมาณ</v>
          </cell>
          <cell r="B29" t="str">
            <v/>
          </cell>
        </row>
        <row r="30">
          <cell r="A30" t="str">
            <v>Funded Program</v>
          </cell>
          <cell r="B30" t="str">
            <v/>
          </cell>
        </row>
        <row r="31">
          <cell r="A31" t="str">
            <v>งบรายจ่าย</v>
          </cell>
          <cell r="B31" t="str">
            <v/>
          </cell>
        </row>
        <row r="32">
          <cell r="A32" t="str">
            <v>FCTR หน่วยเบิกแทน</v>
          </cell>
          <cell r="B32" t="str">
            <v/>
          </cell>
        </row>
        <row r="33">
          <cell r="A33" t="str">
            <v>หมวดรายจ่าย</v>
          </cell>
          <cell r="B33" t="str">
            <v/>
          </cell>
        </row>
        <row r="34">
          <cell r="A34" t="str">
            <v>กลุ่มภารกิจ</v>
          </cell>
          <cell r="B34" t="str">
            <v/>
          </cell>
        </row>
        <row r="35">
          <cell r="A35" t="str">
            <v>Funds Center</v>
          </cell>
          <cell r="B35" t="str">
            <v/>
          </cell>
        </row>
        <row r="36">
          <cell r="A36" t="str">
            <v>ปีFund</v>
          </cell>
          <cell r="B36" t="str">
            <v/>
          </cell>
        </row>
        <row r="37">
          <cell r="A37" t="str">
            <v>ปีงบประมาณ</v>
          </cell>
          <cell r="B37" t="str">
            <v/>
          </cell>
        </row>
        <row r="38">
          <cell r="A38" t="str">
            <v>งบประมาณ</v>
          </cell>
          <cell r="B38" t="str">
            <v>งบจัดสรรถือจ่าย จังหวัด
E, สำรองเงิน มีหนี้, PO ทั้งสิ้น
I...</v>
          </cell>
        </row>
        <row r="39">
          <cell r="A39" t="str">
            <v>จังหวัด</v>
          </cell>
          <cell r="B39" t="str">
            <v>]1000 ส่วนกลาง[</v>
          </cell>
        </row>
        <row r="41">
          <cell r="A41" t="str">
            <v>FM area</v>
          </cell>
          <cell r="B41" t="str">
            <v>THAI GOVERNMENT</v>
          </cell>
        </row>
        <row r="42">
          <cell r="A42" t="str">
            <v>ปีงบประมาณ</v>
          </cell>
          <cell r="B42" t="str">
            <v>2564</v>
          </cell>
        </row>
        <row r="43">
          <cell r="A43" t="str">
            <v>ปีFund</v>
          </cell>
          <cell r="B43" t="str">
            <v>64</v>
          </cell>
        </row>
        <row r="44">
          <cell r="A44" t="str">
            <v>กระทรวง</v>
          </cell>
          <cell r="B44" t="str">
            <v>สำนักนายกรัฐมนตรี..96</v>
          </cell>
        </row>
        <row r="45">
          <cell r="A45" t="str">
            <v>จังหวัด</v>
          </cell>
          <cell r="B45" t="str">
            <v>ส่วนกลาง, ภาคใต้ตอนล่าง, ภาคใต้ตอนบน, ภาคตอ/น ตอนล่าง, ภาคตอ/น ตอนบน, ภาคต/อ, ภาคกลางล่าง, ภาคกลางบน, ภาคเหนือล่าง, ภาคเหนือบน</v>
          </cell>
        </row>
        <row r="47">
          <cell r="A47" t="str">
            <v>Author</v>
          </cell>
          <cell r="B47" t="str">
            <v>GFBWD223</v>
          </cell>
        </row>
        <row r="48">
          <cell r="A48" t="str">
            <v>Last Changed by</v>
          </cell>
          <cell r="B48" t="str">
            <v>GFBWD223</v>
          </cell>
        </row>
        <row r="49">
          <cell r="A49" t="str">
            <v>InfoProvider</v>
          </cell>
          <cell r="B49" t="str">
            <v>ZRP04_M02</v>
          </cell>
        </row>
        <row r="50">
          <cell r="A50" t="str">
            <v>Query Technical Name</v>
          </cell>
          <cell r="B50" t="str">
            <v>ZRP04_M02_V1_Q021_V2</v>
          </cell>
        </row>
        <row r="51">
          <cell r="A51" t="str">
            <v>Key Date</v>
          </cell>
          <cell r="B51" t="str">
            <v>30/9/2021</v>
          </cell>
        </row>
        <row r="52">
          <cell r="A52" t="str">
            <v>Changed At</v>
          </cell>
          <cell r="B52" t="str">
            <v>6/11/2020 18:13:48</v>
          </cell>
        </row>
        <row r="53">
          <cell r="A53" t="str">
            <v>Status of Data</v>
          </cell>
          <cell r="B53" t="str">
            <v>11/6/2021 21:44:37</v>
          </cell>
        </row>
        <row r="54">
          <cell r="A54" t="str">
            <v>Current User</v>
          </cell>
          <cell r="B54" t="str">
            <v>GFAPP_BW01</v>
          </cell>
        </row>
        <row r="55">
          <cell r="A55" t="str">
            <v>Last Refreshed</v>
          </cell>
          <cell r="B55" t="str">
            <v>12/6/2021 08:06:31</v>
          </cell>
        </row>
        <row r="56">
          <cell r="A56">
            <v>1</v>
          </cell>
          <cell r="B56">
            <v>2</v>
          </cell>
          <cell r="C56">
            <v>3</v>
          </cell>
          <cell r="D56">
            <v>4</v>
          </cell>
          <cell r="E56">
            <v>5</v>
          </cell>
          <cell r="F56">
            <v>6</v>
          </cell>
          <cell r="G56">
            <v>7</v>
          </cell>
          <cell r="H56">
            <v>8</v>
          </cell>
          <cell r="I56">
            <v>9</v>
          </cell>
          <cell r="J56">
            <v>10</v>
          </cell>
          <cell r="K56">
            <v>11</v>
          </cell>
          <cell r="L56">
            <v>12</v>
          </cell>
        </row>
        <row r="57">
          <cell r="A57" t="str">
            <v>หน่วยเบิกจ่าย</v>
          </cell>
          <cell r="B57" t="str">
            <v/>
          </cell>
        </row>
        <row r="59">
          <cell r="A59" t="str">
            <v>ประเภทสำรองเงิน</v>
          </cell>
          <cell r="B59" t="str">
            <v/>
          </cell>
        </row>
        <row r="61">
          <cell r="B61" t="str">
            <v>รายจ่ายประจำ/ลงทุน</v>
          </cell>
          <cell r="C61" t="str">
            <v>รายจ่ายประจำ</v>
          </cell>
          <cell r="H61" t="str">
            <v>รายจ่ายลงทุน</v>
          </cell>
          <cell r="M61" t="str">
            <v>รวมทั้งสิ้น</v>
          </cell>
        </row>
        <row r="62">
          <cell r="C62" t="str">
            <v>งบจัดสรรถือจ่าย จังหวัด
E</v>
          </cell>
          <cell r="D62" t="str">
            <v>สำรองเงิน มีหนี้</v>
          </cell>
          <cell r="E62" t="str">
            <v>PO ทั้งสิ้น
I</v>
          </cell>
          <cell r="F62" t="str">
            <v>เบิกจ่ายทั้งสิ้น
J = K+L</v>
          </cell>
          <cell r="G62" t="str">
            <v>ร้อยละเบิกจ่าย
ต่องบจัดสรรถือจ่ายจังหวัด</v>
          </cell>
          <cell r="H62" t="str">
            <v>งบจัดสรรถือจ่าย จังหวัด
E</v>
          </cell>
          <cell r="I62" t="str">
            <v>สำรองเงิน มีหนี้</v>
          </cell>
          <cell r="J62" t="str">
            <v>PO ทั้งสิ้น
I</v>
          </cell>
          <cell r="K62" t="str">
            <v>เบิกจ่ายทั้งสิ้น
J = K+L</v>
          </cell>
          <cell r="L62" t="str">
            <v>ร้อยละเบิกจ่าย
ต่องบจัดสรรถือจ่ายจังหวัด</v>
          </cell>
          <cell r="M62" t="str">
            <v>งบจัดสรรถือจ่าย จังหวัด
E</v>
          </cell>
          <cell r="N62" t="str">
            <v>สำรองเงิน มีหนี้</v>
          </cell>
          <cell r="O62" t="str">
            <v>PO ทั้งสิ้น
I</v>
          </cell>
          <cell r="P62" t="str">
            <v>เบิกจ่ายทั้งสิ้น
J = K+L</v>
          </cell>
          <cell r="Q62" t="str">
            <v>ร้อยละเบิกจ่าย
ต่องบจัดสรรถือจ่ายจังหวัด</v>
          </cell>
          <cell r="R62" t="str">
            <v>ใช้จ่าย</v>
          </cell>
        </row>
        <row r="63">
          <cell r="A63" t="str">
            <v>จังหวัด</v>
          </cell>
          <cell r="C63" t="str">
            <v>* 1,000,000</v>
          </cell>
          <cell r="D63" t="str">
            <v/>
          </cell>
          <cell r="E63" t="str">
            <v>* 1,000,000 THB</v>
          </cell>
          <cell r="F63" t="str">
            <v>* 1,000,000 THB</v>
          </cell>
          <cell r="G63" t="str">
            <v>%</v>
          </cell>
          <cell r="H63" t="str">
            <v>* 1,000,000</v>
          </cell>
          <cell r="I63" t="str">
            <v/>
          </cell>
          <cell r="J63" t="str">
            <v>* 1,000,000 THB</v>
          </cell>
          <cell r="K63" t="str">
            <v>* 1,000,000 THB</v>
          </cell>
          <cell r="L63" t="str">
            <v>%</v>
          </cell>
          <cell r="M63" t="str">
            <v>* 1,000,000</v>
          </cell>
          <cell r="N63" t="str">
            <v/>
          </cell>
          <cell r="O63" t="str">
            <v>* 1,000,000 THB</v>
          </cell>
          <cell r="P63" t="str">
            <v>* 1,000,000 THB</v>
          </cell>
          <cell r="Q63" t="str">
            <v>%</v>
          </cell>
        </row>
        <row r="64">
          <cell r="A64" t="str">
            <v>รวมทั้งสิ้น</v>
          </cell>
          <cell r="C64">
            <v>246704.28394403</v>
          </cell>
          <cell r="E64">
            <v>2918.92823679</v>
          </cell>
          <cell r="F64">
            <v>219774.32175313</v>
          </cell>
          <cell r="G64">
            <v>89.08411246</v>
          </cell>
          <cell r="H64">
            <v>294365.42774686002</v>
          </cell>
          <cell r="J64">
            <v>96408.312562909996</v>
          </cell>
          <cell r="K64">
            <v>133156.94986299999</v>
          </cell>
          <cell r="L64">
            <v>45.235254316999999</v>
          </cell>
          <cell r="M64">
            <v>541069.71169089002</v>
          </cell>
          <cell r="O64">
            <v>99327.240799699997</v>
          </cell>
          <cell r="P64">
            <v>352931.27161613002</v>
          </cell>
          <cell r="Q64">
            <v>65.228428793999996</v>
          </cell>
          <cell r="R64">
            <v>452258.51241583005</v>
          </cell>
        </row>
        <row r="65">
          <cell r="A65" t="str">
            <v>1500</v>
          </cell>
          <cell r="B65" t="str">
            <v>อ่างทอง</v>
          </cell>
          <cell r="C65">
            <v>886.52994849000004</v>
          </cell>
          <cell r="E65">
            <v>4.4586655100000003</v>
          </cell>
          <cell r="F65">
            <v>763.71812317000001</v>
          </cell>
          <cell r="G65">
            <v>86.146906200999993</v>
          </cell>
          <cell r="H65">
            <v>1808.62127418</v>
          </cell>
          <cell r="J65">
            <v>884.70062337000002</v>
          </cell>
          <cell r="K65">
            <v>650.63332394999998</v>
          </cell>
          <cell r="L65">
            <v>35.973994845999997</v>
          </cell>
          <cell r="M65">
            <v>2695.1512226700002</v>
          </cell>
          <cell r="O65">
            <v>889.15928887999996</v>
          </cell>
          <cell r="P65">
            <v>1414.3514471200001</v>
          </cell>
          <cell r="Q65">
            <v>52.477628535999997</v>
          </cell>
        </row>
        <row r="66">
          <cell r="A66" t="str">
            <v>8100</v>
          </cell>
          <cell r="B66" t="str">
            <v>กระบี่</v>
          </cell>
          <cell r="C66">
            <v>1215.0307000400001</v>
          </cell>
          <cell r="E66">
            <v>10.83415142</v>
          </cell>
          <cell r="F66">
            <v>1063.0670978600001</v>
          </cell>
          <cell r="G66">
            <v>87.493023660000006</v>
          </cell>
          <cell r="H66">
            <v>2234.8029617399998</v>
          </cell>
          <cell r="J66">
            <v>916.57025251000005</v>
          </cell>
          <cell r="K66">
            <v>814.45603095000001</v>
          </cell>
          <cell r="L66">
            <v>36.444198655999998</v>
          </cell>
          <cell r="M66">
            <v>3449.8336617800001</v>
          </cell>
          <cell r="O66">
            <v>927.40440392999994</v>
          </cell>
          <cell r="P66">
            <v>1877.5231288099999</v>
          </cell>
          <cell r="Q66">
            <v>54.423584233</v>
          </cell>
        </row>
        <row r="67">
          <cell r="A67" t="str">
            <v>8400</v>
          </cell>
          <cell r="B67" t="str">
            <v>สุราษฎร์ธานี</v>
          </cell>
          <cell r="C67">
            <v>4485.84033611</v>
          </cell>
          <cell r="E67">
            <v>35.584599150000003</v>
          </cell>
          <cell r="F67">
            <v>3983.61074968</v>
          </cell>
          <cell r="G67">
            <v>88.804113638000004</v>
          </cell>
          <cell r="H67">
            <v>8165.2730313800002</v>
          </cell>
          <cell r="J67">
            <v>2811.5645007899998</v>
          </cell>
          <cell r="K67">
            <v>2963.97271615</v>
          </cell>
          <cell r="L67">
            <v>36.299737985</v>
          </cell>
          <cell r="M67">
            <v>12651.113367489999</v>
          </cell>
          <cell r="O67">
            <v>2847.1490999399998</v>
          </cell>
          <cell r="P67">
            <v>6947.58346583</v>
          </cell>
          <cell r="Q67">
            <v>54.916775022000003</v>
          </cell>
        </row>
        <row r="68">
          <cell r="A68" t="str">
            <v>9300</v>
          </cell>
          <cell r="B68" t="str">
            <v>พัทลุง</v>
          </cell>
          <cell r="C68">
            <v>1550.3387957100001</v>
          </cell>
          <cell r="E68">
            <v>16.306463149999999</v>
          </cell>
          <cell r="F68">
            <v>1359.16021133</v>
          </cell>
          <cell r="G68">
            <v>87.668593154999996</v>
          </cell>
          <cell r="H68">
            <v>3735.70622022</v>
          </cell>
          <cell r="J68">
            <v>1204.1167694200001</v>
          </cell>
          <cell r="K68">
            <v>1569.8894643000001</v>
          </cell>
          <cell r="L68">
            <v>42.023900482000002</v>
          </cell>
          <cell r="M68">
            <v>5286.0450159299999</v>
          </cell>
          <cell r="O68">
            <v>1220.42323257</v>
          </cell>
          <cell r="P68">
            <v>2929.0496756299999</v>
          </cell>
          <cell r="Q68">
            <v>55.410986225000002</v>
          </cell>
        </row>
        <row r="69">
          <cell r="A69" t="str">
            <v>2500</v>
          </cell>
          <cell r="B69" t="str">
            <v>ปราจีนบุรี</v>
          </cell>
          <cell r="C69">
            <v>2092.6131952599999</v>
          </cell>
          <cell r="E69">
            <v>61.042885060000003</v>
          </cell>
          <cell r="F69">
            <v>1760.16850084</v>
          </cell>
          <cell r="G69">
            <v>84.113418801999998</v>
          </cell>
          <cell r="H69">
            <v>2868.2737814000002</v>
          </cell>
          <cell r="J69">
            <v>1337.0476945800001</v>
          </cell>
          <cell r="K69">
            <v>1054.7117190399999</v>
          </cell>
          <cell r="L69">
            <v>36.771654292000001</v>
          </cell>
          <cell r="M69">
            <v>4960.8869766600001</v>
          </cell>
          <cell r="O69">
            <v>1398.09057964</v>
          </cell>
          <cell r="P69">
            <v>2814.8802198799999</v>
          </cell>
          <cell r="Q69">
            <v>56.741470489999998</v>
          </cell>
        </row>
        <row r="70">
          <cell r="A70" t="str">
            <v>5300</v>
          </cell>
          <cell r="B70" t="str">
            <v>อุตรดิตถ์</v>
          </cell>
          <cell r="C70">
            <v>1677.5923309</v>
          </cell>
          <cell r="E70">
            <v>9.2578956699999999</v>
          </cell>
          <cell r="F70">
            <v>1490.69916231</v>
          </cell>
          <cell r="G70">
            <v>88.859440691000003</v>
          </cell>
          <cell r="H70">
            <v>4049.7367332899998</v>
          </cell>
          <cell r="J70">
            <v>1201.5671920299999</v>
          </cell>
          <cell r="K70">
            <v>1788.1600505500001</v>
          </cell>
          <cell r="L70">
            <v>44.154970269000003</v>
          </cell>
          <cell r="M70">
            <v>5727.3290641900003</v>
          </cell>
          <cell r="O70">
            <v>1210.8250877</v>
          </cell>
          <cell r="P70">
            <v>3278.8592128599998</v>
          </cell>
          <cell r="Q70">
            <v>57.249359624999997</v>
          </cell>
        </row>
        <row r="71">
          <cell r="A71" t="str">
            <v>2300</v>
          </cell>
          <cell r="B71" t="str">
            <v>ตราด</v>
          </cell>
          <cell r="C71">
            <v>743.52243567000005</v>
          </cell>
          <cell r="E71">
            <v>5.39905173</v>
          </cell>
          <cell r="F71">
            <v>650.07967371999996</v>
          </cell>
          <cell r="G71">
            <v>87.432422012999993</v>
          </cell>
          <cell r="H71">
            <v>1459.07525833</v>
          </cell>
          <cell r="J71">
            <v>510.84024979999998</v>
          </cell>
          <cell r="K71">
            <v>618.93636314000003</v>
          </cell>
          <cell r="L71">
            <v>42.419769617999997</v>
          </cell>
          <cell r="M71">
            <v>2202.597694</v>
          </cell>
          <cell r="O71">
            <v>516.23930153000003</v>
          </cell>
          <cell r="P71">
            <v>1269.01603686</v>
          </cell>
          <cell r="Q71">
            <v>57.614517636000002</v>
          </cell>
        </row>
        <row r="72">
          <cell r="A72" t="str">
            <v>1800</v>
          </cell>
          <cell r="B72" t="str">
            <v>ชัยนาท</v>
          </cell>
          <cell r="C72">
            <v>1191.79291635</v>
          </cell>
          <cell r="E72">
            <v>12.59641491</v>
          </cell>
          <cell r="F72">
            <v>1050.3740603199999</v>
          </cell>
          <cell r="G72">
            <v>88.133940545000002</v>
          </cell>
          <cell r="H72">
            <v>2870.9278282300002</v>
          </cell>
          <cell r="J72">
            <v>1032.14644176</v>
          </cell>
          <cell r="K72">
            <v>1310.1752953</v>
          </cell>
          <cell r="L72">
            <v>45.635953729999997</v>
          </cell>
          <cell r="M72">
            <v>4062.72074458</v>
          </cell>
          <cell r="O72">
            <v>1044.74285667</v>
          </cell>
          <cell r="P72">
            <v>2360.5493556199999</v>
          </cell>
          <cell r="Q72">
            <v>58.102673160000002</v>
          </cell>
        </row>
        <row r="73">
          <cell r="A73" t="str">
            <v>3100</v>
          </cell>
          <cell r="B73" t="str">
            <v>บุรีรัมย์</v>
          </cell>
          <cell r="C73">
            <v>4057.7120150300002</v>
          </cell>
          <cell r="E73">
            <v>12.90867334</v>
          </cell>
          <cell r="F73">
            <v>3648.3468676000002</v>
          </cell>
          <cell r="G73">
            <v>89.911429251000001</v>
          </cell>
          <cell r="H73">
            <v>5894.4670599999999</v>
          </cell>
          <cell r="J73">
            <v>2164.8319721900002</v>
          </cell>
          <cell r="K73">
            <v>2199.3473762499998</v>
          </cell>
          <cell r="L73">
            <v>37.312064921999998</v>
          </cell>
          <cell r="M73">
            <v>9952.1790750300006</v>
          </cell>
          <cell r="O73">
            <v>2177.7406455300002</v>
          </cell>
          <cell r="P73">
            <v>5847.69424385</v>
          </cell>
          <cell r="Q73">
            <v>58.757928286000002</v>
          </cell>
        </row>
        <row r="74">
          <cell r="A74" t="str">
            <v>3800</v>
          </cell>
          <cell r="B74" t="str">
            <v>บึงกาฬ</v>
          </cell>
          <cell r="C74">
            <v>917.80470879999996</v>
          </cell>
          <cell r="E74">
            <v>5.1633320700000001</v>
          </cell>
          <cell r="F74">
            <v>801.31518138000001</v>
          </cell>
          <cell r="G74">
            <v>87.307808915999999</v>
          </cell>
          <cell r="H74">
            <v>1975.43614284</v>
          </cell>
          <cell r="J74">
            <v>573.58247578999999</v>
          </cell>
          <cell r="K74">
            <v>900.16711013999998</v>
          </cell>
          <cell r="L74">
            <v>45.568018658</v>
          </cell>
          <cell r="M74">
            <v>2893.2408516400001</v>
          </cell>
          <cell r="O74">
            <v>578.74580786000001</v>
          </cell>
          <cell r="P74">
            <v>1701.48229152</v>
          </cell>
          <cell r="Q74">
            <v>58.808871392999997</v>
          </cell>
        </row>
        <row r="75">
          <cell r="A75" t="str">
            <v>6100</v>
          </cell>
          <cell r="B75" t="str">
            <v>อุทัยธานี</v>
          </cell>
          <cell r="C75">
            <v>951.80298861999995</v>
          </cell>
          <cell r="E75">
            <v>6.3781176899999998</v>
          </cell>
          <cell r="F75">
            <v>850.25038760999996</v>
          </cell>
          <cell r="G75">
            <v>89.330501982000001</v>
          </cell>
          <cell r="H75">
            <v>2331.7237243700001</v>
          </cell>
          <cell r="J75">
            <v>736.69496497</v>
          </cell>
          <cell r="K75">
            <v>1094.75606795</v>
          </cell>
          <cell r="L75">
            <v>46.950505178</v>
          </cell>
          <cell r="M75">
            <v>3283.5267129899999</v>
          </cell>
          <cell r="O75">
            <v>743.07308265999995</v>
          </cell>
          <cell r="P75">
            <v>1945.0064555599999</v>
          </cell>
          <cell r="Q75">
            <v>59.235286494</v>
          </cell>
        </row>
        <row r="76">
          <cell r="A76" t="str">
            <v>2700</v>
          </cell>
          <cell r="B76" t="str">
            <v>สระแก้ว</v>
          </cell>
          <cell r="C76">
            <v>1985.60258204</v>
          </cell>
          <cell r="E76">
            <v>12.913053659999999</v>
          </cell>
          <cell r="F76">
            <v>1758.8373943900001</v>
          </cell>
          <cell r="G76">
            <v>88.579527963000004</v>
          </cell>
          <cell r="H76">
            <v>2867.8356953299999</v>
          </cell>
          <cell r="J76">
            <v>898.64564018999999</v>
          </cell>
          <cell r="K76">
            <v>1116.72948303</v>
          </cell>
          <cell r="L76">
            <v>38.939799962999999</v>
          </cell>
          <cell r="M76">
            <v>4853.4382773699999</v>
          </cell>
          <cell r="O76">
            <v>911.55869385000005</v>
          </cell>
          <cell r="P76">
            <v>2875.5668774199999</v>
          </cell>
          <cell r="Q76">
            <v>59.248036403999997</v>
          </cell>
        </row>
        <row r="77">
          <cell r="A77" t="str">
            <v>7200</v>
          </cell>
          <cell r="B77" t="str">
            <v>สุพรรณบุรี</v>
          </cell>
          <cell r="C77">
            <v>2268.1715690699998</v>
          </cell>
          <cell r="E77">
            <v>15.06895441</v>
          </cell>
          <cell r="F77">
            <v>1983.00389365</v>
          </cell>
          <cell r="G77">
            <v>87.427420424999994</v>
          </cell>
          <cell r="H77">
            <v>5436.81987587</v>
          </cell>
          <cell r="J77">
            <v>1912.0133243499999</v>
          </cell>
          <cell r="K77">
            <v>2644.6074768100002</v>
          </cell>
          <cell r="L77">
            <v>48.642543568000001</v>
          </cell>
          <cell r="M77">
            <v>7704.9914449400003</v>
          </cell>
          <cell r="O77">
            <v>1927.08227876</v>
          </cell>
          <cell r="P77">
            <v>4627.6113704600002</v>
          </cell>
          <cell r="Q77">
            <v>60.059915750999998</v>
          </cell>
        </row>
        <row r="78">
          <cell r="A78" t="str">
            <v>8500</v>
          </cell>
          <cell r="B78" t="str">
            <v>ระนอง</v>
          </cell>
          <cell r="C78">
            <v>753.34157277999998</v>
          </cell>
          <cell r="E78">
            <v>3.8521693899999998</v>
          </cell>
          <cell r="F78">
            <v>672.72997757999997</v>
          </cell>
          <cell r="G78">
            <v>89.299462805000005</v>
          </cell>
          <cell r="H78">
            <v>1303.87421245</v>
          </cell>
          <cell r="J78">
            <v>561.07790351000006</v>
          </cell>
          <cell r="K78">
            <v>565.98579887000005</v>
          </cell>
          <cell r="L78">
            <v>43.408006192000002</v>
          </cell>
          <cell r="M78">
            <v>2057.2157852300002</v>
          </cell>
          <cell r="O78">
            <v>564.93007290000003</v>
          </cell>
          <cell r="P78">
            <v>1238.71577645</v>
          </cell>
          <cell r="Q78">
            <v>60.213215615999999</v>
          </cell>
        </row>
        <row r="79">
          <cell r="A79" t="str">
            <v>9500</v>
          </cell>
          <cell r="B79" t="str">
            <v>ยะลา</v>
          </cell>
          <cell r="C79">
            <v>5247.8506832700004</v>
          </cell>
          <cell r="E79">
            <v>69.34871038</v>
          </cell>
          <cell r="F79">
            <v>4358.52202192</v>
          </cell>
          <cell r="G79">
            <v>83.053468648000006</v>
          </cell>
          <cell r="H79">
            <v>5082.2286744399998</v>
          </cell>
          <cell r="J79">
            <v>2441.6806193399998</v>
          </cell>
          <cell r="K79">
            <v>1871.55242793</v>
          </cell>
          <cell r="L79">
            <v>36.825427343000001</v>
          </cell>
          <cell r="M79">
            <v>10330.079357709999</v>
          </cell>
          <cell r="O79">
            <v>2511.0293297200001</v>
          </cell>
          <cell r="P79">
            <v>6230.0744498499998</v>
          </cell>
          <cell r="Q79">
            <v>60.310034745000003</v>
          </cell>
        </row>
        <row r="80">
          <cell r="A80" t="str">
            <v>2100</v>
          </cell>
          <cell r="B80" t="str">
            <v>ระยอง</v>
          </cell>
          <cell r="C80">
            <v>7035.3609495600003</v>
          </cell>
          <cell r="E80">
            <v>1117.2632693099999</v>
          </cell>
          <cell r="F80">
            <v>5245.3644673400004</v>
          </cell>
          <cell r="G80">
            <v>74.557147884000003</v>
          </cell>
          <cell r="H80">
            <v>3531.7164321099999</v>
          </cell>
          <cell r="J80">
            <v>1561.4908363500001</v>
          </cell>
          <cell r="K80">
            <v>1140.54713778</v>
          </cell>
          <cell r="L80">
            <v>32.294414336999999</v>
          </cell>
          <cell r="M80">
            <v>10567.07738167</v>
          </cell>
          <cell r="O80">
            <v>2678.7541056599998</v>
          </cell>
          <cell r="P80">
            <v>6385.9116051199999</v>
          </cell>
          <cell r="Q80">
            <v>60.432145753</v>
          </cell>
        </row>
        <row r="81">
          <cell r="A81" t="str">
            <v>9100</v>
          </cell>
          <cell r="B81" t="str">
            <v>สตูล</v>
          </cell>
          <cell r="C81">
            <v>1093.1306865700001</v>
          </cell>
          <cell r="E81">
            <v>5.09449679</v>
          </cell>
          <cell r="F81">
            <v>987.13480716000004</v>
          </cell>
          <cell r="G81">
            <v>90.303457700999999</v>
          </cell>
          <cell r="H81">
            <v>1972.7510518399999</v>
          </cell>
          <cell r="J81">
            <v>813.20224717999997</v>
          </cell>
          <cell r="K81">
            <v>869.18121573999997</v>
          </cell>
          <cell r="L81">
            <v>44.059346206999997</v>
          </cell>
          <cell r="M81">
            <v>3065.8817384099998</v>
          </cell>
          <cell r="O81">
            <v>818.29674396999997</v>
          </cell>
          <cell r="P81">
            <v>1856.3160229</v>
          </cell>
          <cell r="Q81">
            <v>60.547541662999997</v>
          </cell>
        </row>
        <row r="82">
          <cell r="A82" t="str">
            <v>3900</v>
          </cell>
          <cell r="B82" t="str">
            <v>หนองบัวลำภู</v>
          </cell>
          <cell r="C82">
            <v>1081.60397676</v>
          </cell>
          <cell r="E82">
            <v>6.8416689799999997</v>
          </cell>
          <cell r="F82">
            <v>944.54192839999996</v>
          </cell>
          <cell r="G82">
            <v>87.327889753999997</v>
          </cell>
          <cell r="H82">
            <v>2505.3174603900002</v>
          </cell>
          <cell r="J82">
            <v>530.69973467</v>
          </cell>
          <cell r="K82">
            <v>1230.7014628500001</v>
          </cell>
          <cell r="L82">
            <v>49.123573452000002</v>
          </cell>
          <cell r="M82">
            <v>3586.9214371500002</v>
          </cell>
          <cell r="O82">
            <v>537.54140365000001</v>
          </cell>
          <cell r="P82">
            <v>2175.2433912500001</v>
          </cell>
          <cell r="Q82">
            <v>60.643742254999999</v>
          </cell>
        </row>
        <row r="83">
          <cell r="A83" t="str">
            <v>7100</v>
          </cell>
          <cell r="B83" t="str">
            <v>กาญจนบุรี</v>
          </cell>
          <cell r="C83">
            <v>2862.9626563699999</v>
          </cell>
          <cell r="E83">
            <v>17.52213098</v>
          </cell>
          <cell r="F83">
            <v>2551.56845015</v>
          </cell>
          <cell r="G83">
            <v>89.123357737999996</v>
          </cell>
          <cell r="H83">
            <v>4661.5903698700004</v>
          </cell>
          <cell r="J83">
            <v>1066.89839837</v>
          </cell>
          <cell r="K83">
            <v>2021.15543325</v>
          </cell>
          <cell r="L83">
            <v>43.357637048000001</v>
          </cell>
          <cell r="M83">
            <v>7524.5530262399998</v>
          </cell>
          <cell r="O83">
            <v>1084.4205293499999</v>
          </cell>
          <cell r="P83">
            <v>4572.7238834</v>
          </cell>
          <cell r="Q83">
            <v>60.770704485000003</v>
          </cell>
        </row>
        <row r="84">
          <cell r="A84" t="str">
            <v>2200</v>
          </cell>
          <cell r="B84" t="str">
            <v>จันทบุรี</v>
          </cell>
          <cell r="C84">
            <v>2397.6552911799999</v>
          </cell>
          <cell r="E84">
            <v>10.17225797</v>
          </cell>
          <cell r="F84">
            <v>2149.6161498199999</v>
          </cell>
          <cell r="G84">
            <v>89.654929034999995</v>
          </cell>
          <cell r="H84">
            <v>2942.8249947099998</v>
          </cell>
          <cell r="J84">
            <v>982.48703186</v>
          </cell>
          <cell r="K84">
            <v>1102.63210172</v>
          </cell>
          <cell r="L84">
            <v>37.468490437</v>
          </cell>
          <cell r="M84">
            <v>5340.4802858900002</v>
          </cell>
          <cell r="O84">
            <v>992.65928983000003</v>
          </cell>
          <cell r="P84">
            <v>3252.2482515400002</v>
          </cell>
          <cell r="Q84">
            <v>60.898048068000001</v>
          </cell>
        </row>
        <row r="85">
          <cell r="A85" t="str">
            <v>5800</v>
          </cell>
          <cell r="B85" t="str">
            <v>แม่ฮ่องสอน</v>
          </cell>
          <cell r="C85">
            <v>1319.87573505</v>
          </cell>
          <cell r="E85">
            <v>8.7464841300000007</v>
          </cell>
          <cell r="F85">
            <v>1161.1056236700001</v>
          </cell>
          <cell r="G85">
            <v>87.970828831999995</v>
          </cell>
          <cell r="H85">
            <v>1400.7854436699999</v>
          </cell>
          <cell r="J85">
            <v>537.19645047999995</v>
          </cell>
          <cell r="K85">
            <v>495.86266741999998</v>
          </cell>
          <cell r="L85">
            <v>35.398902069999998</v>
          </cell>
          <cell r="M85">
            <v>2720.66117872</v>
          </cell>
          <cell r="O85">
            <v>545.94293460999995</v>
          </cell>
          <cell r="P85">
            <v>1656.9682910900001</v>
          </cell>
          <cell r="Q85">
            <v>60.903147515999997</v>
          </cell>
        </row>
        <row r="86">
          <cell r="A86" t="str">
            <v>8300</v>
          </cell>
          <cell r="B86" t="str">
            <v>ภูเก็ต</v>
          </cell>
          <cell r="C86">
            <v>1829.35247061</v>
          </cell>
          <cell r="E86">
            <v>13.48985429</v>
          </cell>
          <cell r="F86">
            <v>1637.4781885</v>
          </cell>
          <cell r="G86">
            <v>89.511355237000004</v>
          </cell>
          <cell r="H86">
            <v>1824.62291007</v>
          </cell>
          <cell r="J86">
            <v>1114.4710396800001</v>
          </cell>
          <cell r="K86">
            <v>600.85735626999997</v>
          </cell>
          <cell r="L86">
            <v>32.930495006000001</v>
          </cell>
          <cell r="M86">
            <v>3653.9753806799999</v>
          </cell>
          <cell r="O86">
            <v>1127.9608939699999</v>
          </cell>
          <cell r="P86">
            <v>2238.3355447700001</v>
          </cell>
          <cell r="Q86">
            <v>61.257543130000002</v>
          </cell>
        </row>
        <row r="87">
          <cell r="A87" t="str">
            <v>4600</v>
          </cell>
          <cell r="B87" t="str">
            <v>กาฬสินธุ์</v>
          </cell>
          <cell r="C87">
            <v>2911.7519553799998</v>
          </cell>
          <cell r="E87">
            <v>6.8491275900000002</v>
          </cell>
          <cell r="F87">
            <v>2568.0070360700001</v>
          </cell>
          <cell r="G87">
            <v>88.194567237000001</v>
          </cell>
          <cell r="H87">
            <v>3981.5128305500002</v>
          </cell>
          <cell r="J87">
            <v>1018.79334711</v>
          </cell>
          <cell r="K87">
            <v>1673.4606067</v>
          </cell>
          <cell r="L87">
            <v>42.030772671999998</v>
          </cell>
          <cell r="M87">
            <v>6893.2647859299996</v>
          </cell>
          <cell r="O87">
            <v>1025.6424747000001</v>
          </cell>
          <cell r="P87">
            <v>4241.4676427699997</v>
          </cell>
          <cell r="Q87">
            <v>61.530606679000002</v>
          </cell>
        </row>
        <row r="88">
          <cell r="A88" t="str">
            <v>2000</v>
          </cell>
          <cell r="B88" t="str">
            <v>ชลบุรี</v>
          </cell>
          <cell r="C88">
            <v>7444.8169754</v>
          </cell>
          <cell r="E88">
            <v>51.454083339999997</v>
          </cell>
          <cell r="F88">
            <v>6695.3093913299999</v>
          </cell>
          <cell r="G88">
            <v>89.932491470000002</v>
          </cell>
          <cell r="H88">
            <v>9145.3038648199999</v>
          </cell>
          <cell r="J88">
            <v>3002.6507631600002</v>
          </cell>
          <cell r="K88">
            <v>3559.32561558</v>
          </cell>
          <cell r="L88">
            <v>38.919708608999997</v>
          </cell>
          <cell r="M88">
            <v>16590.120840219999</v>
          </cell>
          <cell r="O88">
            <v>3054.1048464999999</v>
          </cell>
          <cell r="P88">
            <v>10254.635006910001</v>
          </cell>
          <cell r="Q88">
            <v>61.811695681000003</v>
          </cell>
        </row>
        <row r="89">
          <cell r="A89" t="str">
            <v>5500</v>
          </cell>
          <cell r="B89" t="str">
            <v>น่าน</v>
          </cell>
          <cell r="C89">
            <v>1900.3876625400001</v>
          </cell>
          <cell r="E89">
            <v>11.84688117</v>
          </cell>
          <cell r="F89">
            <v>1669.8358913</v>
          </cell>
          <cell r="G89">
            <v>87.868171543000003</v>
          </cell>
          <cell r="H89">
            <v>3059.1054451800001</v>
          </cell>
          <cell r="J89">
            <v>649.66178006999996</v>
          </cell>
          <cell r="K89">
            <v>1407.1341270200001</v>
          </cell>
          <cell r="L89">
            <v>45.998222429000002</v>
          </cell>
          <cell r="M89">
            <v>4959.4931077199999</v>
          </cell>
          <cell r="O89">
            <v>661.50866124000004</v>
          </cell>
          <cell r="P89">
            <v>3076.9700183199998</v>
          </cell>
          <cell r="Q89">
            <v>62.042026301999996</v>
          </cell>
        </row>
        <row r="90">
          <cell r="A90" t="str">
            <v>7600</v>
          </cell>
          <cell r="B90" t="str">
            <v>เพชรบุรี</v>
          </cell>
          <cell r="C90">
            <v>3103.7746481600002</v>
          </cell>
          <cell r="E90">
            <v>26.11027532</v>
          </cell>
          <cell r="F90">
            <v>2658.2825097099999</v>
          </cell>
          <cell r="G90">
            <v>85.646762765999995</v>
          </cell>
          <cell r="H90">
            <v>4279.4248543699996</v>
          </cell>
          <cell r="J90">
            <v>1442.3727669</v>
          </cell>
          <cell r="K90">
            <v>1923.8434646799999</v>
          </cell>
          <cell r="L90">
            <v>44.955654793999997</v>
          </cell>
          <cell r="M90">
            <v>7383.1995025300002</v>
          </cell>
          <cell r="O90">
            <v>1468.48304222</v>
          </cell>
          <cell r="P90">
            <v>4582.12597439</v>
          </cell>
          <cell r="Q90">
            <v>62.061521876</v>
          </cell>
        </row>
        <row r="91">
          <cell r="A91" t="str">
            <v>8600</v>
          </cell>
          <cell r="B91" t="str">
            <v>ชุมพร</v>
          </cell>
          <cell r="C91">
            <v>1850.3426460000001</v>
          </cell>
          <cell r="E91">
            <v>7.4164999299999996</v>
          </cell>
          <cell r="F91">
            <v>1621.48598219</v>
          </cell>
          <cell r="G91">
            <v>87.631660314000001</v>
          </cell>
          <cell r="H91">
            <v>3725.4212733300001</v>
          </cell>
          <cell r="J91">
            <v>891.85918523999999</v>
          </cell>
          <cell r="K91">
            <v>1853.4835399599999</v>
          </cell>
          <cell r="L91">
            <v>49.752320717000003</v>
          </cell>
          <cell r="M91">
            <v>5575.7639193300001</v>
          </cell>
          <cell r="O91">
            <v>899.27568516999997</v>
          </cell>
          <cell r="P91">
            <v>3474.9695221500001</v>
          </cell>
          <cell r="Q91">
            <v>62.322752047000002</v>
          </cell>
        </row>
        <row r="92">
          <cell r="A92" t="str">
            <v>6000</v>
          </cell>
          <cell r="B92" t="str">
            <v>นครสวรรค์</v>
          </cell>
          <cell r="C92">
            <v>3636.8217944799999</v>
          </cell>
          <cell r="E92">
            <v>22.59563747</v>
          </cell>
          <cell r="F92">
            <v>3145.3478667099998</v>
          </cell>
          <cell r="G92">
            <v>86.486169641000004</v>
          </cell>
          <cell r="H92">
            <v>5353.0273439700004</v>
          </cell>
          <cell r="J92">
            <v>1887.7455698199999</v>
          </cell>
          <cell r="K92">
            <v>2473.8182084999999</v>
          </cell>
          <cell r="L92">
            <v>46.213442403999998</v>
          </cell>
          <cell r="M92">
            <v>8989.8491384499994</v>
          </cell>
          <cell r="O92">
            <v>1910.3412072900001</v>
          </cell>
          <cell r="P92">
            <v>5619.1660752099997</v>
          </cell>
          <cell r="Q92">
            <v>62.505677110999997</v>
          </cell>
        </row>
        <row r="93">
          <cell r="A93" t="str">
            <v>1400</v>
          </cell>
          <cell r="B93" t="str">
            <v>พระนครศรีอยุธยา</v>
          </cell>
          <cell r="C93">
            <v>3200.39574107</v>
          </cell>
          <cell r="E93">
            <v>25.985926899999999</v>
          </cell>
          <cell r="F93">
            <v>2858.6960898299999</v>
          </cell>
          <cell r="G93">
            <v>89.323206287999994</v>
          </cell>
          <cell r="H93">
            <v>5309.4554978200003</v>
          </cell>
          <cell r="J93">
            <v>2121.0292174299998</v>
          </cell>
          <cell r="K93">
            <v>2461.07644815</v>
          </cell>
          <cell r="L93">
            <v>46.352708845000002</v>
          </cell>
          <cell r="M93">
            <v>8509.8512388899999</v>
          </cell>
          <cell r="O93">
            <v>2147.0151443300001</v>
          </cell>
          <cell r="P93">
            <v>5319.7725379800004</v>
          </cell>
          <cell r="Q93">
            <v>62.513108498000001</v>
          </cell>
        </row>
        <row r="94">
          <cell r="A94" t="str">
            <v>7700</v>
          </cell>
          <cell r="B94" t="str">
            <v>ประจวบคีรีขันธ์</v>
          </cell>
          <cell r="C94">
            <v>1457.66695714</v>
          </cell>
          <cell r="E94">
            <v>6.1344114999999997</v>
          </cell>
          <cell r="F94">
            <v>1279.4503010999999</v>
          </cell>
          <cell r="G94">
            <v>87.773842634999994</v>
          </cell>
          <cell r="H94">
            <v>2703.9621039100002</v>
          </cell>
          <cell r="J94">
            <v>748.65060782</v>
          </cell>
          <cell r="K94">
            <v>1322.9083373000001</v>
          </cell>
          <cell r="L94">
            <v>48.924810573000002</v>
          </cell>
          <cell r="M94">
            <v>4161.62906105</v>
          </cell>
          <cell r="O94">
            <v>754.78501931999995</v>
          </cell>
          <cell r="P94">
            <v>2602.3586384</v>
          </cell>
          <cell r="Q94">
            <v>62.532210349000003</v>
          </cell>
        </row>
        <row r="95">
          <cell r="A95" t="str">
            <v>1300</v>
          </cell>
          <cell r="B95" t="str">
            <v>ปทุมธานี</v>
          </cell>
          <cell r="C95">
            <v>3807.8234746600001</v>
          </cell>
          <cell r="E95">
            <v>94.105284280000006</v>
          </cell>
          <cell r="F95">
            <v>3226.7459882399999</v>
          </cell>
          <cell r="G95">
            <v>84.739904823000003</v>
          </cell>
          <cell r="H95">
            <v>3319.23086341</v>
          </cell>
          <cell r="J95">
            <v>1497.1926500899999</v>
          </cell>
          <cell r="K95">
            <v>1238.7094649999999</v>
          </cell>
          <cell r="L95">
            <v>37.319171699000002</v>
          </cell>
          <cell r="M95">
            <v>7127.0543380700001</v>
          </cell>
          <cell r="O95">
            <v>1591.2979343699999</v>
          </cell>
          <cell r="P95">
            <v>4465.4554532399998</v>
          </cell>
          <cell r="Q95">
            <v>62.654993793999999</v>
          </cell>
        </row>
        <row r="96">
          <cell r="A96" t="str">
            <v>6200</v>
          </cell>
          <cell r="B96" t="str">
            <v>กำแพงเพชร</v>
          </cell>
          <cell r="C96">
            <v>1965.3928064900001</v>
          </cell>
          <cell r="E96">
            <v>5.0605693699999996</v>
          </cell>
          <cell r="F96">
            <v>1752.72782347</v>
          </cell>
          <cell r="G96">
            <v>89.179517584999999</v>
          </cell>
          <cell r="H96">
            <v>3030.1792222700001</v>
          </cell>
          <cell r="J96">
            <v>864.81820486000004</v>
          </cell>
          <cell r="K96">
            <v>1385.1613908899999</v>
          </cell>
          <cell r="L96">
            <v>45.712193546999998</v>
          </cell>
          <cell r="M96">
            <v>4995.5720287599997</v>
          </cell>
          <cell r="O96">
            <v>869.87877422999998</v>
          </cell>
          <cell r="P96">
            <v>3137.8892143600001</v>
          </cell>
          <cell r="Q96">
            <v>62.813411483000003</v>
          </cell>
        </row>
        <row r="97">
          <cell r="A97" t="str">
            <v>6700</v>
          </cell>
          <cell r="B97" t="str">
            <v>เพชรบูรณ์</v>
          </cell>
          <cell r="C97">
            <v>2573.3971824099999</v>
          </cell>
          <cell r="E97">
            <v>19.681053739999999</v>
          </cell>
          <cell r="F97">
            <v>2287.3020142999999</v>
          </cell>
          <cell r="G97">
            <v>88.882587963000006</v>
          </cell>
          <cell r="H97">
            <v>4035.9098932799998</v>
          </cell>
          <cell r="J97">
            <v>1367.6988656399999</v>
          </cell>
          <cell r="K97">
            <v>1871.4916107500001</v>
          </cell>
          <cell r="L97">
            <v>46.370995890000003</v>
          </cell>
          <cell r="M97">
            <v>6609.3070756899997</v>
          </cell>
          <cell r="O97">
            <v>1387.37991938</v>
          </cell>
          <cell r="P97">
            <v>4158.7936250499997</v>
          </cell>
          <cell r="Q97">
            <v>62.923292523999997</v>
          </cell>
        </row>
        <row r="98">
          <cell r="A98" t="str">
            <v>3200</v>
          </cell>
          <cell r="B98" t="str">
            <v>สุรินทร์</v>
          </cell>
          <cell r="C98">
            <v>3935.4239810700001</v>
          </cell>
          <cell r="E98">
            <v>12.615328460000001</v>
          </cell>
          <cell r="F98">
            <v>3529.06923405</v>
          </cell>
          <cell r="G98">
            <v>89.674435360000004</v>
          </cell>
          <cell r="H98">
            <v>5152.3843249499996</v>
          </cell>
          <cell r="J98">
            <v>1729.2081975900001</v>
          </cell>
          <cell r="K98">
            <v>2217.6538527799999</v>
          </cell>
          <cell r="L98">
            <v>43.041312777000002</v>
          </cell>
          <cell r="M98">
            <v>9087.8083060200006</v>
          </cell>
          <cell r="O98">
            <v>1741.8235260500001</v>
          </cell>
          <cell r="P98">
            <v>5746.7230868300003</v>
          </cell>
          <cell r="Q98">
            <v>63.235522727999999</v>
          </cell>
        </row>
        <row r="99">
          <cell r="A99" t="str">
            <v>3700</v>
          </cell>
          <cell r="B99" t="str">
            <v>อำนาจเจริญ</v>
          </cell>
          <cell r="C99">
            <v>1019.92367422</v>
          </cell>
          <cell r="E99">
            <v>7.4283528900000002</v>
          </cell>
          <cell r="F99">
            <v>895.03542035999999</v>
          </cell>
          <cell r="G99">
            <v>87.755137270000006</v>
          </cell>
          <cell r="H99">
            <v>1932.33739919</v>
          </cell>
          <cell r="J99">
            <v>450.78552903000002</v>
          </cell>
          <cell r="K99">
            <v>973.74833665000006</v>
          </cell>
          <cell r="L99">
            <v>50.392252257000003</v>
          </cell>
          <cell r="M99">
            <v>2952.2610734099999</v>
          </cell>
          <cell r="O99">
            <v>458.21388192000001</v>
          </cell>
          <cell r="P99">
            <v>1868.78375701</v>
          </cell>
          <cell r="Q99">
            <v>63.300084597999998</v>
          </cell>
        </row>
        <row r="100">
          <cell r="A100" t="str">
            <v>6600</v>
          </cell>
          <cell r="B100" t="str">
            <v>พิจิตร</v>
          </cell>
          <cell r="C100">
            <v>1456.9354079499999</v>
          </cell>
          <cell r="E100">
            <v>7.0665488500000002</v>
          </cell>
          <cell r="F100">
            <v>1310.2372217100001</v>
          </cell>
          <cell r="G100">
            <v>89.931043927000005</v>
          </cell>
          <cell r="H100">
            <v>2393.3316296100002</v>
          </cell>
          <cell r="J100">
            <v>694.17006576000006</v>
          </cell>
          <cell r="K100">
            <v>1137.810475</v>
          </cell>
          <cell r="L100">
            <v>47.540861489000001</v>
          </cell>
          <cell r="M100">
            <v>3850.2670375600001</v>
          </cell>
          <cell r="O100">
            <v>701.23661460999995</v>
          </cell>
          <cell r="P100">
            <v>2448.0476967099999</v>
          </cell>
          <cell r="Q100">
            <v>63.581244439000002</v>
          </cell>
        </row>
        <row r="101">
          <cell r="A101" t="str">
            <v>4500</v>
          </cell>
          <cell r="B101" t="str">
            <v>ร้อยเอ็ด</v>
          </cell>
          <cell r="C101">
            <v>3523.3441575500001</v>
          </cell>
          <cell r="E101">
            <v>20.12753721</v>
          </cell>
          <cell r="F101">
            <v>3131.4898267799999</v>
          </cell>
          <cell r="G101">
            <v>88.878340768000001</v>
          </cell>
          <cell r="H101">
            <v>5069.0151910599998</v>
          </cell>
          <cell r="J101">
            <v>1143.4385878099999</v>
          </cell>
          <cell r="K101">
            <v>2333.2265446699998</v>
          </cell>
          <cell r="L101">
            <v>46.029188249000001</v>
          </cell>
          <cell r="M101">
            <v>8592.3593486099999</v>
          </cell>
          <cell r="O101">
            <v>1163.5661250200001</v>
          </cell>
          <cell r="P101">
            <v>5464.7163714500002</v>
          </cell>
          <cell r="Q101">
            <v>63.599718654</v>
          </cell>
        </row>
        <row r="102">
          <cell r="A102" t="str">
            <v>2600</v>
          </cell>
          <cell r="B102" t="str">
            <v>นครนายก</v>
          </cell>
          <cell r="C102">
            <v>1164.7322667000001</v>
          </cell>
          <cell r="E102">
            <v>20.00377336</v>
          </cell>
          <cell r="F102">
            <v>957.71310466</v>
          </cell>
          <cell r="G102">
            <v>82.226030139000002</v>
          </cell>
          <cell r="H102">
            <v>1487.28005592</v>
          </cell>
          <cell r="J102">
            <v>424.65148468000001</v>
          </cell>
          <cell r="K102">
            <v>730.57798936999995</v>
          </cell>
          <cell r="L102">
            <v>49.121749899000001</v>
          </cell>
          <cell r="M102">
            <v>2652.0123226199998</v>
          </cell>
          <cell r="O102">
            <v>444.65525803999998</v>
          </cell>
          <cell r="P102">
            <v>1688.2910940300001</v>
          </cell>
          <cell r="Q102">
            <v>63.660756009000004</v>
          </cell>
        </row>
        <row r="103">
          <cell r="A103" t="str">
            <v>3600</v>
          </cell>
          <cell r="B103" t="str">
            <v>ชัยภูมิ</v>
          </cell>
          <cell r="C103">
            <v>2956.1865065699999</v>
          </cell>
          <cell r="E103">
            <v>6.8320082800000002</v>
          </cell>
          <cell r="F103">
            <v>2647.1848948799998</v>
          </cell>
          <cell r="G103">
            <v>89.547289692000007</v>
          </cell>
          <cell r="H103">
            <v>3791.2735624699999</v>
          </cell>
          <cell r="J103">
            <v>1177.3364074599999</v>
          </cell>
          <cell r="K103">
            <v>1656.93680169</v>
          </cell>
          <cell r="L103">
            <v>43.703963176999999</v>
          </cell>
          <cell r="M103">
            <v>6747.4600690400002</v>
          </cell>
          <cell r="O103">
            <v>1184.16841574</v>
          </cell>
          <cell r="P103">
            <v>4304.1216965699996</v>
          </cell>
          <cell r="Q103">
            <v>63.788768699999999</v>
          </cell>
        </row>
        <row r="104">
          <cell r="A104" t="str">
            <v>4800</v>
          </cell>
          <cell r="B104" t="str">
            <v>นครพนม</v>
          </cell>
          <cell r="C104">
            <v>2501.7948759699998</v>
          </cell>
          <cell r="E104">
            <v>9.9726938000000001</v>
          </cell>
          <cell r="F104">
            <v>2230.8184264299998</v>
          </cell>
          <cell r="G104">
            <v>89.168718341000002</v>
          </cell>
          <cell r="H104">
            <v>4105.5572415099996</v>
          </cell>
          <cell r="J104">
            <v>1132.0190901799999</v>
          </cell>
          <cell r="K104">
            <v>2000.8338435999999</v>
          </cell>
          <cell r="L104">
            <v>48.734769141000001</v>
          </cell>
          <cell r="M104">
            <v>6607.3521174799998</v>
          </cell>
          <cell r="O104">
            <v>1141.99178398</v>
          </cell>
          <cell r="P104">
            <v>4231.6522700300002</v>
          </cell>
          <cell r="Q104">
            <v>64.044600541999998</v>
          </cell>
        </row>
        <row r="105">
          <cell r="A105" t="str">
            <v>9600</v>
          </cell>
          <cell r="B105" t="str">
            <v>นราธิวาส</v>
          </cell>
          <cell r="C105">
            <v>4731.0638427800004</v>
          </cell>
          <cell r="E105">
            <v>17.991001430000001</v>
          </cell>
          <cell r="F105">
            <v>4272.0428083999996</v>
          </cell>
          <cell r="G105">
            <v>90.297720562999999</v>
          </cell>
          <cell r="H105">
            <v>4756.4438221299997</v>
          </cell>
          <cell r="J105">
            <v>2046.04715431</v>
          </cell>
          <cell r="K105">
            <v>1805.9132363799999</v>
          </cell>
          <cell r="L105">
            <v>37.967719244000001</v>
          </cell>
          <cell r="M105">
            <v>9487.5076649099992</v>
          </cell>
          <cell r="O105">
            <v>2064.0381557400001</v>
          </cell>
          <cell r="P105">
            <v>6077.9560447800004</v>
          </cell>
          <cell r="Q105">
            <v>64.062726054999999</v>
          </cell>
        </row>
        <row r="106">
          <cell r="A106" t="str">
            <v>1700</v>
          </cell>
          <cell r="B106" t="str">
            <v>สิงห์บุรี</v>
          </cell>
          <cell r="C106">
            <v>986.86949075999996</v>
          </cell>
          <cell r="E106">
            <v>3.40938089</v>
          </cell>
          <cell r="F106">
            <v>893.97172123999997</v>
          </cell>
          <cell r="G106">
            <v>90.586620582999998</v>
          </cell>
          <cell r="H106">
            <v>1421.3514843</v>
          </cell>
          <cell r="J106">
            <v>604.09799207000003</v>
          </cell>
          <cell r="K106">
            <v>649.31337289999999</v>
          </cell>
          <cell r="L106">
            <v>45.682815269000002</v>
          </cell>
          <cell r="M106">
            <v>2408.22097506</v>
          </cell>
          <cell r="O106">
            <v>607.50737296</v>
          </cell>
          <cell r="P106">
            <v>1543.28509414</v>
          </cell>
          <cell r="Q106">
            <v>64.084031745000004</v>
          </cell>
        </row>
        <row r="107">
          <cell r="A107" t="str">
            <v>4200</v>
          </cell>
          <cell r="B107" t="str">
            <v>เลย</v>
          </cell>
          <cell r="C107">
            <v>2473.62397938</v>
          </cell>
          <cell r="E107">
            <v>13.594520279999999</v>
          </cell>
          <cell r="F107">
            <v>2209.3588765600002</v>
          </cell>
          <cell r="G107">
            <v>89.316682525999994</v>
          </cell>
          <cell r="H107">
            <v>3012.7996566699999</v>
          </cell>
          <cell r="J107">
            <v>1081.9575284</v>
          </cell>
          <cell r="K107">
            <v>1319.08804553</v>
          </cell>
          <cell r="L107">
            <v>43.782799914999998</v>
          </cell>
          <cell r="M107">
            <v>5486.4236360499999</v>
          </cell>
          <cell r="O107">
            <v>1095.5520486800001</v>
          </cell>
          <cell r="P107">
            <v>3528.44692209</v>
          </cell>
          <cell r="Q107">
            <v>64.312330876000004</v>
          </cell>
        </row>
        <row r="108">
          <cell r="A108" t="str">
            <v>1900</v>
          </cell>
          <cell r="B108" t="str">
            <v>สระบุรี</v>
          </cell>
          <cell r="C108">
            <v>2340.2463946799999</v>
          </cell>
          <cell r="E108">
            <v>15.707931289999999</v>
          </cell>
          <cell r="F108">
            <v>2022.1136233699999</v>
          </cell>
          <cell r="G108">
            <v>86.406013826999995</v>
          </cell>
          <cell r="H108">
            <v>2946.8235735500002</v>
          </cell>
          <cell r="J108">
            <v>1335.11160197</v>
          </cell>
          <cell r="K108">
            <v>1387.48086947</v>
          </cell>
          <cell r="L108">
            <v>47.083947676000001</v>
          </cell>
          <cell r="M108">
            <v>5287.0699682300001</v>
          </cell>
          <cell r="O108">
            <v>1350.8195332600001</v>
          </cell>
          <cell r="P108">
            <v>3409.5944928399999</v>
          </cell>
          <cell r="Q108">
            <v>64.489301510000004</v>
          </cell>
        </row>
        <row r="109">
          <cell r="A109" t="str">
            <v>1100</v>
          </cell>
          <cell r="B109" t="str">
            <v>สมุทรปราการ</v>
          </cell>
          <cell r="C109">
            <v>2310.0075728800002</v>
          </cell>
          <cell r="E109">
            <v>26.145604410000001</v>
          </cell>
          <cell r="F109">
            <v>2051.8452292799998</v>
          </cell>
          <cell r="G109">
            <v>88.824177606999996</v>
          </cell>
          <cell r="H109">
            <v>1689.79513888</v>
          </cell>
          <cell r="J109">
            <v>767.31396443000006</v>
          </cell>
          <cell r="K109">
            <v>539.56782955999995</v>
          </cell>
          <cell r="L109">
            <v>31.930961164999999</v>
          </cell>
          <cell r="M109">
            <v>3999.80271176</v>
          </cell>
          <cell r="O109">
            <v>793.45956883999997</v>
          </cell>
          <cell r="P109">
            <v>2591.4130588399998</v>
          </cell>
          <cell r="Q109">
            <v>64.788521974000005</v>
          </cell>
        </row>
        <row r="110">
          <cell r="A110" t="str">
            <v>6500</v>
          </cell>
          <cell r="B110" t="str">
            <v>พิษณุโลก</v>
          </cell>
          <cell r="C110">
            <v>5604.74249573</v>
          </cell>
          <cell r="E110">
            <v>127.82882685</v>
          </cell>
          <cell r="F110">
            <v>4905.9332525399996</v>
          </cell>
          <cell r="G110">
            <v>87.531822493000007</v>
          </cell>
          <cell r="H110">
            <v>5310.6581223499998</v>
          </cell>
          <cell r="J110">
            <v>2039.02744005</v>
          </cell>
          <cell r="K110">
            <v>2181.48340719</v>
          </cell>
          <cell r="L110">
            <v>41.077458894000003</v>
          </cell>
          <cell r="M110">
            <v>10915.400618080001</v>
          </cell>
          <cell r="O110">
            <v>2166.8562668999998</v>
          </cell>
          <cell r="P110">
            <v>7087.41665973</v>
          </cell>
          <cell r="Q110">
            <v>64.930430935999993</v>
          </cell>
        </row>
        <row r="111">
          <cell r="A111" t="str">
            <v>4400</v>
          </cell>
          <cell r="B111" t="str">
            <v>มหาสารคาม</v>
          </cell>
          <cell r="C111">
            <v>3663.46542826</v>
          </cell>
          <cell r="E111">
            <v>6.3077747000000004</v>
          </cell>
          <cell r="F111">
            <v>3332.9766133500002</v>
          </cell>
          <cell r="G111">
            <v>90.978792584000004</v>
          </cell>
          <cell r="H111">
            <v>3871.46794077</v>
          </cell>
          <cell r="J111">
            <v>1086.788485</v>
          </cell>
          <cell r="K111">
            <v>1562.30093149</v>
          </cell>
          <cell r="L111">
            <v>40.354226236000002</v>
          </cell>
          <cell r="M111">
            <v>7534.93336903</v>
          </cell>
          <cell r="O111">
            <v>1093.0962597</v>
          </cell>
          <cell r="P111">
            <v>4895.2775448399998</v>
          </cell>
          <cell r="Q111">
            <v>64.967761558999996</v>
          </cell>
        </row>
        <row r="112">
          <cell r="A112" t="str">
            <v>7500</v>
          </cell>
          <cell r="B112" t="str">
            <v>สมุทรสงคราม</v>
          </cell>
          <cell r="C112">
            <v>665.18624041999999</v>
          </cell>
          <cell r="E112">
            <v>2.9646535100000002</v>
          </cell>
          <cell r="F112">
            <v>590.77957386000003</v>
          </cell>
          <cell r="G112">
            <v>88.814160299999998</v>
          </cell>
          <cell r="H112">
            <v>973.87082553000005</v>
          </cell>
          <cell r="J112">
            <v>389.53571811</v>
          </cell>
          <cell r="K112">
            <v>476.38403137</v>
          </cell>
          <cell r="L112">
            <v>48.916552265999997</v>
          </cell>
          <cell r="M112">
            <v>1639.0570659499999</v>
          </cell>
          <cell r="O112">
            <v>392.50037162000001</v>
          </cell>
          <cell r="P112">
            <v>1067.16360523</v>
          </cell>
          <cell r="Q112">
            <v>65.108386241999995</v>
          </cell>
        </row>
        <row r="113">
          <cell r="A113" t="str">
            <v>7000</v>
          </cell>
          <cell r="B113" t="str">
            <v>ราชบุรี</v>
          </cell>
          <cell r="C113">
            <v>3536.8874227699998</v>
          </cell>
          <cell r="E113">
            <v>65.673147839999999</v>
          </cell>
          <cell r="F113">
            <v>3129.3356656800001</v>
          </cell>
          <cell r="G113">
            <v>88.477106891999995</v>
          </cell>
          <cell r="H113">
            <v>3777.1048212999999</v>
          </cell>
          <cell r="J113">
            <v>1503.3242715199999</v>
          </cell>
          <cell r="K113">
            <v>1638.48451338</v>
          </cell>
          <cell r="L113">
            <v>43.379376292000003</v>
          </cell>
          <cell r="M113">
            <v>7313.9922440700002</v>
          </cell>
          <cell r="O113">
            <v>1568.9974193600001</v>
          </cell>
          <cell r="P113">
            <v>4767.8201790599996</v>
          </cell>
          <cell r="Q113">
            <v>65.187657027</v>
          </cell>
        </row>
        <row r="114">
          <cell r="A114" t="str">
            <v>2400</v>
          </cell>
          <cell r="B114" t="str">
            <v>ฉะเชิงเทรา</v>
          </cell>
          <cell r="C114">
            <v>2433.0790117299998</v>
          </cell>
          <cell r="E114">
            <v>48.596255329999998</v>
          </cell>
          <cell r="F114">
            <v>2121.87903951</v>
          </cell>
          <cell r="G114">
            <v>87.209623250000007</v>
          </cell>
          <cell r="H114">
            <v>3309.0752049100001</v>
          </cell>
          <cell r="J114">
            <v>957.98223179000001</v>
          </cell>
          <cell r="K114">
            <v>1637.6472876</v>
          </cell>
          <cell r="L114">
            <v>49.489575975000001</v>
          </cell>
          <cell r="M114">
            <v>5742.1542166400004</v>
          </cell>
          <cell r="O114">
            <v>1006.57848712</v>
          </cell>
          <cell r="P114">
            <v>3759.5263271099998</v>
          </cell>
          <cell r="Q114">
            <v>65.472402607999996</v>
          </cell>
        </row>
        <row r="115">
          <cell r="A115" t="str">
            <v>9200</v>
          </cell>
          <cell r="B115" t="str">
            <v>ตรัง</v>
          </cell>
          <cell r="C115">
            <v>2020.1779352399999</v>
          </cell>
          <cell r="E115">
            <v>12.8174736</v>
          </cell>
          <cell r="F115">
            <v>1817.4749616500001</v>
          </cell>
          <cell r="G115">
            <v>89.966083182000006</v>
          </cell>
          <cell r="H115">
            <v>2479.9712685200002</v>
          </cell>
          <cell r="J115">
            <v>670.85005927999998</v>
          </cell>
          <cell r="K115">
            <v>1155.76750825</v>
          </cell>
          <cell r="L115">
            <v>46.604068478999999</v>
          </cell>
          <cell r="M115">
            <v>4500.1492037600001</v>
          </cell>
          <cell r="O115">
            <v>683.66753287999995</v>
          </cell>
          <cell r="P115">
            <v>2973.2424698999998</v>
          </cell>
          <cell r="Q115">
            <v>66.069864248000002</v>
          </cell>
        </row>
        <row r="116">
          <cell r="A116" t="str">
            <v>4900</v>
          </cell>
          <cell r="B116" t="str">
            <v>มุกดาหาร</v>
          </cell>
          <cell r="C116">
            <v>1085.03834927</v>
          </cell>
          <cell r="E116">
            <v>11.784516269999999</v>
          </cell>
          <cell r="F116">
            <v>948.11831888999995</v>
          </cell>
          <cell r="G116">
            <v>87.381088375999994</v>
          </cell>
          <cell r="H116">
            <v>1579.74154389</v>
          </cell>
          <cell r="J116">
            <v>339.34286866999997</v>
          </cell>
          <cell r="K116">
            <v>813.70058422</v>
          </cell>
          <cell r="L116">
            <v>51.508462721000001</v>
          </cell>
          <cell r="M116">
            <v>2664.77989316</v>
          </cell>
          <cell r="O116">
            <v>351.12738494000001</v>
          </cell>
          <cell r="P116">
            <v>1761.8189031100001</v>
          </cell>
          <cell r="Q116">
            <v>66.114987869000004</v>
          </cell>
        </row>
        <row r="117">
          <cell r="A117" t="str">
            <v>3500</v>
          </cell>
          <cell r="B117" t="str">
            <v>ยโสธร</v>
          </cell>
          <cell r="C117">
            <v>1395.24283947</v>
          </cell>
          <cell r="E117">
            <v>7.8031014599999997</v>
          </cell>
          <cell r="F117">
            <v>1229.67928929</v>
          </cell>
          <cell r="G117">
            <v>88.133710813999997</v>
          </cell>
          <cell r="H117">
            <v>2141.5673204599998</v>
          </cell>
          <cell r="J117">
            <v>467.03908419999999</v>
          </cell>
          <cell r="K117">
            <v>1121.85581738</v>
          </cell>
          <cell r="L117">
            <v>52.384802786999998</v>
          </cell>
          <cell r="M117">
            <v>3536.8101599299998</v>
          </cell>
          <cell r="O117">
            <v>474.84218565999998</v>
          </cell>
          <cell r="P117">
            <v>2351.53510667</v>
          </cell>
          <cell r="Q117">
            <v>66.487456219999999</v>
          </cell>
        </row>
        <row r="118">
          <cell r="A118" t="str">
            <v>8200</v>
          </cell>
          <cell r="B118" t="str">
            <v>พังงา</v>
          </cell>
          <cell r="C118">
            <v>1250.5360023000001</v>
          </cell>
          <cell r="E118">
            <v>9.7030040300000007</v>
          </cell>
          <cell r="F118">
            <v>1104.7696320499999</v>
          </cell>
          <cell r="G118">
            <v>88.343688627999995</v>
          </cell>
          <cell r="H118">
            <v>1434.5798668100001</v>
          </cell>
          <cell r="J118">
            <v>568.88184177000005</v>
          </cell>
          <cell r="K118">
            <v>682.84432787000003</v>
          </cell>
          <cell r="L118">
            <v>47.598906388000003</v>
          </cell>
          <cell r="M118">
            <v>2685.1158691099999</v>
          </cell>
          <cell r="O118">
            <v>578.58484580000004</v>
          </cell>
          <cell r="P118">
            <v>1787.6139599200001</v>
          </cell>
          <cell r="Q118">
            <v>66.574928125</v>
          </cell>
        </row>
        <row r="119">
          <cell r="A119" t="str">
            <v>5100</v>
          </cell>
          <cell r="B119" t="str">
            <v>ลำพูน</v>
          </cell>
          <cell r="C119">
            <v>1150.0450788400001</v>
          </cell>
          <cell r="E119">
            <v>6.3508543900000003</v>
          </cell>
          <cell r="F119">
            <v>1017.88375308</v>
          </cell>
          <cell r="G119">
            <v>88.508161271999995</v>
          </cell>
          <cell r="H119">
            <v>1463.6513925700001</v>
          </cell>
          <cell r="J119">
            <v>493.53578687999999</v>
          </cell>
          <cell r="K119">
            <v>725.12643610999999</v>
          </cell>
          <cell r="L119">
            <v>49.542291272</v>
          </cell>
          <cell r="M119">
            <v>2613.69647141</v>
          </cell>
          <cell r="O119">
            <v>499.88664126999998</v>
          </cell>
          <cell r="P119">
            <v>1743.0101891899999</v>
          </cell>
          <cell r="Q119">
            <v>66.687551834999994</v>
          </cell>
        </row>
        <row r="120">
          <cell r="A120" t="str">
            <v>1200</v>
          </cell>
          <cell r="B120" t="str">
            <v>นนทบุรี</v>
          </cell>
          <cell r="C120">
            <v>3571.5073376400001</v>
          </cell>
          <cell r="E120">
            <v>21.942693439999999</v>
          </cell>
          <cell r="F120">
            <v>3222.2497984199999</v>
          </cell>
          <cell r="G120">
            <v>90.221004573000002</v>
          </cell>
          <cell r="H120">
            <v>4416.4329449200004</v>
          </cell>
          <cell r="J120">
            <v>1691.0321221199999</v>
          </cell>
          <cell r="K120">
            <v>2109.52073191</v>
          </cell>
          <cell r="L120">
            <v>47.765261201000001</v>
          </cell>
          <cell r="M120">
            <v>7987.94028256</v>
          </cell>
          <cell r="O120">
            <v>1712.97481556</v>
          </cell>
          <cell r="P120">
            <v>5331.7705303299999</v>
          </cell>
          <cell r="Q120">
            <v>66.747751507000004</v>
          </cell>
        </row>
        <row r="121">
          <cell r="A121" t="str">
            <v>4100</v>
          </cell>
          <cell r="B121" t="str">
            <v>อุดรธานี</v>
          </cell>
          <cell r="C121">
            <v>5021.1110253899997</v>
          </cell>
          <cell r="E121">
            <v>50.885994199999999</v>
          </cell>
          <cell r="F121">
            <v>4465.82031405</v>
          </cell>
          <cell r="G121">
            <v>88.940879647000003</v>
          </cell>
          <cell r="H121">
            <v>5956.9098452600001</v>
          </cell>
          <cell r="J121">
            <v>1733.4831418199999</v>
          </cell>
          <cell r="K121">
            <v>2864.8033096099998</v>
          </cell>
          <cell r="L121">
            <v>48.092104530999997</v>
          </cell>
          <cell r="M121">
            <v>10978.02087065</v>
          </cell>
          <cell r="O121">
            <v>1784.36913602</v>
          </cell>
          <cell r="P121">
            <v>7330.6236236599998</v>
          </cell>
          <cell r="Q121">
            <v>66.775457161000006</v>
          </cell>
        </row>
        <row r="122">
          <cell r="A122" t="str">
            <v>7400</v>
          </cell>
          <cell r="B122" t="str">
            <v>สมุทรสาคร</v>
          </cell>
          <cell r="C122">
            <v>1472.8455961</v>
          </cell>
          <cell r="E122">
            <v>5.6451141199999997</v>
          </cell>
          <cell r="F122">
            <v>1297.96513499</v>
          </cell>
          <cell r="G122">
            <v>88.126354753000001</v>
          </cell>
          <cell r="H122">
            <v>1241.42152483</v>
          </cell>
          <cell r="J122">
            <v>597.13269840999999</v>
          </cell>
          <cell r="K122">
            <v>520.63939777999997</v>
          </cell>
          <cell r="L122">
            <v>41.938969751000002</v>
          </cell>
          <cell r="M122">
            <v>2714.2671209300001</v>
          </cell>
          <cell r="O122">
            <v>602.77781253000001</v>
          </cell>
          <cell r="P122">
            <v>1818.6045327700001</v>
          </cell>
          <cell r="Q122">
            <v>67.001678601999998</v>
          </cell>
        </row>
        <row r="123">
          <cell r="A123" t="str">
            <v>3000</v>
          </cell>
          <cell r="B123" t="str">
            <v>นครราชสีมา</v>
          </cell>
          <cell r="C123">
            <v>10673.80803486</v>
          </cell>
          <cell r="E123">
            <v>76.07232381</v>
          </cell>
          <cell r="F123">
            <v>9632.9324169400006</v>
          </cell>
          <cell r="G123">
            <v>90.248319863999996</v>
          </cell>
          <cell r="H123">
            <v>13150.174719090001</v>
          </cell>
          <cell r="J123">
            <v>4223.1062186400004</v>
          </cell>
          <cell r="K123">
            <v>6363.3768290500002</v>
          </cell>
          <cell r="L123">
            <v>48.390055379000003</v>
          </cell>
          <cell r="M123">
            <v>23823.98275395</v>
          </cell>
          <cell r="O123">
            <v>4299.1785424500004</v>
          </cell>
          <cell r="P123">
            <v>15996.30924599</v>
          </cell>
          <cell r="Q123">
            <v>67.143724082999995</v>
          </cell>
        </row>
        <row r="124">
          <cell r="A124" t="str">
            <v>5400</v>
          </cell>
          <cell r="B124" t="str">
            <v>แพร่</v>
          </cell>
          <cell r="C124">
            <v>1835.1834881899999</v>
          </cell>
          <cell r="E124">
            <v>6.73091171</v>
          </cell>
          <cell r="F124">
            <v>1620.43148264</v>
          </cell>
          <cell r="G124">
            <v>88.298063549000005</v>
          </cell>
          <cell r="H124">
            <v>2433.95513815</v>
          </cell>
          <cell r="J124">
            <v>715.11138325000002</v>
          </cell>
          <cell r="K124">
            <v>1248.90014</v>
          </cell>
          <cell r="L124">
            <v>51.311551326999997</v>
          </cell>
          <cell r="M124">
            <v>4269.13862634</v>
          </cell>
          <cell r="O124">
            <v>721.84229496</v>
          </cell>
          <cell r="P124">
            <v>2869.3316226400002</v>
          </cell>
          <cell r="Q124">
            <v>67.211020156000004</v>
          </cell>
        </row>
        <row r="125">
          <cell r="A125" t="str">
            <v>7300</v>
          </cell>
          <cell r="B125" t="str">
            <v>นครปฐม</v>
          </cell>
          <cell r="C125">
            <v>3330.6020208999998</v>
          </cell>
          <cell r="E125">
            <v>64.994818199999997</v>
          </cell>
          <cell r="F125">
            <v>2890.6855454699999</v>
          </cell>
          <cell r="G125">
            <v>86.791682925000003</v>
          </cell>
          <cell r="H125">
            <v>2225.7645497499998</v>
          </cell>
          <cell r="J125">
            <v>937.77333546</v>
          </cell>
          <cell r="K125">
            <v>851.83153676999996</v>
          </cell>
          <cell r="L125">
            <v>38.271412709000003</v>
          </cell>
          <cell r="M125">
            <v>5556.3665706499996</v>
          </cell>
          <cell r="O125">
            <v>1002.7681536600001</v>
          </cell>
          <cell r="P125">
            <v>3742.51708224</v>
          </cell>
          <cell r="Q125">
            <v>67.355474744999995</v>
          </cell>
        </row>
        <row r="126">
          <cell r="A126" t="str">
            <v>5700</v>
          </cell>
          <cell r="B126" t="str">
            <v>เชียงราย</v>
          </cell>
          <cell r="C126">
            <v>5077.57686681</v>
          </cell>
          <cell r="E126">
            <v>29.16494269</v>
          </cell>
          <cell r="F126">
            <v>4583.1200128500004</v>
          </cell>
          <cell r="G126">
            <v>90.261952366000003</v>
          </cell>
          <cell r="H126">
            <v>5590.2247035099999</v>
          </cell>
          <cell r="J126">
            <v>1595.7989978600001</v>
          </cell>
          <cell r="K126">
            <v>2672.4324450300001</v>
          </cell>
          <cell r="L126">
            <v>47.80545661</v>
          </cell>
          <cell r="M126">
            <v>10667.80157032</v>
          </cell>
          <cell r="O126">
            <v>1624.96394055</v>
          </cell>
          <cell r="P126">
            <v>7255.5524578799996</v>
          </cell>
          <cell r="Q126">
            <v>68.013567838</v>
          </cell>
        </row>
        <row r="127">
          <cell r="A127" t="str">
            <v>5200</v>
          </cell>
          <cell r="B127" t="str">
            <v>ลำปาง</v>
          </cell>
          <cell r="C127">
            <v>3030.4060221200002</v>
          </cell>
          <cell r="E127">
            <v>22.082922029999999</v>
          </cell>
          <cell r="F127">
            <v>2699.2065734900002</v>
          </cell>
          <cell r="G127">
            <v>89.070789649999995</v>
          </cell>
          <cell r="H127">
            <v>4703.1026311200003</v>
          </cell>
          <cell r="J127">
            <v>1348.19071381</v>
          </cell>
          <cell r="K127">
            <v>2566.7487025099999</v>
          </cell>
          <cell r="L127">
            <v>54.575647265999997</v>
          </cell>
          <cell r="M127">
            <v>7733.5086532400001</v>
          </cell>
          <cell r="O127">
            <v>1370.27363584</v>
          </cell>
          <cell r="P127">
            <v>5265.9552759999997</v>
          </cell>
          <cell r="Q127">
            <v>68.092705550999995</v>
          </cell>
        </row>
        <row r="128">
          <cell r="A128" t="str">
            <v>1600</v>
          </cell>
          <cell r="B128" t="str">
            <v>ลพบุรี</v>
          </cell>
          <cell r="C128">
            <v>3437.14034008</v>
          </cell>
          <cell r="E128">
            <v>36.413386420000002</v>
          </cell>
          <cell r="F128">
            <v>2970.56452833</v>
          </cell>
          <cell r="G128">
            <v>86.425465195000001</v>
          </cell>
          <cell r="H128">
            <v>4770.1382543099999</v>
          </cell>
          <cell r="J128">
            <v>1383.86768811</v>
          </cell>
          <cell r="K128">
            <v>2626.7126882699999</v>
          </cell>
          <cell r="L128">
            <v>55.065755922000001</v>
          </cell>
          <cell r="M128">
            <v>8207.2785943899999</v>
          </cell>
          <cell r="O128">
            <v>1420.2810745300001</v>
          </cell>
          <cell r="P128">
            <v>5597.2772166000004</v>
          </cell>
          <cell r="Q128">
            <v>68.198942587999994</v>
          </cell>
        </row>
        <row r="129">
          <cell r="A129" t="str">
            <v>3300</v>
          </cell>
          <cell r="B129" t="str">
            <v>ศรีสะเกษ</v>
          </cell>
          <cell r="C129">
            <v>4177.9604195700003</v>
          </cell>
          <cell r="E129">
            <v>10.038850160000001</v>
          </cell>
          <cell r="F129">
            <v>3766.2641396600002</v>
          </cell>
          <cell r="G129">
            <v>90.145998559999995</v>
          </cell>
          <cell r="H129">
            <v>3717.2727971700001</v>
          </cell>
          <cell r="J129">
            <v>1155.88654333</v>
          </cell>
          <cell r="K129">
            <v>1624.4583477900001</v>
          </cell>
          <cell r="L129">
            <v>43.700272658000003</v>
          </cell>
          <cell r="M129">
            <v>7895.23321674</v>
          </cell>
          <cell r="O129">
            <v>1165.92539349</v>
          </cell>
          <cell r="P129">
            <v>5390.7224874499998</v>
          </cell>
          <cell r="Q129">
            <v>68.278191910000004</v>
          </cell>
        </row>
        <row r="130">
          <cell r="A130" t="str">
            <v>3400</v>
          </cell>
          <cell r="B130" t="str">
            <v>อุบลราชธานี</v>
          </cell>
          <cell r="C130">
            <v>7042.1507950599998</v>
          </cell>
          <cell r="E130">
            <v>36.428555860000003</v>
          </cell>
          <cell r="F130">
            <v>6287.1544058299996</v>
          </cell>
          <cell r="G130">
            <v>89.278894883000007</v>
          </cell>
          <cell r="H130">
            <v>7326.5501612500002</v>
          </cell>
          <cell r="J130">
            <v>1713.3777662800001</v>
          </cell>
          <cell r="K130">
            <v>3543.7687199000002</v>
          </cell>
          <cell r="L130">
            <v>48.368859039</v>
          </cell>
          <cell r="M130">
            <v>14368.70095631</v>
          </cell>
          <cell r="O130">
            <v>1749.80632214</v>
          </cell>
          <cell r="P130">
            <v>9830.9231257299998</v>
          </cell>
          <cell r="Q130">
            <v>68.419011264000005</v>
          </cell>
        </row>
        <row r="131">
          <cell r="A131" t="str">
            <v>4700</v>
          </cell>
          <cell r="B131" t="str">
            <v>สกลนคร</v>
          </cell>
          <cell r="C131">
            <v>3387.8619518599999</v>
          </cell>
          <cell r="E131">
            <v>25.87876687</v>
          </cell>
          <cell r="F131">
            <v>2995.0924574000001</v>
          </cell>
          <cell r="G131">
            <v>88.406567327000005</v>
          </cell>
          <cell r="H131">
            <v>4003.8960300399999</v>
          </cell>
          <cell r="J131">
            <v>916.06350923000002</v>
          </cell>
          <cell r="K131">
            <v>2072.3045348199998</v>
          </cell>
          <cell r="L131">
            <v>51.757201467999998</v>
          </cell>
          <cell r="M131">
            <v>7391.7579819000002</v>
          </cell>
          <cell r="O131">
            <v>941.94227609999996</v>
          </cell>
          <cell r="P131">
            <v>5067.3969922200004</v>
          </cell>
          <cell r="Q131">
            <v>68.554693005999994</v>
          </cell>
        </row>
        <row r="132">
          <cell r="A132" t="str">
            <v>9400</v>
          </cell>
          <cell r="B132" t="str">
            <v>ปัตตานี</v>
          </cell>
          <cell r="C132">
            <v>4758.8702528599997</v>
          </cell>
          <cell r="E132">
            <v>29.85461862</v>
          </cell>
          <cell r="F132">
            <v>4184.0343362800004</v>
          </cell>
          <cell r="G132">
            <v>87.920748286000006</v>
          </cell>
          <cell r="H132">
            <v>3228.7878773100001</v>
          </cell>
          <cell r="J132">
            <v>1313.6308739399999</v>
          </cell>
          <cell r="K132">
            <v>1339.63386014</v>
          </cell>
          <cell r="L132">
            <v>41.490302585999999</v>
          </cell>
          <cell r="M132">
            <v>7987.6581301699998</v>
          </cell>
          <cell r="O132">
            <v>1343.48549256</v>
          </cell>
          <cell r="P132">
            <v>5523.6681964199997</v>
          </cell>
          <cell r="Q132">
            <v>69.152536405999996</v>
          </cell>
        </row>
        <row r="133">
          <cell r="A133" t="str">
            <v>4300</v>
          </cell>
          <cell r="B133" t="str">
            <v>หนองคาย</v>
          </cell>
          <cell r="C133">
            <v>1686.6755260899999</v>
          </cell>
          <cell r="E133">
            <v>5.0510096300000003</v>
          </cell>
          <cell r="F133">
            <v>1507.1520825299999</v>
          </cell>
          <cell r="G133">
            <v>89.356373481999995</v>
          </cell>
          <cell r="H133">
            <v>1877.2858844899999</v>
          </cell>
          <cell r="J133">
            <v>476.61115332999998</v>
          </cell>
          <cell r="K133">
            <v>967.77598634000003</v>
          </cell>
          <cell r="L133">
            <v>51.551870407000003</v>
          </cell>
          <cell r="M133">
            <v>3563.9614105800001</v>
          </cell>
          <cell r="O133">
            <v>481.66216295999999</v>
          </cell>
          <cell r="P133">
            <v>2474.9280688700001</v>
          </cell>
          <cell r="Q133">
            <v>69.443178075000006</v>
          </cell>
        </row>
        <row r="134">
          <cell r="A134" t="str">
            <v>6400</v>
          </cell>
          <cell r="B134" t="str">
            <v>สุโขทัย</v>
          </cell>
          <cell r="C134">
            <v>1815.62106152</v>
          </cell>
          <cell r="E134">
            <v>5.3341500100000001</v>
          </cell>
          <cell r="F134">
            <v>1660.2490319399999</v>
          </cell>
          <cell r="G134">
            <v>91.442485832000003</v>
          </cell>
          <cell r="H134">
            <v>3340.3501853500002</v>
          </cell>
          <cell r="J134">
            <v>685.23928478000005</v>
          </cell>
          <cell r="K134">
            <v>1945.2469087100001</v>
          </cell>
          <cell r="L134">
            <v>58.234819727999998</v>
          </cell>
          <cell r="M134">
            <v>5155.97124687</v>
          </cell>
          <cell r="O134">
            <v>690.57343478999996</v>
          </cell>
          <cell r="P134">
            <v>3605.4959406500002</v>
          </cell>
          <cell r="Q134">
            <v>69.928550180000002</v>
          </cell>
        </row>
        <row r="135">
          <cell r="A135" t="str">
            <v>4000</v>
          </cell>
          <cell r="B135" t="str">
            <v>ขอนแก่น</v>
          </cell>
          <cell r="C135">
            <v>10587.06440015</v>
          </cell>
          <cell r="E135">
            <v>67.858265549999999</v>
          </cell>
          <cell r="F135">
            <v>9865.0870159299993</v>
          </cell>
          <cell r="G135">
            <v>93.180570582000001</v>
          </cell>
          <cell r="H135">
            <v>9739.3366925400005</v>
          </cell>
          <cell r="J135">
            <v>3361.08308218</v>
          </cell>
          <cell r="K135">
            <v>4508.8581692300004</v>
          </cell>
          <cell r="L135">
            <v>46.295331105000002</v>
          </cell>
          <cell r="M135">
            <v>20326.401092690001</v>
          </cell>
          <cell r="O135">
            <v>3428.94134773</v>
          </cell>
          <cell r="P135">
            <v>14373.945185160001</v>
          </cell>
          <cell r="Q135">
            <v>70.715642771999995</v>
          </cell>
        </row>
        <row r="136">
          <cell r="A136" t="str">
            <v>6300</v>
          </cell>
          <cell r="B136" t="str">
            <v>ตาก</v>
          </cell>
          <cell r="C136">
            <v>2541.5031996799999</v>
          </cell>
          <cell r="E136">
            <v>18.236073340000001</v>
          </cell>
          <cell r="F136">
            <v>2290.7011414100002</v>
          </cell>
          <cell r="G136">
            <v>90.131743360000002</v>
          </cell>
          <cell r="H136">
            <v>2486.8322176800002</v>
          </cell>
          <cell r="J136">
            <v>676.48889431999999</v>
          </cell>
          <cell r="K136">
            <v>1311.86114617</v>
          </cell>
          <cell r="L136">
            <v>52.752298158000002</v>
          </cell>
          <cell r="M136">
            <v>5028.3354173600001</v>
          </cell>
          <cell r="O136">
            <v>694.72496765999995</v>
          </cell>
          <cell r="P136">
            <v>3602.56228758</v>
          </cell>
          <cell r="Q136">
            <v>71.645226273999995</v>
          </cell>
        </row>
        <row r="137">
          <cell r="A137" t="str">
            <v>9000</v>
          </cell>
          <cell r="B137" t="str">
            <v>สงขลา</v>
          </cell>
          <cell r="C137">
            <v>12594.254721040001</v>
          </cell>
          <cell r="E137">
            <v>63.129089469999997</v>
          </cell>
          <cell r="F137">
            <v>11790.61379978</v>
          </cell>
          <cell r="G137">
            <v>93.618987871000002</v>
          </cell>
          <cell r="H137">
            <v>12478.326170959999</v>
          </cell>
          <cell r="J137">
            <v>4374.6974901800004</v>
          </cell>
          <cell r="K137">
            <v>6232.9841632199996</v>
          </cell>
          <cell r="L137">
            <v>49.950482764</v>
          </cell>
          <cell r="M137">
            <v>25072.580892000002</v>
          </cell>
          <cell r="O137">
            <v>4437.82657965</v>
          </cell>
          <cell r="P137">
            <v>18023.597963</v>
          </cell>
          <cell r="Q137">
            <v>71.885690749999995</v>
          </cell>
        </row>
        <row r="138">
          <cell r="A138" t="str">
            <v>8000</v>
          </cell>
          <cell r="B138" t="str">
            <v>นครศรีธรรมราช</v>
          </cell>
          <cell r="C138">
            <v>10240.46354472</v>
          </cell>
          <cell r="E138">
            <v>30.698780710000001</v>
          </cell>
          <cell r="F138">
            <v>9635.3018530499994</v>
          </cell>
          <cell r="G138">
            <v>94.090485366999999</v>
          </cell>
          <cell r="H138">
            <v>7211.4859771299998</v>
          </cell>
          <cell r="J138">
            <v>1661.79169127</v>
          </cell>
          <cell r="K138">
            <v>3016.5460855900001</v>
          </cell>
          <cell r="L138">
            <v>41.829743483999998</v>
          </cell>
          <cell r="M138">
            <v>17451.949521850001</v>
          </cell>
          <cell r="O138">
            <v>1692.4904719799999</v>
          </cell>
          <cell r="P138">
            <v>12651.847938639999</v>
          </cell>
          <cell r="Q138">
            <v>72.495327372000006</v>
          </cell>
        </row>
        <row r="139">
          <cell r="A139" t="str">
            <v>5600</v>
          </cell>
          <cell r="B139" t="str">
            <v>พะเยา</v>
          </cell>
          <cell r="C139">
            <v>2209.0173311100002</v>
          </cell>
          <cell r="E139">
            <v>13.09588619</v>
          </cell>
          <cell r="F139">
            <v>2022.3057689300001</v>
          </cell>
          <cell r="G139">
            <v>91.547754761999997</v>
          </cell>
          <cell r="H139">
            <v>1976.7089457</v>
          </cell>
          <cell r="J139">
            <v>441.81883543999999</v>
          </cell>
          <cell r="K139">
            <v>1094.6850348099999</v>
          </cell>
          <cell r="L139">
            <v>55.379171384000003</v>
          </cell>
          <cell r="M139">
            <v>4185.7262768099999</v>
          </cell>
          <cell r="O139">
            <v>454.91472162999997</v>
          </cell>
          <cell r="P139">
            <v>3116.99080374</v>
          </cell>
          <cell r="Q139">
            <v>74.467143754999995</v>
          </cell>
        </row>
        <row r="140">
          <cell r="A140" t="str">
            <v>5000</v>
          </cell>
          <cell r="B140" t="str">
            <v>เชียงใหม่</v>
          </cell>
          <cell r="C140">
            <v>14510.04666577</v>
          </cell>
          <cell r="E140">
            <v>101.18374403</v>
          </cell>
          <cell r="F140">
            <v>13403.795612940001</v>
          </cell>
          <cell r="G140">
            <v>92.375964886000006</v>
          </cell>
          <cell r="H140">
            <v>9523.4447793100007</v>
          </cell>
          <cell r="J140">
            <v>3017.6824268599999</v>
          </cell>
          <cell r="K140">
            <v>5130.6841889699999</v>
          </cell>
          <cell r="L140">
            <v>53.874247269000001</v>
          </cell>
          <cell r="M140">
            <v>24033.491445079999</v>
          </cell>
          <cell r="O140">
            <v>3118.8661708899999</v>
          </cell>
          <cell r="P140">
            <v>18534.479801910002</v>
          </cell>
          <cell r="Q140">
            <v>77.119380862</v>
          </cell>
        </row>
        <row r="141">
          <cell r="A141" t="str">
            <v>กระทรวง</v>
          </cell>
          <cell r="B141" t="str">
            <v/>
          </cell>
        </row>
        <row r="142">
          <cell r="A142" t="str">
            <v>กรม</v>
          </cell>
          <cell r="B142" t="str">
            <v/>
          </cell>
        </row>
        <row r="143">
          <cell r="A143" t="str">
            <v>กลุ่มลักษณะงาน</v>
          </cell>
          <cell r="B143" t="str">
            <v/>
          </cell>
        </row>
        <row r="144">
          <cell r="A144" t="str">
            <v>งบพัฒนา/งบปกติ</v>
          </cell>
          <cell r="B144" t="str">
            <v/>
          </cell>
        </row>
        <row r="145">
          <cell r="A145" t="str">
            <v>งาน / โครงการ</v>
          </cell>
          <cell r="B145" t="str">
            <v/>
          </cell>
        </row>
        <row r="146">
          <cell r="A146" t="str">
            <v>Fund แบบย่อ</v>
          </cell>
          <cell r="B146" t="str">
            <v/>
          </cell>
        </row>
        <row r="147">
          <cell r="A147" t="str">
            <v>ด้าน</v>
          </cell>
          <cell r="B147" t="str">
            <v/>
          </cell>
        </row>
        <row r="148">
          <cell r="A148" t="str">
            <v>ด้าน_ลักษณะงาน</v>
          </cell>
          <cell r="B148" t="str">
            <v/>
          </cell>
        </row>
        <row r="149">
          <cell r="A149" t="str">
            <v>แนวจัดสรรย่อย</v>
          </cell>
          <cell r="B149" t="str">
            <v/>
          </cell>
        </row>
        <row r="150">
          <cell r="A150" t="str">
            <v>แนวจัดสรรหลัก</v>
          </cell>
          <cell r="B150" t="str">
            <v/>
          </cell>
        </row>
        <row r="151">
          <cell r="A151" t="str">
            <v>เป้าหมายกระทรวง</v>
          </cell>
          <cell r="B151" t="str">
            <v/>
          </cell>
        </row>
        <row r="152">
          <cell r="A152" t="str">
            <v>เป้าหมายการจัดสรร</v>
          </cell>
          <cell r="B152" t="str">
            <v/>
          </cell>
        </row>
        <row r="153">
          <cell r="A153" t="str">
            <v>เป้าหมายหน่วยงาน</v>
          </cell>
          <cell r="B153" t="str">
            <v/>
          </cell>
        </row>
        <row r="154">
          <cell r="A154" t="str">
            <v>ผลผลิต/โครงการ</v>
          </cell>
          <cell r="B154" t="str">
            <v>ผลผลิต/โครงการ งบฯ เพิ่มเติมกลางปี 52</v>
          </cell>
        </row>
        <row r="155">
          <cell r="A155" t="str">
            <v>แผนงบประมาณ</v>
          </cell>
          <cell r="B155" t="str">
            <v/>
          </cell>
        </row>
        <row r="156">
          <cell r="A156" t="str">
            <v>แผนงาน</v>
          </cell>
          <cell r="B156" t="str">
            <v/>
          </cell>
        </row>
        <row r="157">
          <cell r="A157" t="str">
            <v>ยุทธศาสตร์กระทรวง</v>
          </cell>
          <cell r="B157" t="str">
            <v/>
          </cell>
        </row>
        <row r="158">
          <cell r="A158" t="str">
            <v>ยุทธศาสตร์การจัดสรร</v>
          </cell>
          <cell r="B158" t="str">
            <v/>
          </cell>
        </row>
        <row r="159">
          <cell r="A159" t="str">
            <v>Request ID</v>
          </cell>
          <cell r="B159" t="str">
            <v/>
          </cell>
        </row>
        <row r="160">
          <cell r="A160" t="str">
            <v>ลักษณะงาน</v>
          </cell>
          <cell r="B160" t="str">
            <v/>
          </cell>
        </row>
        <row r="161">
          <cell r="A161" t="str">
            <v>สาขา</v>
          </cell>
          <cell r="B161" t="str">
            <v/>
          </cell>
        </row>
        <row r="162">
          <cell r="A162" t="str">
            <v>Commitment item</v>
          </cell>
          <cell r="B162" t="str">
            <v/>
          </cell>
        </row>
        <row r="163">
          <cell r="A163" t="str">
            <v>หน่วยงานเบิกแทน</v>
          </cell>
          <cell r="B163" t="str">
            <v/>
          </cell>
        </row>
        <row r="164">
          <cell r="A164" t="str">
            <v>เดือน/ปีงบประมาณ</v>
          </cell>
          <cell r="B164" t="str">
            <v/>
          </cell>
        </row>
        <row r="165">
          <cell r="A165" t="str">
            <v>Funded Program</v>
          </cell>
          <cell r="B165" t="str">
            <v/>
          </cell>
        </row>
        <row r="166">
          <cell r="A166" t="str">
            <v>งบรายจ่าย</v>
          </cell>
          <cell r="B166" t="str">
            <v/>
          </cell>
        </row>
        <row r="167">
          <cell r="A167" t="str">
            <v>FCTR หน่วยเบิกแทน</v>
          </cell>
          <cell r="B167" t="str">
            <v/>
          </cell>
        </row>
        <row r="168">
          <cell r="A168" t="str">
            <v>หมวดรายจ่าย</v>
          </cell>
          <cell r="B168" t="str">
            <v/>
          </cell>
        </row>
        <row r="169">
          <cell r="A169" t="str">
            <v>กลุ่มภารกิจ</v>
          </cell>
          <cell r="B169" t="str">
            <v/>
          </cell>
        </row>
        <row r="170">
          <cell r="A170" t="str">
            <v>Funds Center</v>
          </cell>
          <cell r="B170" t="str">
            <v/>
          </cell>
        </row>
        <row r="171">
          <cell r="A171" t="str">
            <v>ปีFund</v>
          </cell>
          <cell r="B171" t="str">
            <v/>
          </cell>
        </row>
        <row r="172">
          <cell r="A172" t="str">
            <v>ปีงบประมาณ</v>
          </cell>
          <cell r="B172" t="str">
            <v/>
          </cell>
        </row>
        <row r="173">
          <cell r="A173" t="str">
            <v>รายจ่ายประจำ/ลงทุน</v>
          </cell>
          <cell r="B173" t="str">
            <v>]ไม่ระบุ[</v>
          </cell>
        </row>
        <row r="174">
          <cell r="A174" t="str">
            <v>งบประมาณ</v>
          </cell>
          <cell r="B174" t="str">
            <v>งบจัดสรรถือจ่าย จังหวัด
E, PO ทั้งสิ้น
I, เบิกจ่ายทั้งสิ้น
J = K+L...</v>
          </cell>
        </row>
        <row r="175">
          <cell r="A175" t="str">
            <v>จังหวัด</v>
          </cell>
          <cell r="B175" t="str">
            <v>]1000 ส่วนกลาง[</v>
          </cell>
        </row>
        <row r="177">
          <cell r="A177" t="str">
            <v>No Applicable Data Found.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tabSelected="1" workbookViewId="0">
      <selection sqref="A1:XFD1048576"/>
    </sheetView>
  </sheetViews>
  <sheetFormatPr defaultRowHeight="14.25"/>
  <cols>
    <col min="1" max="1" width="5.875" style="58" customWidth="1"/>
    <col min="2" max="2" width="34.5" customWidth="1"/>
    <col min="3" max="14" width="12.375" customWidth="1"/>
    <col min="15" max="15" width="11.5" bestFit="1" customWidth="1"/>
  </cols>
  <sheetData>
    <row r="1" spans="1:17" ht="33.75">
      <c r="A1" s="1" t="str">
        <f>"ผลการเบิกจ่ายเงินงบประมาณประจำปี 2564 ในส่วนของงบประมาณที่ส่วนกลางจัดสรรให้จังหวัด"</f>
        <v>ผลการเบิกจ่ายเงินงบประมาณประจำปี 2564 ในส่วนของงบประมาณที่ส่วนกลางจัดสรรให้จังหวัด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33.75">
      <c r="A2" s="1" t="str">
        <f>"ตั้งแต่ต้นปีงบประมาณ จนถึงวันที่ "&amp;[1]HeaderFooter!B5&amp;" เรียงลำดับผลการเบิกจ่ายจากน้อยไปมาก"</f>
        <v>ตั้งแต่ต้นปีงบประมาณ จนถึงวันที่ 11 มิถุนายน 2564 เรียงลำดับผลการเบิกจ่ายจากน้อยไปมาก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  <c r="N3" s="4"/>
    </row>
    <row r="4" spans="1:17" ht="21">
      <c r="A4" s="5" t="s">
        <v>1</v>
      </c>
      <c r="B4" s="6" t="s">
        <v>2</v>
      </c>
      <c r="C4" s="7" t="s">
        <v>3</v>
      </c>
      <c r="D4" s="8"/>
      <c r="E4" s="8"/>
      <c r="F4" s="9"/>
      <c r="G4" s="10" t="s">
        <v>4</v>
      </c>
      <c r="H4" s="11"/>
      <c r="I4" s="11"/>
      <c r="J4" s="11"/>
      <c r="K4" s="10" t="s">
        <v>5</v>
      </c>
      <c r="L4" s="11"/>
      <c r="M4" s="11"/>
      <c r="N4" s="12"/>
    </row>
    <row r="5" spans="1:17" ht="63">
      <c r="A5" s="13"/>
      <c r="B5" s="14"/>
      <c r="C5" s="15" t="s">
        <v>6</v>
      </c>
      <c r="D5" s="16" t="s">
        <v>7</v>
      </c>
      <c r="E5" s="17" t="s">
        <v>8</v>
      </c>
      <c r="F5" s="18" t="s">
        <v>9</v>
      </c>
      <c r="G5" s="15" t="s">
        <v>6</v>
      </c>
      <c r="H5" s="16" t="s">
        <v>7</v>
      </c>
      <c r="I5" s="17" t="s">
        <v>8</v>
      </c>
      <c r="J5" s="19" t="s">
        <v>9</v>
      </c>
      <c r="K5" s="15" t="s">
        <v>6</v>
      </c>
      <c r="L5" s="16" t="s">
        <v>7</v>
      </c>
      <c r="M5" s="17" t="s">
        <v>8</v>
      </c>
      <c r="N5" s="18" t="s">
        <v>9</v>
      </c>
    </row>
    <row r="6" spans="1:17" ht="21">
      <c r="A6" s="20">
        <v>1</v>
      </c>
      <c r="B6" s="21" t="str">
        <f>VLOOKUP($O6,[1]Name!$A:$B,2,0)</f>
        <v>อ่างทอง</v>
      </c>
      <c r="C6" s="22">
        <f>IF(ISERROR(VLOOKUP($O6,[1]BEx6_1!$A:$Z,3,0)),0,VLOOKUP($O6,[1]BEx6_1!$A:$Z,3,0))</f>
        <v>886.52994849000004</v>
      </c>
      <c r="D6" s="23">
        <f>IF(ISERROR(VLOOKUP($O6,[1]BEx6_1!$A:$Z,5,0)),0,VLOOKUP($O6,[1]BEx6_1!$A:$Z,5,0))</f>
        <v>4.4586655100000003</v>
      </c>
      <c r="E6" s="24">
        <f>IF(ISERROR(VLOOKUP($O6,[1]BEx6_1!$A:$Z,6,0)),0,VLOOKUP($O6,[1]BEx6_1!$A:$Z,6,0))</f>
        <v>763.71812317000001</v>
      </c>
      <c r="F6" s="25">
        <f t="shared" ref="F6:F69" si="0">IF(ISERROR(E6/C6*100),0,E6/C6*100)</f>
        <v>86.146906201061597</v>
      </c>
      <c r="G6" s="22">
        <f>IF(ISERROR(VLOOKUP($O6,[1]BEx6_1!$A:$Z,8,0)),0,VLOOKUP($O6,[1]BEx6_1!$A:$Z,8,0))</f>
        <v>1808.62127418</v>
      </c>
      <c r="H6" s="23">
        <f>IF(ISERROR(VLOOKUP($O6,[1]BEx6_1!$A:$Z,10,0)),0,VLOOKUP($O6,[1]BEx6_1!$A:$Z,10,0))</f>
        <v>884.70062337000002</v>
      </c>
      <c r="I6" s="24">
        <f>IF(ISERROR(VLOOKUP($O6,[1]BEx6_1!$A:$Z,11,0)),0,VLOOKUP($O6,[1]BEx6_1!$A:$Z,11,0))</f>
        <v>650.63332394999998</v>
      </c>
      <c r="J6" s="26">
        <f t="shared" ref="J6:J69" si="1">IF(ISERROR(I6/G6*100),0,I6/G6*100)</f>
        <v>35.973994845603414</v>
      </c>
      <c r="K6" s="22">
        <f t="shared" ref="K6:M37" si="2">C6+G6</f>
        <v>2695.1512226700002</v>
      </c>
      <c r="L6" s="22">
        <f t="shared" si="2"/>
        <v>889.15928887999996</v>
      </c>
      <c r="M6" s="27">
        <f t="shared" si="2"/>
        <v>1414.3514471200001</v>
      </c>
      <c r="N6" s="28">
        <f t="shared" ref="N6:N69" si="3">IF(ISERROR(M6/K6*100),0,M6/K6*100)</f>
        <v>52.477628536140074</v>
      </c>
      <c r="O6" s="29" t="s">
        <v>10</v>
      </c>
      <c r="P6" s="30"/>
      <c r="Q6" s="31"/>
    </row>
    <row r="7" spans="1:17" ht="21">
      <c r="A7" s="32">
        <v>2</v>
      </c>
      <c r="B7" s="33" t="str">
        <f>VLOOKUP($O7,[1]Name!$A:$B,2,0)</f>
        <v>กระบี่</v>
      </c>
      <c r="C7" s="22">
        <f>IF(ISERROR(VLOOKUP($O7,[1]BEx6_1!$A:$Z,3,0)),0,VLOOKUP($O7,[1]BEx6_1!$A:$Z,3,0))</f>
        <v>1215.0307000400001</v>
      </c>
      <c r="D7" s="23">
        <f>IF(ISERROR(VLOOKUP($O7,[1]BEx6_1!$A:$Z,5,0)),0,VLOOKUP($O7,[1]BEx6_1!$A:$Z,5,0))</f>
        <v>10.83415142</v>
      </c>
      <c r="E7" s="24">
        <f>IF(ISERROR(VLOOKUP($O7,[1]BEx6_1!$A:$Z,6,0)),0,VLOOKUP($O7,[1]BEx6_1!$A:$Z,6,0))</f>
        <v>1063.0670978600001</v>
      </c>
      <c r="F7" s="34">
        <f t="shared" si="0"/>
        <v>87.493023659813929</v>
      </c>
      <c r="G7" s="22">
        <f>IF(ISERROR(VLOOKUP($O7,[1]BEx6_1!$A:$Z,8,0)),0,VLOOKUP($O7,[1]BEx6_1!$A:$Z,8,0))</f>
        <v>2234.8029617399998</v>
      </c>
      <c r="H7" s="23">
        <f>IF(ISERROR(VLOOKUP($O7,[1]BEx6_1!$A:$Z,10,0)),0,VLOOKUP($O7,[1]BEx6_1!$A:$Z,10,0))</f>
        <v>916.57025251000005</v>
      </c>
      <c r="I7" s="24">
        <f>IF(ISERROR(VLOOKUP($O7,[1]BEx6_1!$A:$Z,11,0)),0,VLOOKUP($O7,[1]BEx6_1!$A:$Z,11,0))</f>
        <v>814.45603095000001</v>
      </c>
      <c r="J7" s="26">
        <f t="shared" si="1"/>
        <v>36.44419865614779</v>
      </c>
      <c r="K7" s="22">
        <f t="shared" si="2"/>
        <v>3449.8336617799996</v>
      </c>
      <c r="L7" s="23">
        <f t="shared" si="2"/>
        <v>927.40440393000006</v>
      </c>
      <c r="M7" s="27">
        <f t="shared" si="2"/>
        <v>1877.5231288100001</v>
      </c>
      <c r="N7" s="28">
        <f t="shared" si="3"/>
        <v>54.423584232790532</v>
      </c>
      <c r="O7" s="29" t="s">
        <v>11</v>
      </c>
      <c r="P7" s="30" t="str">
        <f>IF(N7&lt;N6,"check","")</f>
        <v/>
      </c>
      <c r="Q7" s="31"/>
    </row>
    <row r="8" spans="1:17" ht="21">
      <c r="A8" s="32">
        <v>3</v>
      </c>
      <c r="B8" s="33" t="str">
        <f>VLOOKUP($O8,[1]Name!$A:$B,2,0)</f>
        <v>สุราษฏร์ธานี</v>
      </c>
      <c r="C8" s="22">
        <f>IF(ISERROR(VLOOKUP($O8,[1]BEx6_1!$A:$Z,3,0)),0,VLOOKUP($O8,[1]BEx6_1!$A:$Z,3,0))</f>
        <v>4485.84033611</v>
      </c>
      <c r="D8" s="23">
        <f>IF(ISERROR(VLOOKUP($O8,[1]BEx6_1!$A:$Z,5,0)),0,VLOOKUP($O8,[1]BEx6_1!$A:$Z,5,0))</f>
        <v>35.584599150000003</v>
      </c>
      <c r="E8" s="24">
        <f>IF(ISERROR(VLOOKUP($O8,[1]BEx6_1!$A:$Z,6,0)),0,VLOOKUP($O8,[1]BEx6_1!$A:$Z,6,0))</f>
        <v>3983.61074968</v>
      </c>
      <c r="F8" s="34">
        <f t="shared" si="0"/>
        <v>88.804113637590589</v>
      </c>
      <c r="G8" s="22">
        <f>IF(ISERROR(VLOOKUP($O8,[1]BEx6_1!$A:$Z,8,0)),0,VLOOKUP($O8,[1]BEx6_1!$A:$Z,8,0))</f>
        <v>8165.2730313800002</v>
      </c>
      <c r="H8" s="23">
        <f>IF(ISERROR(VLOOKUP($O8,[1]BEx6_1!$A:$Z,10,0)),0,VLOOKUP($O8,[1]BEx6_1!$A:$Z,10,0))</f>
        <v>2811.5645007899998</v>
      </c>
      <c r="I8" s="24">
        <f>IF(ISERROR(VLOOKUP($O8,[1]BEx6_1!$A:$Z,11,0)),0,VLOOKUP($O8,[1]BEx6_1!$A:$Z,11,0))</f>
        <v>2963.97271615</v>
      </c>
      <c r="J8" s="26">
        <f t="shared" si="1"/>
        <v>36.299737984990117</v>
      </c>
      <c r="K8" s="22">
        <f t="shared" si="2"/>
        <v>12651.113367490001</v>
      </c>
      <c r="L8" s="23">
        <f t="shared" si="2"/>
        <v>2847.1490999399998</v>
      </c>
      <c r="M8" s="27">
        <f t="shared" si="2"/>
        <v>6947.58346583</v>
      </c>
      <c r="N8" s="28">
        <f t="shared" si="3"/>
        <v>54.916775022216171</v>
      </c>
      <c r="O8" s="29" t="s">
        <v>12</v>
      </c>
      <c r="P8" s="30" t="str">
        <f t="shared" ref="P8:P71" si="4">IF(N8&lt;N7,"check","")</f>
        <v/>
      </c>
      <c r="Q8" s="31"/>
    </row>
    <row r="9" spans="1:17" ht="21">
      <c r="A9" s="32">
        <v>4</v>
      </c>
      <c r="B9" s="33" t="str">
        <f>VLOOKUP($O9,[1]Name!$A:$B,2,0)</f>
        <v>พัทลุง</v>
      </c>
      <c r="C9" s="22">
        <f>IF(ISERROR(VLOOKUP($O9,[1]BEx6_1!$A:$Z,3,0)),0,VLOOKUP($O9,[1]BEx6_1!$A:$Z,3,0))</f>
        <v>1550.3387957100001</v>
      </c>
      <c r="D9" s="23">
        <f>IF(ISERROR(VLOOKUP($O9,[1]BEx6_1!$A:$Z,5,0)),0,VLOOKUP($O9,[1]BEx6_1!$A:$Z,5,0))</f>
        <v>16.306463149999999</v>
      </c>
      <c r="E9" s="24">
        <f>IF(ISERROR(VLOOKUP($O9,[1]BEx6_1!$A:$Z,6,0)),0,VLOOKUP($O9,[1]BEx6_1!$A:$Z,6,0))</f>
        <v>1359.16021133</v>
      </c>
      <c r="F9" s="34">
        <f t="shared" si="0"/>
        <v>87.668593154669324</v>
      </c>
      <c r="G9" s="22">
        <f>IF(ISERROR(VLOOKUP($O9,[1]BEx6_1!$A:$Z,8,0)),0,VLOOKUP($O9,[1]BEx6_1!$A:$Z,8,0))</f>
        <v>3735.70622022</v>
      </c>
      <c r="H9" s="23">
        <f>IF(ISERROR(VLOOKUP($O9,[1]BEx6_1!$A:$Z,10,0)),0,VLOOKUP($O9,[1]BEx6_1!$A:$Z,10,0))</f>
        <v>1204.1167694200001</v>
      </c>
      <c r="I9" s="24">
        <f>IF(ISERROR(VLOOKUP($O9,[1]BEx6_1!$A:$Z,11,0)),0,VLOOKUP($O9,[1]BEx6_1!$A:$Z,11,0))</f>
        <v>1569.8894643000001</v>
      </c>
      <c r="J9" s="26">
        <f t="shared" si="1"/>
        <v>42.023900482397877</v>
      </c>
      <c r="K9" s="22">
        <f t="shared" si="2"/>
        <v>5286.0450159299999</v>
      </c>
      <c r="L9" s="23">
        <f t="shared" si="2"/>
        <v>1220.42323257</v>
      </c>
      <c r="M9" s="27">
        <f t="shared" si="2"/>
        <v>2929.0496756299999</v>
      </c>
      <c r="N9" s="28">
        <f t="shared" si="3"/>
        <v>55.410986225108374</v>
      </c>
      <c r="O9" s="29" t="s">
        <v>13</v>
      </c>
      <c r="P9" s="30" t="str">
        <f t="shared" si="4"/>
        <v/>
      </c>
      <c r="Q9" s="31"/>
    </row>
    <row r="10" spans="1:17" ht="21">
      <c r="A10" s="32">
        <v>5</v>
      </c>
      <c r="B10" s="33" t="str">
        <f>VLOOKUP($O10,[1]Name!$A:$B,2,0)</f>
        <v>ปราจีนบุรี</v>
      </c>
      <c r="C10" s="22">
        <f>IF(ISERROR(VLOOKUP($O10,[1]BEx6_1!$A:$Z,3,0)),0,VLOOKUP($O10,[1]BEx6_1!$A:$Z,3,0))</f>
        <v>2092.6131952599999</v>
      </c>
      <c r="D10" s="23">
        <f>IF(ISERROR(VLOOKUP($O10,[1]BEx6_1!$A:$Z,5,0)),0,VLOOKUP($O10,[1]BEx6_1!$A:$Z,5,0))</f>
        <v>61.042885060000003</v>
      </c>
      <c r="E10" s="24">
        <f>IF(ISERROR(VLOOKUP($O10,[1]BEx6_1!$A:$Z,6,0)),0,VLOOKUP($O10,[1]BEx6_1!$A:$Z,6,0))</f>
        <v>1760.16850084</v>
      </c>
      <c r="F10" s="34">
        <f t="shared" si="0"/>
        <v>84.113418802240957</v>
      </c>
      <c r="G10" s="22">
        <f>IF(ISERROR(VLOOKUP($O10,[1]BEx6_1!$A:$Z,8,0)),0,VLOOKUP($O10,[1]BEx6_1!$A:$Z,8,0))</f>
        <v>2868.2737814000002</v>
      </c>
      <c r="H10" s="23">
        <f>IF(ISERROR(VLOOKUP($O10,[1]BEx6_1!$A:$Z,10,0)),0,VLOOKUP($O10,[1]BEx6_1!$A:$Z,10,0))</f>
        <v>1337.0476945800001</v>
      </c>
      <c r="I10" s="24">
        <f>IF(ISERROR(VLOOKUP($O10,[1]BEx6_1!$A:$Z,11,0)),0,VLOOKUP($O10,[1]BEx6_1!$A:$Z,11,0))</f>
        <v>1054.7117190399999</v>
      </c>
      <c r="J10" s="26">
        <f t="shared" si="1"/>
        <v>36.771654291843667</v>
      </c>
      <c r="K10" s="22">
        <f t="shared" si="2"/>
        <v>4960.8869766600001</v>
      </c>
      <c r="L10" s="23">
        <f t="shared" si="2"/>
        <v>1398.0905796400002</v>
      </c>
      <c r="M10" s="27">
        <f t="shared" si="2"/>
        <v>2814.8802198799999</v>
      </c>
      <c r="N10" s="28">
        <f t="shared" si="3"/>
        <v>56.741470489520509</v>
      </c>
      <c r="O10" s="29" t="s">
        <v>14</v>
      </c>
      <c r="P10" s="30" t="str">
        <f t="shared" si="4"/>
        <v/>
      </c>
      <c r="Q10" s="31"/>
    </row>
    <row r="11" spans="1:17" ht="21">
      <c r="A11" s="32">
        <v>6</v>
      </c>
      <c r="B11" s="33" t="str">
        <f>VLOOKUP($O11,[1]Name!$A:$B,2,0)</f>
        <v>อุตรดิตถ์</v>
      </c>
      <c r="C11" s="22">
        <f>IF(ISERROR(VLOOKUP($O11,[1]BEx6_1!$A:$Z,3,0)),0,VLOOKUP($O11,[1]BEx6_1!$A:$Z,3,0))</f>
        <v>1677.5923309</v>
      </c>
      <c r="D11" s="23">
        <f>IF(ISERROR(VLOOKUP($O11,[1]BEx6_1!$A:$Z,5,0)),0,VLOOKUP($O11,[1]BEx6_1!$A:$Z,5,0))</f>
        <v>9.2578956699999999</v>
      </c>
      <c r="E11" s="24">
        <f>IF(ISERROR(VLOOKUP($O11,[1]BEx6_1!$A:$Z,6,0)),0,VLOOKUP($O11,[1]BEx6_1!$A:$Z,6,0))</f>
        <v>1490.69916231</v>
      </c>
      <c r="F11" s="34">
        <f t="shared" si="0"/>
        <v>88.859440690830112</v>
      </c>
      <c r="G11" s="22">
        <f>IF(ISERROR(VLOOKUP($O11,[1]BEx6_1!$A:$Z,8,0)),0,VLOOKUP($O11,[1]BEx6_1!$A:$Z,8,0))</f>
        <v>4049.7367332899998</v>
      </c>
      <c r="H11" s="23">
        <f>IF(ISERROR(VLOOKUP($O11,[1]BEx6_1!$A:$Z,10,0)),0,VLOOKUP($O11,[1]BEx6_1!$A:$Z,10,0))</f>
        <v>1201.5671920299999</v>
      </c>
      <c r="I11" s="24">
        <f>IF(ISERROR(VLOOKUP($O11,[1]BEx6_1!$A:$Z,11,0)),0,VLOOKUP($O11,[1]BEx6_1!$A:$Z,11,0))</f>
        <v>1788.1600505500001</v>
      </c>
      <c r="J11" s="26">
        <f t="shared" si="1"/>
        <v>44.15497026882786</v>
      </c>
      <c r="K11" s="22">
        <f t="shared" si="2"/>
        <v>5727.3290641900003</v>
      </c>
      <c r="L11" s="23">
        <f t="shared" si="2"/>
        <v>1210.8250876999998</v>
      </c>
      <c r="M11" s="27">
        <f t="shared" si="2"/>
        <v>3278.8592128600003</v>
      </c>
      <c r="N11" s="28">
        <f t="shared" si="3"/>
        <v>57.249359624907811</v>
      </c>
      <c r="O11" s="29" t="s">
        <v>15</v>
      </c>
      <c r="P11" s="30" t="str">
        <f t="shared" si="4"/>
        <v/>
      </c>
      <c r="Q11" s="31"/>
    </row>
    <row r="12" spans="1:17" ht="21">
      <c r="A12" s="32">
        <v>7</v>
      </c>
      <c r="B12" s="33" t="str">
        <f>VLOOKUP($O12,[1]Name!$A:$B,2,0)</f>
        <v>ตราด</v>
      </c>
      <c r="C12" s="22">
        <f>IF(ISERROR(VLOOKUP($O12,[1]BEx6_1!$A:$Z,3,0)),0,VLOOKUP($O12,[1]BEx6_1!$A:$Z,3,0))</f>
        <v>743.52243567000005</v>
      </c>
      <c r="D12" s="23">
        <f>IF(ISERROR(VLOOKUP($O12,[1]BEx6_1!$A:$Z,5,0)),0,VLOOKUP($O12,[1]BEx6_1!$A:$Z,5,0))</f>
        <v>5.39905173</v>
      </c>
      <c r="E12" s="24">
        <f>IF(ISERROR(VLOOKUP($O12,[1]BEx6_1!$A:$Z,6,0)),0,VLOOKUP($O12,[1]BEx6_1!$A:$Z,6,0))</f>
        <v>650.07967371999996</v>
      </c>
      <c r="F12" s="34">
        <f t="shared" si="0"/>
        <v>87.432422013493465</v>
      </c>
      <c r="G12" s="22">
        <f>IF(ISERROR(VLOOKUP($O12,[1]BEx6_1!$A:$Z,8,0)),0,VLOOKUP($O12,[1]BEx6_1!$A:$Z,8,0))</f>
        <v>1459.07525833</v>
      </c>
      <c r="H12" s="23">
        <f>IF(ISERROR(VLOOKUP($O12,[1]BEx6_1!$A:$Z,10,0)),0,VLOOKUP($O12,[1]BEx6_1!$A:$Z,10,0))</f>
        <v>510.84024979999998</v>
      </c>
      <c r="I12" s="24">
        <f>IF(ISERROR(VLOOKUP($O12,[1]BEx6_1!$A:$Z,11,0)),0,VLOOKUP($O12,[1]BEx6_1!$A:$Z,11,0))</f>
        <v>618.93636314000003</v>
      </c>
      <c r="J12" s="26">
        <f t="shared" si="1"/>
        <v>42.41976961821765</v>
      </c>
      <c r="K12" s="22">
        <f t="shared" si="2"/>
        <v>2202.597694</v>
      </c>
      <c r="L12" s="23">
        <f t="shared" si="2"/>
        <v>516.23930153000003</v>
      </c>
      <c r="M12" s="27">
        <f t="shared" si="2"/>
        <v>1269.01603686</v>
      </c>
      <c r="N12" s="28">
        <f t="shared" si="3"/>
        <v>57.614517636010923</v>
      </c>
      <c r="O12" s="29" t="s">
        <v>16</v>
      </c>
      <c r="P12" s="30" t="str">
        <f t="shared" si="4"/>
        <v/>
      </c>
      <c r="Q12" s="31"/>
    </row>
    <row r="13" spans="1:17" ht="21">
      <c r="A13" s="32">
        <v>8</v>
      </c>
      <c r="B13" s="33" t="str">
        <f>VLOOKUP($O13,[1]Name!$A:$B,2,0)</f>
        <v>ชัยนาท</v>
      </c>
      <c r="C13" s="22">
        <f>IF(ISERROR(VLOOKUP($O13,[1]BEx6_1!$A:$Z,3,0)),0,VLOOKUP($O13,[1]BEx6_1!$A:$Z,3,0))</f>
        <v>1191.79291635</v>
      </c>
      <c r="D13" s="23">
        <f>IF(ISERROR(VLOOKUP($O13,[1]BEx6_1!$A:$Z,5,0)),0,VLOOKUP($O13,[1]BEx6_1!$A:$Z,5,0))</f>
        <v>12.59641491</v>
      </c>
      <c r="E13" s="24">
        <f>IF(ISERROR(VLOOKUP($O13,[1]BEx6_1!$A:$Z,6,0)),0,VLOOKUP($O13,[1]BEx6_1!$A:$Z,6,0))</f>
        <v>1050.3740603199999</v>
      </c>
      <c r="F13" s="34">
        <f t="shared" si="0"/>
        <v>88.133940545383396</v>
      </c>
      <c r="G13" s="22">
        <f>IF(ISERROR(VLOOKUP($O13,[1]BEx6_1!$A:$Z,8,0)),0,VLOOKUP($O13,[1]BEx6_1!$A:$Z,8,0))</f>
        <v>2870.9278282300002</v>
      </c>
      <c r="H13" s="23">
        <f>IF(ISERROR(VLOOKUP($O13,[1]BEx6_1!$A:$Z,10,0)),0,VLOOKUP($O13,[1]BEx6_1!$A:$Z,10,0))</f>
        <v>1032.14644176</v>
      </c>
      <c r="I13" s="24">
        <f>IF(ISERROR(VLOOKUP($O13,[1]BEx6_1!$A:$Z,11,0)),0,VLOOKUP($O13,[1]BEx6_1!$A:$Z,11,0))</f>
        <v>1310.1752953</v>
      </c>
      <c r="J13" s="26">
        <f t="shared" si="1"/>
        <v>45.635953729556356</v>
      </c>
      <c r="K13" s="22">
        <f t="shared" si="2"/>
        <v>4062.7207445800004</v>
      </c>
      <c r="L13" s="23">
        <f t="shared" si="2"/>
        <v>1044.74285667</v>
      </c>
      <c r="M13" s="27">
        <f t="shared" si="2"/>
        <v>2360.5493556199999</v>
      </c>
      <c r="N13" s="28">
        <f t="shared" si="3"/>
        <v>58.102673159831731</v>
      </c>
      <c r="O13" s="29" t="s">
        <v>17</v>
      </c>
      <c r="P13" s="30" t="str">
        <f t="shared" si="4"/>
        <v/>
      </c>
      <c r="Q13" s="31"/>
    </row>
    <row r="14" spans="1:17" ht="21">
      <c r="A14" s="32">
        <v>9</v>
      </c>
      <c r="B14" s="33" t="str">
        <f>VLOOKUP($O14,[1]Name!$A:$B,2,0)</f>
        <v>บุรีรัมย์</v>
      </c>
      <c r="C14" s="22">
        <f>IF(ISERROR(VLOOKUP($O14,[1]BEx6_1!$A:$Z,3,0)),0,VLOOKUP($O14,[1]BEx6_1!$A:$Z,3,0))</f>
        <v>4057.7120150300002</v>
      </c>
      <c r="D14" s="23">
        <f>IF(ISERROR(VLOOKUP($O14,[1]BEx6_1!$A:$Z,5,0)),0,VLOOKUP($O14,[1]BEx6_1!$A:$Z,5,0))</f>
        <v>12.90867334</v>
      </c>
      <c r="E14" s="24">
        <f>IF(ISERROR(VLOOKUP($O14,[1]BEx6_1!$A:$Z,6,0)),0,VLOOKUP($O14,[1]BEx6_1!$A:$Z,6,0))</f>
        <v>3648.3468676000002</v>
      </c>
      <c r="F14" s="34">
        <f t="shared" si="0"/>
        <v>89.911429250925451</v>
      </c>
      <c r="G14" s="22">
        <f>IF(ISERROR(VLOOKUP($O14,[1]BEx6_1!$A:$Z,8,0)),0,VLOOKUP($O14,[1]BEx6_1!$A:$Z,8,0))</f>
        <v>5894.4670599999999</v>
      </c>
      <c r="H14" s="23">
        <f>IF(ISERROR(VLOOKUP($O14,[1]BEx6_1!$A:$Z,10,0)),0,VLOOKUP($O14,[1]BEx6_1!$A:$Z,10,0))</f>
        <v>2164.8319721900002</v>
      </c>
      <c r="I14" s="24">
        <f>IF(ISERROR(VLOOKUP($O14,[1]BEx6_1!$A:$Z,11,0)),0,VLOOKUP($O14,[1]BEx6_1!$A:$Z,11,0))</f>
        <v>2199.3473762499998</v>
      </c>
      <c r="J14" s="26">
        <f t="shared" si="1"/>
        <v>37.312064922286623</v>
      </c>
      <c r="K14" s="22">
        <f t="shared" si="2"/>
        <v>9952.1790750300006</v>
      </c>
      <c r="L14" s="23">
        <f t="shared" si="2"/>
        <v>2177.7406455300002</v>
      </c>
      <c r="M14" s="27">
        <f t="shared" si="2"/>
        <v>5847.69424385</v>
      </c>
      <c r="N14" s="28">
        <f t="shared" si="3"/>
        <v>58.757928286498128</v>
      </c>
      <c r="O14" s="29" t="s">
        <v>18</v>
      </c>
      <c r="P14" s="30" t="str">
        <f t="shared" si="4"/>
        <v/>
      </c>
      <c r="Q14" s="31"/>
    </row>
    <row r="15" spans="1:17" ht="21">
      <c r="A15" s="32">
        <v>10</v>
      </c>
      <c r="B15" s="33" t="str">
        <f>VLOOKUP($O15,[1]Name!$A:$B,2,0)</f>
        <v>บึงกาฬ</v>
      </c>
      <c r="C15" s="22">
        <f>IF(ISERROR(VLOOKUP($O15,[1]BEx6_1!$A:$Z,3,0)),0,VLOOKUP($O15,[1]BEx6_1!$A:$Z,3,0))</f>
        <v>917.80470879999996</v>
      </c>
      <c r="D15" s="23">
        <f>IF(ISERROR(VLOOKUP($O15,[1]BEx6_1!$A:$Z,5,0)),0,VLOOKUP($O15,[1]BEx6_1!$A:$Z,5,0))</f>
        <v>5.1633320700000001</v>
      </c>
      <c r="E15" s="24">
        <f>IF(ISERROR(VLOOKUP($O15,[1]BEx6_1!$A:$Z,6,0)),0,VLOOKUP($O15,[1]BEx6_1!$A:$Z,6,0))</f>
        <v>801.31518138000001</v>
      </c>
      <c r="F15" s="34">
        <f t="shared" si="0"/>
        <v>87.307808915874247</v>
      </c>
      <c r="G15" s="22">
        <f>IF(ISERROR(VLOOKUP($O15,[1]BEx6_1!$A:$Z,8,0)),0,VLOOKUP($O15,[1]BEx6_1!$A:$Z,8,0))</f>
        <v>1975.43614284</v>
      </c>
      <c r="H15" s="23">
        <f>IF(ISERROR(VLOOKUP($O15,[1]BEx6_1!$A:$Z,10,0)),0,VLOOKUP($O15,[1]BEx6_1!$A:$Z,10,0))</f>
        <v>573.58247578999999</v>
      </c>
      <c r="I15" s="24">
        <f>IF(ISERROR(VLOOKUP($O15,[1]BEx6_1!$A:$Z,11,0)),0,VLOOKUP($O15,[1]BEx6_1!$A:$Z,11,0))</f>
        <v>900.16711013999998</v>
      </c>
      <c r="J15" s="26">
        <f t="shared" si="1"/>
        <v>45.568018657685805</v>
      </c>
      <c r="K15" s="22">
        <f t="shared" si="2"/>
        <v>2893.2408516400001</v>
      </c>
      <c r="L15" s="23">
        <f t="shared" si="2"/>
        <v>578.74580786000001</v>
      </c>
      <c r="M15" s="27">
        <f t="shared" si="2"/>
        <v>1701.48229152</v>
      </c>
      <c r="N15" s="28">
        <f t="shared" si="3"/>
        <v>58.808871392629982</v>
      </c>
      <c r="O15" s="29" t="s">
        <v>19</v>
      </c>
      <c r="P15" s="30" t="str">
        <f t="shared" si="4"/>
        <v/>
      </c>
      <c r="Q15" s="31"/>
    </row>
    <row r="16" spans="1:17" ht="21">
      <c r="A16" s="32">
        <v>11</v>
      </c>
      <c r="B16" s="33" t="str">
        <f>VLOOKUP($O16,[1]Name!$A:$B,2,0)</f>
        <v>อุทัยธานี</v>
      </c>
      <c r="C16" s="22">
        <f>IF(ISERROR(VLOOKUP($O16,[1]BEx6_1!$A:$Z,3,0)),0,VLOOKUP($O16,[1]BEx6_1!$A:$Z,3,0))</f>
        <v>951.80298861999995</v>
      </c>
      <c r="D16" s="23">
        <f>IF(ISERROR(VLOOKUP($O16,[1]BEx6_1!$A:$Z,5,0)),0,VLOOKUP($O16,[1]BEx6_1!$A:$Z,5,0))</f>
        <v>6.3781176899999998</v>
      </c>
      <c r="E16" s="24">
        <f>IF(ISERROR(VLOOKUP($O16,[1]BEx6_1!$A:$Z,6,0)),0,VLOOKUP($O16,[1]BEx6_1!$A:$Z,6,0))</f>
        <v>850.25038760999996</v>
      </c>
      <c r="F16" s="34">
        <f t="shared" si="0"/>
        <v>89.330501981587702</v>
      </c>
      <c r="G16" s="22">
        <f>IF(ISERROR(VLOOKUP($O16,[1]BEx6_1!$A:$Z,8,0)),0,VLOOKUP($O16,[1]BEx6_1!$A:$Z,8,0))</f>
        <v>2331.7237243700001</v>
      </c>
      <c r="H16" s="23">
        <f>IF(ISERROR(VLOOKUP($O16,[1]BEx6_1!$A:$Z,10,0)),0,VLOOKUP($O16,[1]BEx6_1!$A:$Z,10,0))</f>
        <v>736.69496497</v>
      </c>
      <c r="I16" s="24">
        <f>IF(ISERROR(VLOOKUP($O16,[1]BEx6_1!$A:$Z,11,0)),0,VLOOKUP($O16,[1]BEx6_1!$A:$Z,11,0))</f>
        <v>1094.75606795</v>
      </c>
      <c r="J16" s="26">
        <f t="shared" si="1"/>
        <v>46.950505178129035</v>
      </c>
      <c r="K16" s="22">
        <f t="shared" si="2"/>
        <v>3283.5267129900003</v>
      </c>
      <c r="L16" s="23">
        <f t="shared" si="2"/>
        <v>743.07308265999995</v>
      </c>
      <c r="M16" s="27">
        <f t="shared" si="2"/>
        <v>1945.0064555599999</v>
      </c>
      <c r="N16" s="28">
        <f t="shared" si="3"/>
        <v>59.235286494406637</v>
      </c>
      <c r="O16" s="29" t="s">
        <v>20</v>
      </c>
      <c r="P16" s="30" t="str">
        <f t="shared" si="4"/>
        <v/>
      </c>
      <c r="Q16" s="31"/>
    </row>
    <row r="17" spans="1:17" ht="21">
      <c r="A17" s="32">
        <v>12</v>
      </c>
      <c r="B17" s="33" t="str">
        <f>VLOOKUP($O17,[1]Name!$A:$B,2,0)</f>
        <v>สระแก้ว</v>
      </c>
      <c r="C17" s="22">
        <f>IF(ISERROR(VLOOKUP($O17,[1]BEx6_1!$A:$Z,3,0)),0,VLOOKUP($O17,[1]BEx6_1!$A:$Z,3,0))</f>
        <v>1985.60258204</v>
      </c>
      <c r="D17" s="23">
        <f>IF(ISERROR(VLOOKUP($O17,[1]BEx6_1!$A:$Z,5,0)),0,VLOOKUP($O17,[1]BEx6_1!$A:$Z,5,0))</f>
        <v>12.913053659999999</v>
      </c>
      <c r="E17" s="24">
        <f>IF(ISERROR(VLOOKUP($O17,[1]BEx6_1!$A:$Z,6,0)),0,VLOOKUP($O17,[1]BEx6_1!$A:$Z,6,0))</f>
        <v>1758.8373943900001</v>
      </c>
      <c r="F17" s="34">
        <f t="shared" si="0"/>
        <v>88.579527962890623</v>
      </c>
      <c r="G17" s="22">
        <f>IF(ISERROR(VLOOKUP($O17,[1]BEx6_1!$A:$Z,8,0)),0,VLOOKUP($O17,[1]BEx6_1!$A:$Z,8,0))</f>
        <v>2867.8356953299999</v>
      </c>
      <c r="H17" s="23">
        <f>IF(ISERROR(VLOOKUP($O17,[1]BEx6_1!$A:$Z,10,0)),0,VLOOKUP($O17,[1]BEx6_1!$A:$Z,10,0))</f>
        <v>898.64564018999999</v>
      </c>
      <c r="I17" s="24">
        <f>IF(ISERROR(VLOOKUP($O17,[1]BEx6_1!$A:$Z,11,0)),0,VLOOKUP($O17,[1]BEx6_1!$A:$Z,11,0))</f>
        <v>1116.72948303</v>
      </c>
      <c r="J17" s="26">
        <f t="shared" si="1"/>
        <v>38.939799963034446</v>
      </c>
      <c r="K17" s="22">
        <f t="shared" si="2"/>
        <v>4853.4382773699999</v>
      </c>
      <c r="L17" s="23">
        <f t="shared" si="2"/>
        <v>911.55869384999994</v>
      </c>
      <c r="M17" s="27">
        <f t="shared" si="2"/>
        <v>2875.5668774200003</v>
      </c>
      <c r="N17" s="28">
        <f t="shared" si="3"/>
        <v>59.248036403961933</v>
      </c>
      <c r="O17" s="29" t="s">
        <v>21</v>
      </c>
      <c r="P17" s="30" t="str">
        <f t="shared" si="4"/>
        <v/>
      </c>
      <c r="Q17" s="31"/>
    </row>
    <row r="18" spans="1:17" ht="21">
      <c r="A18" s="32">
        <v>13</v>
      </c>
      <c r="B18" s="33" t="str">
        <f>VLOOKUP($O18,[1]Name!$A:$B,2,0)</f>
        <v>สุพรรณบุรี</v>
      </c>
      <c r="C18" s="22">
        <f>IF(ISERROR(VLOOKUP($O18,[1]BEx6_1!$A:$Z,3,0)),0,VLOOKUP($O18,[1]BEx6_1!$A:$Z,3,0))</f>
        <v>2268.1715690699998</v>
      </c>
      <c r="D18" s="23">
        <f>IF(ISERROR(VLOOKUP($O18,[1]BEx6_1!$A:$Z,5,0)),0,VLOOKUP($O18,[1]BEx6_1!$A:$Z,5,0))</f>
        <v>15.06895441</v>
      </c>
      <c r="E18" s="24">
        <f>IF(ISERROR(VLOOKUP($O18,[1]BEx6_1!$A:$Z,6,0)),0,VLOOKUP($O18,[1]BEx6_1!$A:$Z,6,0))</f>
        <v>1983.00389365</v>
      </c>
      <c r="F18" s="34">
        <f t="shared" si="0"/>
        <v>87.427420424949389</v>
      </c>
      <c r="G18" s="22">
        <f>IF(ISERROR(VLOOKUP($O18,[1]BEx6_1!$A:$Z,8,0)),0,VLOOKUP($O18,[1]BEx6_1!$A:$Z,8,0))</f>
        <v>5436.81987587</v>
      </c>
      <c r="H18" s="23">
        <f>IF(ISERROR(VLOOKUP($O18,[1]BEx6_1!$A:$Z,10,0)),0,VLOOKUP($O18,[1]BEx6_1!$A:$Z,10,0))</f>
        <v>1912.0133243499999</v>
      </c>
      <c r="I18" s="24">
        <f>IF(ISERROR(VLOOKUP($O18,[1]BEx6_1!$A:$Z,11,0)),0,VLOOKUP($O18,[1]BEx6_1!$A:$Z,11,0))</f>
        <v>2644.6074768100002</v>
      </c>
      <c r="J18" s="26">
        <f t="shared" si="1"/>
        <v>48.642543567563202</v>
      </c>
      <c r="K18" s="22">
        <f t="shared" si="2"/>
        <v>7704.9914449400003</v>
      </c>
      <c r="L18" s="23">
        <f t="shared" si="2"/>
        <v>1927.08227876</v>
      </c>
      <c r="M18" s="27">
        <f t="shared" si="2"/>
        <v>4627.6113704600002</v>
      </c>
      <c r="N18" s="28">
        <f t="shared" si="3"/>
        <v>60.059915751094465</v>
      </c>
      <c r="O18" s="29" t="s">
        <v>22</v>
      </c>
      <c r="P18" s="30" t="str">
        <f t="shared" si="4"/>
        <v/>
      </c>
      <c r="Q18" s="31"/>
    </row>
    <row r="19" spans="1:17" ht="21">
      <c r="A19" s="32">
        <v>14</v>
      </c>
      <c r="B19" s="33" t="str">
        <f>VLOOKUP($O19,[1]Name!$A:$B,2,0)</f>
        <v>ระนอง</v>
      </c>
      <c r="C19" s="22">
        <f>IF(ISERROR(VLOOKUP($O19,[1]BEx6_1!$A:$Z,3,0)),0,VLOOKUP($O19,[1]BEx6_1!$A:$Z,3,0))</f>
        <v>753.34157277999998</v>
      </c>
      <c r="D19" s="23">
        <f>IF(ISERROR(VLOOKUP($O19,[1]BEx6_1!$A:$Z,5,0)),0,VLOOKUP($O19,[1]BEx6_1!$A:$Z,5,0))</f>
        <v>3.8521693899999998</v>
      </c>
      <c r="E19" s="24">
        <f>IF(ISERROR(VLOOKUP($O19,[1]BEx6_1!$A:$Z,6,0)),0,VLOOKUP($O19,[1]BEx6_1!$A:$Z,6,0))</f>
        <v>672.72997757999997</v>
      </c>
      <c r="F19" s="34">
        <f t="shared" si="0"/>
        <v>89.299462805095814</v>
      </c>
      <c r="G19" s="22">
        <f>IF(ISERROR(VLOOKUP($O19,[1]BEx6_1!$A:$Z,8,0)),0,VLOOKUP($O19,[1]BEx6_1!$A:$Z,8,0))</f>
        <v>1303.87421245</v>
      </c>
      <c r="H19" s="23">
        <f>IF(ISERROR(VLOOKUP($O19,[1]BEx6_1!$A:$Z,10,0)),0,VLOOKUP($O19,[1]BEx6_1!$A:$Z,10,0))</f>
        <v>561.07790351000006</v>
      </c>
      <c r="I19" s="24">
        <f>IF(ISERROR(VLOOKUP($O19,[1]BEx6_1!$A:$Z,11,0)),0,VLOOKUP($O19,[1]BEx6_1!$A:$Z,11,0))</f>
        <v>565.98579887000005</v>
      </c>
      <c r="J19" s="26">
        <f t="shared" si="1"/>
        <v>43.40800619152548</v>
      </c>
      <c r="K19" s="22">
        <f t="shared" si="2"/>
        <v>2057.2157852299997</v>
      </c>
      <c r="L19" s="23">
        <f t="shared" si="2"/>
        <v>564.93007290000003</v>
      </c>
      <c r="M19" s="27">
        <f t="shared" si="2"/>
        <v>1238.71577645</v>
      </c>
      <c r="N19" s="28">
        <f t="shared" si="3"/>
        <v>60.213215616149363</v>
      </c>
      <c r="O19" s="29" t="s">
        <v>23</v>
      </c>
      <c r="P19" s="30" t="str">
        <f t="shared" si="4"/>
        <v/>
      </c>
      <c r="Q19" s="31"/>
    </row>
    <row r="20" spans="1:17" ht="21">
      <c r="A20" s="32">
        <v>15</v>
      </c>
      <c r="B20" s="33" t="str">
        <f>VLOOKUP($O20,[1]Name!$A:$B,2,0)</f>
        <v>ยะลา</v>
      </c>
      <c r="C20" s="22">
        <f>IF(ISERROR(VLOOKUP($O20,[1]BEx6_1!$A:$Z,3,0)),0,VLOOKUP($O20,[1]BEx6_1!$A:$Z,3,0))</f>
        <v>5247.8506832700004</v>
      </c>
      <c r="D20" s="23">
        <f>IF(ISERROR(VLOOKUP($O20,[1]BEx6_1!$A:$Z,5,0)),0,VLOOKUP($O20,[1]BEx6_1!$A:$Z,5,0))</f>
        <v>69.34871038</v>
      </c>
      <c r="E20" s="24">
        <f>IF(ISERROR(VLOOKUP($O20,[1]BEx6_1!$A:$Z,6,0)),0,VLOOKUP($O20,[1]BEx6_1!$A:$Z,6,0))</f>
        <v>4358.52202192</v>
      </c>
      <c r="F20" s="34">
        <f t="shared" si="0"/>
        <v>83.053468647933244</v>
      </c>
      <c r="G20" s="22">
        <f>IF(ISERROR(VLOOKUP($O20,[1]BEx6_1!$A:$Z,8,0)),0,VLOOKUP($O20,[1]BEx6_1!$A:$Z,8,0))</f>
        <v>5082.2286744399998</v>
      </c>
      <c r="H20" s="23">
        <f>IF(ISERROR(VLOOKUP($O20,[1]BEx6_1!$A:$Z,10,0)),0,VLOOKUP($O20,[1]BEx6_1!$A:$Z,10,0))</f>
        <v>2441.6806193399998</v>
      </c>
      <c r="I20" s="24">
        <f>IF(ISERROR(VLOOKUP($O20,[1]BEx6_1!$A:$Z,11,0)),0,VLOOKUP($O20,[1]BEx6_1!$A:$Z,11,0))</f>
        <v>1871.55242793</v>
      </c>
      <c r="J20" s="26">
        <f t="shared" si="1"/>
        <v>36.825427343373576</v>
      </c>
      <c r="K20" s="22">
        <f t="shared" si="2"/>
        <v>10330.079357710001</v>
      </c>
      <c r="L20" s="23">
        <f t="shared" si="2"/>
        <v>2511.0293297199996</v>
      </c>
      <c r="M20" s="27">
        <f t="shared" si="2"/>
        <v>6230.0744498499998</v>
      </c>
      <c r="N20" s="28">
        <f t="shared" si="3"/>
        <v>60.31003474528098</v>
      </c>
      <c r="O20" s="29" t="s">
        <v>24</v>
      </c>
      <c r="P20" s="30" t="str">
        <f t="shared" si="4"/>
        <v/>
      </c>
      <c r="Q20" s="31"/>
    </row>
    <row r="21" spans="1:17" ht="21">
      <c r="A21" s="32">
        <v>16</v>
      </c>
      <c r="B21" s="33" t="str">
        <f>VLOOKUP($O21,[1]Name!$A:$B,2,0)</f>
        <v>ระยอง</v>
      </c>
      <c r="C21" s="22">
        <f>IF(ISERROR(VLOOKUP($O21,[1]BEx6_1!$A:$Z,3,0)),0,VLOOKUP($O21,[1]BEx6_1!$A:$Z,3,0))</f>
        <v>7035.3609495600003</v>
      </c>
      <c r="D21" s="23">
        <f>IF(ISERROR(VLOOKUP($O21,[1]BEx6_1!$A:$Z,5,0)),0,VLOOKUP($O21,[1]BEx6_1!$A:$Z,5,0))</f>
        <v>1117.2632693099999</v>
      </c>
      <c r="E21" s="24">
        <f>IF(ISERROR(VLOOKUP($O21,[1]BEx6_1!$A:$Z,6,0)),0,VLOOKUP($O21,[1]BEx6_1!$A:$Z,6,0))</f>
        <v>5245.3644673400004</v>
      </c>
      <c r="F21" s="34">
        <f t="shared" si="0"/>
        <v>74.557147884047808</v>
      </c>
      <c r="G21" s="22">
        <f>IF(ISERROR(VLOOKUP($O21,[1]BEx6_1!$A:$Z,8,0)),0,VLOOKUP($O21,[1]BEx6_1!$A:$Z,8,0))</f>
        <v>3531.7164321099999</v>
      </c>
      <c r="H21" s="23">
        <f>IF(ISERROR(VLOOKUP($O21,[1]BEx6_1!$A:$Z,10,0)),0,VLOOKUP($O21,[1]BEx6_1!$A:$Z,10,0))</f>
        <v>1561.4908363500001</v>
      </c>
      <c r="I21" s="24">
        <f>IF(ISERROR(VLOOKUP($O21,[1]BEx6_1!$A:$Z,11,0)),0,VLOOKUP($O21,[1]BEx6_1!$A:$Z,11,0))</f>
        <v>1140.54713778</v>
      </c>
      <c r="J21" s="26">
        <f t="shared" si="1"/>
        <v>32.29441433661728</v>
      </c>
      <c r="K21" s="22">
        <f t="shared" si="2"/>
        <v>10567.07738167</v>
      </c>
      <c r="L21" s="23">
        <f t="shared" si="2"/>
        <v>2678.7541056600003</v>
      </c>
      <c r="M21" s="27">
        <f t="shared" si="2"/>
        <v>6385.9116051199999</v>
      </c>
      <c r="N21" s="28">
        <f t="shared" si="3"/>
        <v>60.432145752970555</v>
      </c>
      <c r="O21" s="29" t="s">
        <v>25</v>
      </c>
      <c r="P21" s="30" t="str">
        <f t="shared" si="4"/>
        <v/>
      </c>
      <c r="Q21" s="31"/>
    </row>
    <row r="22" spans="1:17" ht="21">
      <c r="A22" s="32">
        <v>17</v>
      </c>
      <c r="B22" s="33" t="str">
        <f>VLOOKUP($O22,[1]Name!$A:$B,2,0)</f>
        <v>สตูล</v>
      </c>
      <c r="C22" s="22">
        <f>IF(ISERROR(VLOOKUP($O22,[1]BEx6_1!$A:$Z,3,0)),0,VLOOKUP($O22,[1]BEx6_1!$A:$Z,3,0))</f>
        <v>1093.1306865700001</v>
      </c>
      <c r="D22" s="23">
        <f>IF(ISERROR(VLOOKUP($O22,[1]BEx6_1!$A:$Z,5,0)),0,VLOOKUP($O22,[1]BEx6_1!$A:$Z,5,0))</f>
        <v>5.09449679</v>
      </c>
      <c r="E22" s="24">
        <f>IF(ISERROR(VLOOKUP($O22,[1]BEx6_1!$A:$Z,6,0)),0,VLOOKUP($O22,[1]BEx6_1!$A:$Z,6,0))</f>
        <v>987.13480716000004</v>
      </c>
      <c r="F22" s="34">
        <f t="shared" si="0"/>
        <v>90.303457700689805</v>
      </c>
      <c r="G22" s="22">
        <f>IF(ISERROR(VLOOKUP($O22,[1]BEx6_1!$A:$Z,8,0)),0,VLOOKUP($O22,[1]BEx6_1!$A:$Z,8,0))</f>
        <v>1972.7510518399999</v>
      </c>
      <c r="H22" s="23">
        <f>IF(ISERROR(VLOOKUP($O22,[1]BEx6_1!$A:$Z,10,0)),0,VLOOKUP($O22,[1]BEx6_1!$A:$Z,10,0))</f>
        <v>813.20224717999997</v>
      </c>
      <c r="I22" s="24">
        <f>IF(ISERROR(VLOOKUP($O22,[1]BEx6_1!$A:$Z,11,0)),0,VLOOKUP($O22,[1]BEx6_1!$A:$Z,11,0))</f>
        <v>869.18121573999997</v>
      </c>
      <c r="J22" s="26">
        <f t="shared" si="1"/>
        <v>44.059346207384252</v>
      </c>
      <c r="K22" s="22">
        <f t="shared" si="2"/>
        <v>3065.8817384100003</v>
      </c>
      <c r="L22" s="23">
        <f t="shared" si="2"/>
        <v>818.29674396999997</v>
      </c>
      <c r="M22" s="27">
        <f t="shared" si="2"/>
        <v>1856.3160229</v>
      </c>
      <c r="N22" s="28">
        <f t="shared" si="3"/>
        <v>60.547541662931394</v>
      </c>
      <c r="O22" s="29" t="s">
        <v>26</v>
      </c>
      <c r="P22" s="30" t="str">
        <f t="shared" si="4"/>
        <v/>
      </c>
      <c r="Q22" s="31"/>
    </row>
    <row r="23" spans="1:17" ht="21">
      <c r="A23" s="32">
        <v>18</v>
      </c>
      <c r="B23" s="33" t="str">
        <f>VLOOKUP($O23,[1]Name!$A:$B,2,0)</f>
        <v>หนองบัวลำภู</v>
      </c>
      <c r="C23" s="22">
        <f>IF(ISERROR(VLOOKUP($O23,[1]BEx6_1!$A:$Z,3,0)),0,VLOOKUP($O23,[1]BEx6_1!$A:$Z,3,0))</f>
        <v>1081.60397676</v>
      </c>
      <c r="D23" s="23">
        <f>IF(ISERROR(VLOOKUP($O23,[1]BEx6_1!$A:$Z,5,0)),0,VLOOKUP($O23,[1]BEx6_1!$A:$Z,5,0))</f>
        <v>6.8416689799999997</v>
      </c>
      <c r="E23" s="24">
        <f>IF(ISERROR(VLOOKUP($O23,[1]BEx6_1!$A:$Z,6,0)),0,VLOOKUP($O23,[1]BEx6_1!$A:$Z,6,0))</f>
        <v>944.54192839999996</v>
      </c>
      <c r="F23" s="34">
        <f t="shared" si="0"/>
        <v>87.327889754013626</v>
      </c>
      <c r="G23" s="22">
        <f>IF(ISERROR(VLOOKUP($O23,[1]BEx6_1!$A:$Z,8,0)),0,VLOOKUP($O23,[1]BEx6_1!$A:$Z,8,0))</f>
        <v>2505.3174603900002</v>
      </c>
      <c r="H23" s="23">
        <f>IF(ISERROR(VLOOKUP($O23,[1]BEx6_1!$A:$Z,10,0)),0,VLOOKUP($O23,[1]BEx6_1!$A:$Z,10,0))</f>
        <v>530.69973467</v>
      </c>
      <c r="I23" s="24">
        <f>IF(ISERROR(VLOOKUP($O23,[1]BEx6_1!$A:$Z,11,0)),0,VLOOKUP($O23,[1]BEx6_1!$A:$Z,11,0))</f>
        <v>1230.7014628500001</v>
      </c>
      <c r="J23" s="26">
        <f t="shared" si="1"/>
        <v>49.123573451582381</v>
      </c>
      <c r="K23" s="22">
        <f t="shared" si="2"/>
        <v>3586.9214371500002</v>
      </c>
      <c r="L23" s="23">
        <f t="shared" si="2"/>
        <v>537.54140365000001</v>
      </c>
      <c r="M23" s="27">
        <f t="shared" si="2"/>
        <v>2175.2433912500001</v>
      </c>
      <c r="N23" s="28">
        <f t="shared" si="3"/>
        <v>60.643742255429679</v>
      </c>
      <c r="O23" s="29" t="s">
        <v>27</v>
      </c>
      <c r="P23" s="30" t="str">
        <f t="shared" si="4"/>
        <v/>
      </c>
      <c r="Q23" s="31"/>
    </row>
    <row r="24" spans="1:17" ht="21">
      <c r="A24" s="32">
        <v>19</v>
      </c>
      <c r="B24" s="33" t="str">
        <f>VLOOKUP($O24,[1]Name!$A:$B,2,0)</f>
        <v>กาญจนบุรี</v>
      </c>
      <c r="C24" s="22">
        <f>IF(ISERROR(VLOOKUP($O24,[1]BEx6_1!$A:$Z,3,0)),0,VLOOKUP($O24,[1]BEx6_1!$A:$Z,3,0))</f>
        <v>2862.9626563699999</v>
      </c>
      <c r="D24" s="23">
        <f>IF(ISERROR(VLOOKUP($O24,[1]BEx6_1!$A:$Z,5,0)),0,VLOOKUP($O24,[1]BEx6_1!$A:$Z,5,0))</f>
        <v>17.52213098</v>
      </c>
      <c r="E24" s="24">
        <f>IF(ISERROR(VLOOKUP($O24,[1]BEx6_1!$A:$Z,6,0)),0,VLOOKUP($O24,[1]BEx6_1!$A:$Z,6,0))</f>
        <v>2551.56845015</v>
      </c>
      <c r="F24" s="34">
        <f t="shared" si="0"/>
        <v>89.123357738280035</v>
      </c>
      <c r="G24" s="22">
        <f>IF(ISERROR(VLOOKUP($O24,[1]BEx6_1!$A:$Z,8,0)),0,VLOOKUP($O24,[1]BEx6_1!$A:$Z,8,0))</f>
        <v>4661.5903698700004</v>
      </c>
      <c r="H24" s="23">
        <f>IF(ISERROR(VLOOKUP($O24,[1]BEx6_1!$A:$Z,10,0)),0,VLOOKUP($O24,[1]BEx6_1!$A:$Z,10,0))</f>
        <v>1066.89839837</v>
      </c>
      <c r="I24" s="24">
        <f>IF(ISERROR(VLOOKUP($O24,[1]BEx6_1!$A:$Z,11,0)),0,VLOOKUP($O24,[1]BEx6_1!$A:$Z,11,0))</f>
        <v>2021.15543325</v>
      </c>
      <c r="J24" s="26">
        <f t="shared" si="1"/>
        <v>43.357637048369931</v>
      </c>
      <c r="K24" s="22">
        <f t="shared" si="2"/>
        <v>7524.5530262400007</v>
      </c>
      <c r="L24" s="23">
        <f t="shared" si="2"/>
        <v>1084.4205293499999</v>
      </c>
      <c r="M24" s="27">
        <f t="shared" si="2"/>
        <v>4572.7238834</v>
      </c>
      <c r="N24" s="28">
        <f t="shared" si="3"/>
        <v>60.770704485087244</v>
      </c>
      <c r="O24" s="29" t="s">
        <v>28</v>
      </c>
      <c r="P24" s="30" t="str">
        <f t="shared" si="4"/>
        <v/>
      </c>
      <c r="Q24" s="31"/>
    </row>
    <row r="25" spans="1:17" ht="21">
      <c r="A25" s="32">
        <v>20</v>
      </c>
      <c r="B25" s="33" t="str">
        <f>VLOOKUP($O25,[1]Name!$A:$B,2,0)</f>
        <v>จันทบุรี</v>
      </c>
      <c r="C25" s="22">
        <f>IF(ISERROR(VLOOKUP($O25,[1]BEx6_1!$A:$Z,3,0)),0,VLOOKUP($O25,[1]BEx6_1!$A:$Z,3,0))</f>
        <v>2397.6552911799999</v>
      </c>
      <c r="D25" s="23">
        <f>IF(ISERROR(VLOOKUP($O25,[1]BEx6_1!$A:$Z,5,0)),0,VLOOKUP($O25,[1]BEx6_1!$A:$Z,5,0))</f>
        <v>10.17225797</v>
      </c>
      <c r="E25" s="24">
        <f>IF(ISERROR(VLOOKUP($O25,[1]BEx6_1!$A:$Z,6,0)),0,VLOOKUP($O25,[1]BEx6_1!$A:$Z,6,0))</f>
        <v>2149.6161498199999</v>
      </c>
      <c r="F25" s="34">
        <f t="shared" si="0"/>
        <v>89.654929035360695</v>
      </c>
      <c r="G25" s="22">
        <f>IF(ISERROR(VLOOKUP($O25,[1]BEx6_1!$A:$Z,8,0)),0,VLOOKUP($O25,[1]BEx6_1!$A:$Z,8,0))</f>
        <v>2942.8249947099998</v>
      </c>
      <c r="H25" s="23">
        <f>IF(ISERROR(VLOOKUP($O25,[1]BEx6_1!$A:$Z,10,0)),0,VLOOKUP($O25,[1]BEx6_1!$A:$Z,10,0))</f>
        <v>982.48703186</v>
      </c>
      <c r="I25" s="24">
        <f>IF(ISERROR(VLOOKUP($O25,[1]BEx6_1!$A:$Z,11,0)),0,VLOOKUP($O25,[1]BEx6_1!$A:$Z,11,0))</f>
        <v>1102.63210172</v>
      </c>
      <c r="J25" s="26">
        <f t="shared" si="1"/>
        <v>37.4684904369809</v>
      </c>
      <c r="K25" s="22">
        <f t="shared" si="2"/>
        <v>5340.4802858900002</v>
      </c>
      <c r="L25" s="23">
        <f t="shared" si="2"/>
        <v>992.65928983000003</v>
      </c>
      <c r="M25" s="27">
        <f t="shared" si="2"/>
        <v>3252.2482515399997</v>
      </c>
      <c r="N25" s="28">
        <f t="shared" si="3"/>
        <v>60.898048067562648</v>
      </c>
      <c r="O25" s="29" t="s">
        <v>29</v>
      </c>
      <c r="P25" s="30" t="str">
        <f t="shared" si="4"/>
        <v/>
      </c>
      <c r="Q25" s="31"/>
    </row>
    <row r="26" spans="1:17" ht="21">
      <c r="A26" s="32">
        <v>21</v>
      </c>
      <c r="B26" s="33" t="str">
        <f>VLOOKUP($O26,[1]Name!$A:$B,2,0)</f>
        <v>แม่ฮ่องสอน</v>
      </c>
      <c r="C26" s="22">
        <f>IF(ISERROR(VLOOKUP($O26,[1]BEx6_1!$A:$Z,3,0)),0,VLOOKUP($O26,[1]BEx6_1!$A:$Z,3,0))</f>
        <v>1319.87573505</v>
      </c>
      <c r="D26" s="23">
        <f>IF(ISERROR(VLOOKUP($O26,[1]BEx6_1!$A:$Z,5,0)),0,VLOOKUP($O26,[1]BEx6_1!$A:$Z,5,0))</f>
        <v>8.7464841300000007</v>
      </c>
      <c r="E26" s="24">
        <f>IF(ISERROR(VLOOKUP($O26,[1]BEx6_1!$A:$Z,6,0)),0,VLOOKUP($O26,[1]BEx6_1!$A:$Z,6,0))</f>
        <v>1161.1056236700001</v>
      </c>
      <c r="F26" s="34">
        <f t="shared" si="0"/>
        <v>87.970828831550165</v>
      </c>
      <c r="G26" s="22">
        <f>IF(ISERROR(VLOOKUP($O26,[1]BEx6_1!$A:$Z,8,0)),0,VLOOKUP($O26,[1]BEx6_1!$A:$Z,8,0))</f>
        <v>1400.7854436699999</v>
      </c>
      <c r="H26" s="23">
        <f>IF(ISERROR(VLOOKUP($O26,[1]BEx6_1!$A:$Z,10,0)),0,VLOOKUP($O26,[1]BEx6_1!$A:$Z,10,0))</f>
        <v>537.19645047999995</v>
      </c>
      <c r="I26" s="24">
        <f>IF(ISERROR(VLOOKUP($O26,[1]BEx6_1!$A:$Z,11,0)),0,VLOOKUP($O26,[1]BEx6_1!$A:$Z,11,0))</f>
        <v>495.86266741999998</v>
      </c>
      <c r="J26" s="35">
        <f t="shared" si="1"/>
        <v>35.398902070317085</v>
      </c>
      <c r="K26" s="22">
        <f t="shared" si="2"/>
        <v>2720.66117872</v>
      </c>
      <c r="L26" s="23">
        <f t="shared" si="2"/>
        <v>545.94293460999995</v>
      </c>
      <c r="M26" s="27">
        <f t="shared" si="2"/>
        <v>1656.9682910900001</v>
      </c>
      <c r="N26" s="28">
        <f t="shared" si="3"/>
        <v>60.90314751613284</v>
      </c>
      <c r="O26" s="29" t="s">
        <v>30</v>
      </c>
      <c r="P26" s="30" t="str">
        <f t="shared" si="4"/>
        <v/>
      </c>
      <c r="Q26" s="31"/>
    </row>
    <row r="27" spans="1:17" ht="21">
      <c r="A27" s="32">
        <v>22</v>
      </c>
      <c r="B27" s="33" t="str">
        <f>VLOOKUP($O27,[1]Name!$A:$B,2,0)</f>
        <v>ภูเก็ต</v>
      </c>
      <c r="C27" s="22">
        <f>IF(ISERROR(VLOOKUP($O27,[1]BEx6_1!$A:$Z,3,0)),0,VLOOKUP($O27,[1]BEx6_1!$A:$Z,3,0))</f>
        <v>1829.35247061</v>
      </c>
      <c r="D27" s="23">
        <f>IF(ISERROR(VLOOKUP($O27,[1]BEx6_1!$A:$Z,5,0)),0,VLOOKUP($O27,[1]BEx6_1!$A:$Z,5,0))</f>
        <v>13.48985429</v>
      </c>
      <c r="E27" s="24">
        <f>IF(ISERROR(VLOOKUP($O27,[1]BEx6_1!$A:$Z,6,0)),0,VLOOKUP($O27,[1]BEx6_1!$A:$Z,6,0))</f>
        <v>1637.4781885</v>
      </c>
      <c r="F27" s="34">
        <f t="shared" si="0"/>
        <v>89.511355236751115</v>
      </c>
      <c r="G27" s="22">
        <f>IF(ISERROR(VLOOKUP($O27,[1]BEx6_1!$A:$Z,8,0)),0,VLOOKUP($O27,[1]BEx6_1!$A:$Z,8,0))</f>
        <v>1824.62291007</v>
      </c>
      <c r="H27" s="23">
        <f>IF(ISERROR(VLOOKUP($O27,[1]BEx6_1!$A:$Z,10,0)),0,VLOOKUP($O27,[1]BEx6_1!$A:$Z,10,0))</f>
        <v>1114.4710396800001</v>
      </c>
      <c r="I27" s="24">
        <f>IF(ISERROR(VLOOKUP($O27,[1]BEx6_1!$A:$Z,11,0)),0,VLOOKUP($O27,[1]BEx6_1!$A:$Z,11,0))</f>
        <v>600.85735626999997</v>
      </c>
      <c r="J27" s="35">
        <f t="shared" si="1"/>
        <v>32.930495005510409</v>
      </c>
      <c r="K27" s="22">
        <f t="shared" si="2"/>
        <v>3653.9753806799999</v>
      </c>
      <c r="L27" s="23">
        <f t="shared" si="2"/>
        <v>1127.9608939700001</v>
      </c>
      <c r="M27" s="27">
        <f t="shared" si="2"/>
        <v>2238.3355447700001</v>
      </c>
      <c r="N27" s="28">
        <f t="shared" si="3"/>
        <v>61.257543129736383</v>
      </c>
      <c r="O27" s="29" t="s">
        <v>31</v>
      </c>
      <c r="P27" s="30" t="str">
        <f t="shared" si="4"/>
        <v/>
      </c>
      <c r="Q27" s="31"/>
    </row>
    <row r="28" spans="1:17" ht="21">
      <c r="A28" s="32">
        <v>23</v>
      </c>
      <c r="B28" s="33" t="str">
        <f>VLOOKUP($O28,[1]Name!$A:$B,2,0)</f>
        <v>กาฬสินธุ์</v>
      </c>
      <c r="C28" s="22">
        <f>IF(ISERROR(VLOOKUP($O28,[1]BEx6_1!$A:$Z,3,0)),0,VLOOKUP($O28,[1]BEx6_1!$A:$Z,3,0))</f>
        <v>2911.7519553799998</v>
      </c>
      <c r="D28" s="23">
        <f>IF(ISERROR(VLOOKUP($O28,[1]BEx6_1!$A:$Z,5,0)),0,VLOOKUP($O28,[1]BEx6_1!$A:$Z,5,0))</f>
        <v>6.8491275900000002</v>
      </c>
      <c r="E28" s="24">
        <f>IF(ISERROR(VLOOKUP($O28,[1]BEx6_1!$A:$Z,6,0)),0,VLOOKUP($O28,[1]BEx6_1!$A:$Z,6,0))</f>
        <v>2568.0070360700001</v>
      </c>
      <c r="F28" s="34">
        <f t="shared" si="0"/>
        <v>88.194567237265261</v>
      </c>
      <c r="G28" s="22">
        <f>IF(ISERROR(VLOOKUP($O28,[1]BEx6_1!$A:$Z,8,0)),0,VLOOKUP($O28,[1]BEx6_1!$A:$Z,8,0))</f>
        <v>3981.5128305500002</v>
      </c>
      <c r="H28" s="23">
        <f>IF(ISERROR(VLOOKUP($O28,[1]BEx6_1!$A:$Z,10,0)),0,VLOOKUP($O28,[1]BEx6_1!$A:$Z,10,0))</f>
        <v>1018.79334711</v>
      </c>
      <c r="I28" s="24">
        <f>IF(ISERROR(VLOOKUP($O28,[1]BEx6_1!$A:$Z,11,0)),0,VLOOKUP($O28,[1]BEx6_1!$A:$Z,11,0))</f>
        <v>1673.4606067</v>
      </c>
      <c r="J28" s="35">
        <f t="shared" si="1"/>
        <v>42.03077267162368</v>
      </c>
      <c r="K28" s="22">
        <f t="shared" si="2"/>
        <v>6893.2647859299996</v>
      </c>
      <c r="L28" s="23">
        <f t="shared" si="2"/>
        <v>1025.6424747000001</v>
      </c>
      <c r="M28" s="27">
        <f t="shared" si="2"/>
        <v>4241.4676427699997</v>
      </c>
      <c r="N28" s="28">
        <f t="shared" si="3"/>
        <v>61.530606678962286</v>
      </c>
      <c r="O28" s="29" t="s">
        <v>32</v>
      </c>
      <c r="P28" s="30" t="str">
        <f t="shared" si="4"/>
        <v/>
      </c>
      <c r="Q28" s="31"/>
    </row>
    <row r="29" spans="1:17" ht="21">
      <c r="A29" s="32">
        <v>24</v>
      </c>
      <c r="B29" s="33" t="str">
        <f>VLOOKUP($O29,[1]Name!$A:$B,2,0)</f>
        <v>ชลบุรี</v>
      </c>
      <c r="C29" s="22">
        <f>IF(ISERROR(VLOOKUP($O29,[1]BEx6_1!$A:$Z,3,0)),0,VLOOKUP($O29,[1]BEx6_1!$A:$Z,3,0))</f>
        <v>7444.8169754</v>
      </c>
      <c r="D29" s="23">
        <f>IF(ISERROR(VLOOKUP($O29,[1]BEx6_1!$A:$Z,5,0)),0,VLOOKUP($O29,[1]BEx6_1!$A:$Z,5,0))</f>
        <v>51.454083339999997</v>
      </c>
      <c r="E29" s="24">
        <f>IF(ISERROR(VLOOKUP($O29,[1]BEx6_1!$A:$Z,6,0)),0,VLOOKUP($O29,[1]BEx6_1!$A:$Z,6,0))</f>
        <v>6695.3093913299999</v>
      </c>
      <c r="F29" s="34">
        <f t="shared" si="0"/>
        <v>89.932491469614263</v>
      </c>
      <c r="G29" s="22">
        <f>IF(ISERROR(VLOOKUP($O29,[1]BEx6_1!$A:$Z,8,0)),0,VLOOKUP($O29,[1]BEx6_1!$A:$Z,8,0))</f>
        <v>9145.3038648199999</v>
      </c>
      <c r="H29" s="23">
        <f>IF(ISERROR(VLOOKUP($O29,[1]BEx6_1!$A:$Z,10,0)),0,VLOOKUP($O29,[1]BEx6_1!$A:$Z,10,0))</f>
        <v>3002.6507631600002</v>
      </c>
      <c r="I29" s="24">
        <f>IF(ISERROR(VLOOKUP($O29,[1]BEx6_1!$A:$Z,11,0)),0,VLOOKUP($O29,[1]BEx6_1!$A:$Z,11,0))</f>
        <v>3559.32561558</v>
      </c>
      <c r="J29" s="35">
        <f t="shared" si="1"/>
        <v>38.919708608829865</v>
      </c>
      <c r="K29" s="22">
        <f t="shared" si="2"/>
        <v>16590.120840219999</v>
      </c>
      <c r="L29" s="23">
        <f t="shared" si="2"/>
        <v>3054.1048465000003</v>
      </c>
      <c r="M29" s="27">
        <f t="shared" si="2"/>
        <v>10254.635006910001</v>
      </c>
      <c r="N29" s="28">
        <f t="shared" si="3"/>
        <v>61.811695681259515</v>
      </c>
      <c r="O29" s="29" t="s">
        <v>33</v>
      </c>
      <c r="P29" s="30" t="str">
        <f t="shared" si="4"/>
        <v/>
      </c>
      <c r="Q29" s="31"/>
    </row>
    <row r="30" spans="1:17" ht="21">
      <c r="A30" s="32">
        <v>25</v>
      </c>
      <c r="B30" s="33" t="str">
        <f>VLOOKUP($O30,[1]Name!$A:$B,2,0)</f>
        <v>น่าน</v>
      </c>
      <c r="C30" s="22">
        <f>IF(ISERROR(VLOOKUP($O30,[1]BEx6_1!$A:$Z,3,0)),0,VLOOKUP($O30,[1]BEx6_1!$A:$Z,3,0))</f>
        <v>1900.3876625400001</v>
      </c>
      <c r="D30" s="23">
        <f>IF(ISERROR(VLOOKUP($O30,[1]BEx6_1!$A:$Z,5,0)),0,VLOOKUP($O30,[1]BEx6_1!$A:$Z,5,0))</f>
        <v>11.84688117</v>
      </c>
      <c r="E30" s="24">
        <f>IF(ISERROR(VLOOKUP($O30,[1]BEx6_1!$A:$Z,6,0)),0,VLOOKUP($O30,[1]BEx6_1!$A:$Z,6,0))</f>
        <v>1669.8358913</v>
      </c>
      <c r="F30" s="34">
        <f t="shared" si="0"/>
        <v>87.868171542860267</v>
      </c>
      <c r="G30" s="22">
        <f>IF(ISERROR(VLOOKUP($O30,[1]BEx6_1!$A:$Z,8,0)),0,VLOOKUP($O30,[1]BEx6_1!$A:$Z,8,0))</f>
        <v>3059.1054451800001</v>
      </c>
      <c r="H30" s="23">
        <f>IF(ISERROR(VLOOKUP($O30,[1]BEx6_1!$A:$Z,10,0)),0,VLOOKUP($O30,[1]BEx6_1!$A:$Z,10,0))</f>
        <v>649.66178006999996</v>
      </c>
      <c r="I30" s="24">
        <f>IF(ISERROR(VLOOKUP($O30,[1]BEx6_1!$A:$Z,11,0)),0,VLOOKUP($O30,[1]BEx6_1!$A:$Z,11,0))</f>
        <v>1407.1341270200001</v>
      </c>
      <c r="J30" s="35">
        <f t="shared" si="1"/>
        <v>45.998222429276318</v>
      </c>
      <c r="K30" s="22">
        <f t="shared" si="2"/>
        <v>4959.4931077199999</v>
      </c>
      <c r="L30" s="23">
        <f t="shared" si="2"/>
        <v>661.50866123999992</v>
      </c>
      <c r="M30" s="27">
        <f t="shared" si="2"/>
        <v>3076.9700183200002</v>
      </c>
      <c r="N30" s="28">
        <f t="shared" si="3"/>
        <v>62.042026301646757</v>
      </c>
      <c r="O30" s="29" t="s">
        <v>34</v>
      </c>
      <c r="P30" s="30" t="str">
        <f t="shared" si="4"/>
        <v/>
      </c>
      <c r="Q30" s="31"/>
    </row>
    <row r="31" spans="1:17" ht="21">
      <c r="A31" s="32">
        <v>26</v>
      </c>
      <c r="B31" s="33" t="str">
        <f>VLOOKUP($O31,[1]Name!$A:$B,2,0)</f>
        <v>เพชรบุรี</v>
      </c>
      <c r="C31" s="22">
        <f>IF(ISERROR(VLOOKUP($O31,[1]BEx6_1!$A:$Z,3,0)),0,VLOOKUP($O31,[1]BEx6_1!$A:$Z,3,0))</f>
        <v>3103.7746481600002</v>
      </c>
      <c r="D31" s="23">
        <f>IF(ISERROR(VLOOKUP($O31,[1]BEx6_1!$A:$Z,5,0)),0,VLOOKUP($O31,[1]BEx6_1!$A:$Z,5,0))</f>
        <v>26.11027532</v>
      </c>
      <c r="E31" s="24">
        <f>IF(ISERROR(VLOOKUP($O31,[1]BEx6_1!$A:$Z,6,0)),0,VLOOKUP($O31,[1]BEx6_1!$A:$Z,6,0))</f>
        <v>2658.2825097099999</v>
      </c>
      <c r="F31" s="34">
        <f t="shared" si="0"/>
        <v>85.646762766294913</v>
      </c>
      <c r="G31" s="22">
        <f>IF(ISERROR(VLOOKUP($O31,[1]BEx6_1!$A:$Z,8,0)),0,VLOOKUP($O31,[1]BEx6_1!$A:$Z,8,0))</f>
        <v>4279.4248543699996</v>
      </c>
      <c r="H31" s="23">
        <f>IF(ISERROR(VLOOKUP($O31,[1]BEx6_1!$A:$Z,10,0)),0,VLOOKUP($O31,[1]BEx6_1!$A:$Z,10,0))</f>
        <v>1442.3727669</v>
      </c>
      <c r="I31" s="24">
        <f>IF(ISERROR(VLOOKUP($O31,[1]BEx6_1!$A:$Z,11,0)),0,VLOOKUP($O31,[1]BEx6_1!$A:$Z,11,0))</f>
        <v>1923.8434646799999</v>
      </c>
      <c r="J31" s="35">
        <f t="shared" si="1"/>
        <v>44.955654793551005</v>
      </c>
      <c r="K31" s="22">
        <f t="shared" si="2"/>
        <v>7383.1995025300002</v>
      </c>
      <c r="L31" s="23">
        <f t="shared" si="2"/>
        <v>1468.48304222</v>
      </c>
      <c r="M31" s="27">
        <f t="shared" si="2"/>
        <v>4582.12597439</v>
      </c>
      <c r="N31" s="28">
        <f t="shared" si="3"/>
        <v>62.061521875710433</v>
      </c>
      <c r="O31" s="29" t="s">
        <v>35</v>
      </c>
      <c r="P31" s="30" t="str">
        <f t="shared" si="4"/>
        <v/>
      </c>
      <c r="Q31" s="31"/>
    </row>
    <row r="32" spans="1:17" ht="21">
      <c r="A32" s="32">
        <v>27</v>
      </c>
      <c r="B32" s="33" t="str">
        <f>VLOOKUP($O32,[1]Name!$A:$B,2,0)</f>
        <v>ชุมพร</v>
      </c>
      <c r="C32" s="22">
        <f>IF(ISERROR(VLOOKUP($O32,[1]BEx6_1!$A:$Z,3,0)),0,VLOOKUP($O32,[1]BEx6_1!$A:$Z,3,0))</f>
        <v>1850.3426460000001</v>
      </c>
      <c r="D32" s="23">
        <f>IF(ISERROR(VLOOKUP($O32,[1]BEx6_1!$A:$Z,5,0)),0,VLOOKUP($O32,[1]BEx6_1!$A:$Z,5,0))</f>
        <v>7.4164999299999996</v>
      </c>
      <c r="E32" s="24">
        <f>IF(ISERROR(VLOOKUP($O32,[1]BEx6_1!$A:$Z,6,0)),0,VLOOKUP($O32,[1]BEx6_1!$A:$Z,6,0))</f>
        <v>1621.48598219</v>
      </c>
      <c r="F32" s="34">
        <f t="shared" si="0"/>
        <v>87.631660314118918</v>
      </c>
      <c r="G32" s="22">
        <f>IF(ISERROR(VLOOKUP($O32,[1]BEx6_1!$A:$Z,8,0)),0,VLOOKUP($O32,[1]BEx6_1!$A:$Z,8,0))</f>
        <v>3725.4212733300001</v>
      </c>
      <c r="H32" s="23">
        <f>IF(ISERROR(VLOOKUP($O32,[1]BEx6_1!$A:$Z,10,0)),0,VLOOKUP($O32,[1]BEx6_1!$A:$Z,10,0))</f>
        <v>891.85918523999999</v>
      </c>
      <c r="I32" s="24">
        <f>IF(ISERROR(VLOOKUP($O32,[1]BEx6_1!$A:$Z,11,0)),0,VLOOKUP($O32,[1]BEx6_1!$A:$Z,11,0))</f>
        <v>1853.4835399599999</v>
      </c>
      <c r="J32" s="35">
        <f t="shared" si="1"/>
        <v>49.752320716825878</v>
      </c>
      <c r="K32" s="22">
        <f t="shared" si="2"/>
        <v>5575.7639193300001</v>
      </c>
      <c r="L32" s="23">
        <f t="shared" si="2"/>
        <v>899.27568516999997</v>
      </c>
      <c r="M32" s="27">
        <f t="shared" si="2"/>
        <v>3474.9695221499996</v>
      </c>
      <c r="N32" s="28">
        <f t="shared" si="3"/>
        <v>62.322752046639053</v>
      </c>
      <c r="O32" s="29" t="s">
        <v>36</v>
      </c>
      <c r="P32" s="30" t="str">
        <f t="shared" si="4"/>
        <v/>
      </c>
      <c r="Q32" s="31"/>
    </row>
    <row r="33" spans="1:17" ht="21">
      <c r="A33" s="32">
        <v>28</v>
      </c>
      <c r="B33" s="33" t="str">
        <f>VLOOKUP($O33,[1]Name!$A:$B,2,0)</f>
        <v>นครสวรรค์</v>
      </c>
      <c r="C33" s="22">
        <f>IF(ISERROR(VLOOKUP($O33,[1]BEx6_1!$A:$Z,3,0)),0,VLOOKUP($O33,[1]BEx6_1!$A:$Z,3,0))</f>
        <v>3636.8217944799999</v>
      </c>
      <c r="D33" s="23">
        <f>IF(ISERROR(VLOOKUP($O33,[1]BEx6_1!$A:$Z,5,0)),0,VLOOKUP($O33,[1]BEx6_1!$A:$Z,5,0))</f>
        <v>22.59563747</v>
      </c>
      <c r="E33" s="24">
        <f>IF(ISERROR(VLOOKUP($O33,[1]BEx6_1!$A:$Z,6,0)),0,VLOOKUP($O33,[1]BEx6_1!$A:$Z,6,0))</f>
        <v>3145.3478667099998</v>
      </c>
      <c r="F33" s="34">
        <f t="shared" si="0"/>
        <v>86.486169640867104</v>
      </c>
      <c r="G33" s="22">
        <f>IF(ISERROR(VLOOKUP($O33,[1]BEx6_1!$A:$Z,8,0)),0,VLOOKUP($O33,[1]BEx6_1!$A:$Z,8,0))</f>
        <v>5353.0273439700004</v>
      </c>
      <c r="H33" s="23">
        <f>IF(ISERROR(VLOOKUP($O33,[1]BEx6_1!$A:$Z,10,0)),0,VLOOKUP($O33,[1]BEx6_1!$A:$Z,10,0))</f>
        <v>1887.7455698199999</v>
      </c>
      <c r="I33" s="24">
        <f>IF(ISERROR(VLOOKUP($O33,[1]BEx6_1!$A:$Z,11,0)),0,VLOOKUP($O33,[1]BEx6_1!$A:$Z,11,0))</f>
        <v>2473.8182084999999</v>
      </c>
      <c r="J33" s="35">
        <f t="shared" si="1"/>
        <v>46.213442404449331</v>
      </c>
      <c r="K33" s="22">
        <f t="shared" si="2"/>
        <v>8989.8491384500012</v>
      </c>
      <c r="L33" s="23">
        <f t="shared" si="2"/>
        <v>1910.3412072899998</v>
      </c>
      <c r="M33" s="27">
        <f t="shared" si="2"/>
        <v>5619.1660752099997</v>
      </c>
      <c r="N33" s="28">
        <f t="shared" si="3"/>
        <v>62.505677110604296</v>
      </c>
      <c r="O33" s="29" t="s">
        <v>37</v>
      </c>
      <c r="P33" s="30" t="str">
        <f t="shared" si="4"/>
        <v/>
      </c>
      <c r="Q33" s="31"/>
    </row>
    <row r="34" spans="1:17" ht="21">
      <c r="A34" s="32">
        <v>29</v>
      </c>
      <c r="B34" s="33" t="str">
        <f>VLOOKUP($O34,[1]Name!$A:$B,2,0)</f>
        <v>พระนครศรีอยุธยา</v>
      </c>
      <c r="C34" s="22">
        <f>IF(ISERROR(VLOOKUP($O34,[1]BEx6_1!$A:$Z,3,0)),0,VLOOKUP($O34,[1]BEx6_1!$A:$Z,3,0))</f>
        <v>3200.39574107</v>
      </c>
      <c r="D34" s="23">
        <f>IF(ISERROR(VLOOKUP($O34,[1]BEx6_1!$A:$Z,5,0)),0,VLOOKUP($O34,[1]BEx6_1!$A:$Z,5,0))</f>
        <v>25.985926899999999</v>
      </c>
      <c r="E34" s="24">
        <f>IF(ISERROR(VLOOKUP($O34,[1]BEx6_1!$A:$Z,6,0)),0,VLOOKUP($O34,[1]BEx6_1!$A:$Z,6,0))</f>
        <v>2858.6960898299999</v>
      </c>
      <c r="F34" s="34">
        <f t="shared" si="0"/>
        <v>89.323206288052418</v>
      </c>
      <c r="G34" s="22">
        <f>IF(ISERROR(VLOOKUP($O34,[1]BEx6_1!$A:$Z,8,0)),0,VLOOKUP($O34,[1]BEx6_1!$A:$Z,8,0))</f>
        <v>5309.4554978200003</v>
      </c>
      <c r="H34" s="23">
        <f>IF(ISERROR(VLOOKUP($O34,[1]BEx6_1!$A:$Z,10,0)),0,VLOOKUP($O34,[1]BEx6_1!$A:$Z,10,0))</f>
        <v>2121.0292174299998</v>
      </c>
      <c r="I34" s="24">
        <f>IF(ISERROR(VLOOKUP($O34,[1]BEx6_1!$A:$Z,11,0)),0,VLOOKUP($O34,[1]BEx6_1!$A:$Z,11,0))</f>
        <v>2461.07644815</v>
      </c>
      <c r="J34" s="35">
        <f t="shared" si="1"/>
        <v>46.352708844823894</v>
      </c>
      <c r="K34" s="22">
        <f t="shared" si="2"/>
        <v>8509.8512388899999</v>
      </c>
      <c r="L34" s="23">
        <f t="shared" si="2"/>
        <v>2147.0151443299997</v>
      </c>
      <c r="M34" s="27">
        <f t="shared" si="2"/>
        <v>5319.7725379799995</v>
      </c>
      <c r="N34" s="28">
        <f t="shared" si="3"/>
        <v>62.513108497932976</v>
      </c>
      <c r="O34" s="29" t="s">
        <v>38</v>
      </c>
      <c r="P34" s="30" t="str">
        <f t="shared" si="4"/>
        <v/>
      </c>
      <c r="Q34" s="31"/>
    </row>
    <row r="35" spans="1:17" ht="21">
      <c r="A35" s="32">
        <v>30</v>
      </c>
      <c r="B35" s="33" t="str">
        <f>VLOOKUP($O35,[1]Name!$A:$B,2,0)</f>
        <v>ประจวบคีรีขันธ์</v>
      </c>
      <c r="C35" s="22">
        <f>IF(ISERROR(VLOOKUP($O35,[1]BEx6_1!$A:$Z,3,0)),0,VLOOKUP($O35,[1]BEx6_1!$A:$Z,3,0))</f>
        <v>1457.66695714</v>
      </c>
      <c r="D35" s="23">
        <f>IF(ISERROR(VLOOKUP($O35,[1]BEx6_1!$A:$Z,5,0)),0,VLOOKUP($O35,[1]BEx6_1!$A:$Z,5,0))</f>
        <v>6.1344114999999997</v>
      </c>
      <c r="E35" s="24">
        <f>IF(ISERROR(VLOOKUP($O35,[1]BEx6_1!$A:$Z,6,0)),0,VLOOKUP($O35,[1]BEx6_1!$A:$Z,6,0))</f>
        <v>1279.4503010999999</v>
      </c>
      <c r="F35" s="34">
        <f t="shared" si="0"/>
        <v>87.773842634831468</v>
      </c>
      <c r="G35" s="22">
        <f>IF(ISERROR(VLOOKUP($O35,[1]BEx6_1!$A:$Z,8,0)),0,VLOOKUP($O35,[1]BEx6_1!$A:$Z,8,0))</f>
        <v>2703.9621039100002</v>
      </c>
      <c r="H35" s="23">
        <f>IF(ISERROR(VLOOKUP($O35,[1]BEx6_1!$A:$Z,10,0)),0,VLOOKUP($O35,[1]BEx6_1!$A:$Z,10,0))</f>
        <v>748.65060782</v>
      </c>
      <c r="I35" s="24">
        <f>IF(ISERROR(VLOOKUP($O35,[1]BEx6_1!$A:$Z,11,0)),0,VLOOKUP($O35,[1]BEx6_1!$A:$Z,11,0))</f>
        <v>1322.9083373000001</v>
      </c>
      <c r="J35" s="35">
        <f t="shared" si="1"/>
        <v>48.92481057286416</v>
      </c>
      <c r="K35" s="22">
        <f t="shared" si="2"/>
        <v>4161.62906105</v>
      </c>
      <c r="L35" s="23">
        <f t="shared" si="2"/>
        <v>754.78501932000006</v>
      </c>
      <c r="M35" s="27">
        <f t="shared" si="2"/>
        <v>2602.3586384</v>
      </c>
      <c r="N35" s="28">
        <f t="shared" si="3"/>
        <v>62.532210348978381</v>
      </c>
      <c r="O35" s="29" t="s">
        <v>39</v>
      </c>
      <c r="P35" s="30" t="str">
        <f t="shared" si="4"/>
        <v/>
      </c>
      <c r="Q35" s="31"/>
    </row>
    <row r="36" spans="1:17" ht="21">
      <c r="A36" s="32">
        <v>31</v>
      </c>
      <c r="B36" s="33" t="str">
        <f>VLOOKUP($O36,[1]Name!$A:$B,2,0)</f>
        <v>ปทุมธานี</v>
      </c>
      <c r="C36" s="22">
        <f>IF(ISERROR(VLOOKUP($O36,[1]BEx6_1!$A:$Z,3,0)),0,VLOOKUP($O36,[1]BEx6_1!$A:$Z,3,0))</f>
        <v>3807.8234746600001</v>
      </c>
      <c r="D36" s="23">
        <f>IF(ISERROR(VLOOKUP($O36,[1]BEx6_1!$A:$Z,5,0)),0,VLOOKUP($O36,[1]BEx6_1!$A:$Z,5,0))</f>
        <v>94.105284280000006</v>
      </c>
      <c r="E36" s="24">
        <f>IF(ISERROR(VLOOKUP($O36,[1]BEx6_1!$A:$Z,6,0)),0,VLOOKUP($O36,[1]BEx6_1!$A:$Z,6,0))</f>
        <v>3226.7459882399999</v>
      </c>
      <c r="F36" s="34">
        <f t="shared" si="0"/>
        <v>84.739904822613013</v>
      </c>
      <c r="G36" s="22">
        <f>IF(ISERROR(VLOOKUP($O36,[1]BEx6_1!$A:$Z,8,0)),0,VLOOKUP($O36,[1]BEx6_1!$A:$Z,8,0))</f>
        <v>3319.23086341</v>
      </c>
      <c r="H36" s="23">
        <f>IF(ISERROR(VLOOKUP($O36,[1]BEx6_1!$A:$Z,10,0)),0,VLOOKUP($O36,[1]BEx6_1!$A:$Z,10,0))</f>
        <v>1497.1926500899999</v>
      </c>
      <c r="I36" s="24">
        <f>IF(ISERROR(VLOOKUP($O36,[1]BEx6_1!$A:$Z,11,0)),0,VLOOKUP($O36,[1]BEx6_1!$A:$Z,11,0))</f>
        <v>1238.7094649999999</v>
      </c>
      <c r="J36" s="35">
        <f t="shared" si="1"/>
        <v>37.319171698934376</v>
      </c>
      <c r="K36" s="22">
        <f t="shared" si="2"/>
        <v>7127.0543380700001</v>
      </c>
      <c r="L36" s="23">
        <f t="shared" si="2"/>
        <v>1591.2979343699999</v>
      </c>
      <c r="M36" s="27">
        <f t="shared" si="2"/>
        <v>4465.4554532399998</v>
      </c>
      <c r="N36" s="28">
        <f t="shared" si="3"/>
        <v>62.654993794382122</v>
      </c>
      <c r="O36" s="29" t="s">
        <v>40</v>
      </c>
      <c r="P36" s="30" t="str">
        <f t="shared" si="4"/>
        <v/>
      </c>
      <c r="Q36" s="31"/>
    </row>
    <row r="37" spans="1:17" ht="21">
      <c r="A37" s="32">
        <v>32</v>
      </c>
      <c r="B37" s="33" t="str">
        <f>VLOOKUP($O37,[1]Name!$A:$B,2,0)</f>
        <v>กำแพงเพชร</v>
      </c>
      <c r="C37" s="22">
        <f>IF(ISERROR(VLOOKUP($O37,[1]BEx6_1!$A:$Z,3,0)),0,VLOOKUP($O37,[1]BEx6_1!$A:$Z,3,0))</f>
        <v>1965.3928064900001</v>
      </c>
      <c r="D37" s="23">
        <f>IF(ISERROR(VLOOKUP($O37,[1]BEx6_1!$A:$Z,5,0)),0,VLOOKUP($O37,[1]BEx6_1!$A:$Z,5,0))</f>
        <v>5.0605693699999996</v>
      </c>
      <c r="E37" s="24">
        <f>IF(ISERROR(VLOOKUP($O37,[1]BEx6_1!$A:$Z,6,0)),0,VLOOKUP($O37,[1]BEx6_1!$A:$Z,6,0))</f>
        <v>1752.72782347</v>
      </c>
      <c r="F37" s="34">
        <f t="shared" si="0"/>
        <v>89.179517584589149</v>
      </c>
      <c r="G37" s="22">
        <f>IF(ISERROR(VLOOKUP($O37,[1]BEx6_1!$A:$Z,8,0)),0,VLOOKUP($O37,[1]BEx6_1!$A:$Z,8,0))</f>
        <v>3030.1792222700001</v>
      </c>
      <c r="H37" s="23">
        <f>IF(ISERROR(VLOOKUP($O37,[1]BEx6_1!$A:$Z,10,0)),0,VLOOKUP($O37,[1]BEx6_1!$A:$Z,10,0))</f>
        <v>864.81820486000004</v>
      </c>
      <c r="I37" s="24">
        <f>IF(ISERROR(VLOOKUP($O37,[1]BEx6_1!$A:$Z,11,0)),0,VLOOKUP($O37,[1]BEx6_1!$A:$Z,11,0))</f>
        <v>1385.1613908899999</v>
      </c>
      <c r="J37" s="35">
        <f t="shared" si="1"/>
        <v>45.712193546503599</v>
      </c>
      <c r="K37" s="22">
        <f t="shared" si="2"/>
        <v>4995.5720287599997</v>
      </c>
      <c r="L37" s="23">
        <f t="shared" si="2"/>
        <v>869.87877423000009</v>
      </c>
      <c r="M37" s="27">
        <f t="shared" si="2"/>
        <v>3137.8892143599996</v>
      </c>
      <c r="N37" s="28">
        <f t="shared" si="3"/>
        <v>62.813411483106698</v>
      </c>
      <c r="O37" s="29" t="s">
        <v>41</v>
      </c>
      <c r="P37" s="30" t="str">
        <f t="shared" si="4"/>
        <v/>
      </c>
      <c r="Q37" s="31"/>
    </row>
    <row r="38" spans="1:17" ht="21">
      <c r="A38" s="32">
        <v>33</v>
      </c>
      <c r="B38" s="33" t="str">
        <f>VLOOKUP($O38,[1]Name!$A:$B,2,0)</f>
        <v>เพชรบูรณ์</v>
      </c>
      <c r="C38" s="22">
        <f>IF(ISERROR(VLOOKUP($O38,[1]BEx6_1!$A:$Z,3,0)),0,VLOOKUP($O38,[1]BEx6_1!$A:$Z,3,0))</f>
        <v>2573.3971824099999</v>
      </c>
      <c r="D38" s="23">
        <f>IF(ISERROR(VLOOKUP($O38,[1]BEx6_1!$A:$Z,5,0)),0,VLOOKUP($O38,[1]BEx6_1!$A:$Z,5,0))</f>
        <v>19.681053739999999</v>
      </c>
      <c r="E38" s="24">
        <f>IF(ISERROR(VLOOKUP($O38,[1]BEx6_1!$A:$Z,6,0)),0,VLOOKUP($O38,[1]BEx6_1!$A:$Z,6,0))</f>
        <v>2287.3020142999999</v>
      </c>
      <c r="F38" s="34">
        <f t="shared" si="0"/>
        <v>88.882587963274659</v>
      </c>
      <c r="G38" s="22">
        <f>IF(ISERROR(VLOOKUP($O38,[1]BEx6_1!$A:$Z,8,0)),0,VLOOKUP($O38,[1]BEx6_1!$A:$Z,8,0))</f>
        <v>4035.9098932799998</v>
      </c>
      <c r="H38" s="23">
        <f>IF(ISERROR(VLOOKUP($O38,[1]BEx6_1!$A:$Z,10,0)),0,VLOOKUP($O38,[1]BEx6_1!$A:$Z,10,0))</f>
        <v>1367.6988656399999</v>
      </c>
      <c r="I38" s="24">
        <f>IF(ISERROR(VLOOKUP($O38,[1]BEx6_1!$A:$Z,11,0)),0,VLOOKUP($O38,[1]BEx6_1!$A:$Z,11,0))</f>
        <v>1871.4916107500001</v>
      </c>
      <c r="J38" s="35">
        <f t="shared" si="1"/>
        <v>46.370995890322803</v>
      </c>
      <c r="K38" s="22">
        <f t="shared" ref="K38:M69" si="5">C38+G38</f>
        <v>6609.3070756899997</v>
      </c>
      <c r="L38" s="23">
        <f t="shared" si="5"/>
        <v>1387.3799193799998</v>
      </c>
      <c r="M38" s="27">
        <f t="shared" si="5"/>
        <v>4158.7936250499997</v>
      </c>
      <c r="N38" s="28">
        <f t="shared" si="3"/>
        <v>62.923292524062816</v>
      </c>
      <c r="O38" s="29" t="s">
        <v>42</v>
      </c>
      <c r="P38" s="30" t="str">
        <f t="shared" si="4"/>
        <v/>
      </c>
      <c r="Q38" s="31"/>
    </row>
    <row r="39" spans="1:17" ht="21">
      <c r="A39" s="32">
        <v>34</v>
      </c>
      <c r="B39" s="33" t="str">
        <f>VLOOKUP($O39,[1]Name!$A:$B,2,0)</f>
        <v>สุรินทร์</v>
      </c>
      <c r="C39" s="22">
        <f>IF(ISERROR(VLOOKUP($O39,[1]BEx6_1!$A:$Z,3,0)),0,VLOOKUP($O39,[1]BEx6_1!$A:$Z,3,0))</f>
        <v>3935.4239810700001</v>
      </c>
      <c r="D39" s="23">
        <f>IF(ISERROR(VLOOKUP($O39,[1]BEx6_1!$A:$Z,5,0)),0,VLOOKUP($O39,[1]BEx6_1!$A:$Z,5,0))</f>
        <v>12.615328460000001</v>
      </c>
      <c r="E39" s="24">
        <f>IF(ISERROR(VLOOKUP($O39,[1]BEx6_1!$A:$Z,6,0)),0,VLOOKUP($O39,[1]BEx6_1!$A:$Z,6,0))</f>
        <v>3529.06923405</v>
      </c>
      <c r="F39" s="34">
        <f t="shared" si="0"/>
        <v>89.674435360087514</v>
      </c>
      <c r="G39" s="22">
        <f>IF(ISERROR(VLOOKUP($O39,[1]BEx6_1!$A:$Z,8,0)),0,VLOOKUP($O39,[1]BEx6_1!$A:$Z,8,0))</f>
        <v>5152.3843249499996</v>
      </c>
      <c r="H39" s="23">
        <f>IF(ISERROR(VLOOKUP($O39,[1]BEx6_1!$A:$Z,10,0)),0,VLOOKUP($O39,[1]BEx6_1!$A:$Z,10,0))</f>
        <v>1729.2081975900001</v>
      </c>
      <c r="I39" s="24">
        <f>IF(ISERROR(VLOOKUP($O39,[1]BEx6_1!$A:$Z,11,0)),0,VLOOKUP($O39,[1]BEx6_1!$A:$Z,11,0))</f>
        <v>2217.6538527799999</v>
      </c>
      <c r="J39" s="35">
        <f t="shared" si="1"/>
        <v>43.041312777099961</v>
      </c>
      <c r="K39" s="22">
        <f t="shared" si="5"/>
        <v>9087.8083060200006</v>
      </c>
      <c r="L39" s="23">
        <f t="shared" si="5"/>
        <v>1741.8235260500001</v>
      </c>
      <c r="M39" s="27">
        <f t="shared" si="5"/>
        <v>5746.7230868299994</v>
      </c>
      <c r="N39" s="28">
        <f t="shared" si="3"/>
        <v>63.235522727996155</v>
      </c>
      <c r="O39" s="29" t="s">
        <v>43</v>
      </c>
      <c r="P39" s="30" t="str">
        <f t="shared" si="4"/>
        <v/>
      </c>
      <c r="Q39" s="31"/>
    </row>
    <row r="40" spans="1:17" ht="21">
      <c r="A40" s="32">
        <v>35</v>
      </c>
      <c r="B40" s="33" t="str">
        <f>VLOOKUP($O40,[1]Name!$A:$B,2,0)</f>
        <v>อำนาจเจริญ</v>
      </c>
      <c r="C40" s="22">
        <f>IF(ISERROR(VLOOKUP($O40,[1]BEx6_1!$A:$Z,3,0)),0,VLOOKUP($O40,[1]BEx6_1!$A:$Z,3,0))</f>
        <v>1019.92367422</v>
      </c>
      <c r="D40" s="23">
        <f>IF(ISERROR(VLOOKUP($O40,[1]BEx6_1!$A:$Z,5,0)),0,VLOOKUP($O40,[1]BEx6_1!$A:$Z,5,0))</f>
        <v>7.4283528900000002</v>
      </c>
      <c r="E40" s="24">
        <f>IF(ISERROR(VLOOKUP($O40,[1]BEx6_1!$A:$Z,6,0)),0,VLOOKUP($O40,[1]BEx6_1!$A:$Z,6,0))</f>
        <v>895.03542035999999</v>
      </c>
      <c r="F40" s="36">
        <f t="shared" si="0"/>
        <v>87.755137269903074</v>
      </c>
      <c r="G40" s="22">
        <f>IF(ISERROR(VLOOKUP($O40,[1]BEx6_1!$A:$Z,8,0)),0,VLOOKUP($O40,[1]BEx6_1!$A:$Z,8,0))</f>
        <v>1932.33739919</v>
      </c>
      <c r="H40" s="23">
        <f>IF(ISERROR(VLOOKUP($O40,[1]BEx6_1!$A:$Z,10,0)),0,VLOOKUP($O40,[1]BEx6_1!$A:$Z,10,0))</f>
        <v>450.78552903000002</v>
      </c>
      <c r="I40" s="24">
        <f>IF(ISERROR(VLOOKUP($O40,[1]BEx6_1!$A:$Z,11,0)),0,VLOOKUP($O40,[1]BEx6_1!$A:$Z,11,0))</f>
        <v>973.74833665000006</v>
      </c>
      <c r="J40" s="35">
        <f t="shared" si="1"/>
        <v>50.392252256680294</v>
      </c>
      <c r="K40" s="22">
        <f t="shared" si="5"/>
        <v>2952.2610734099999</v>
      </c>
      <c r="L40" s="23">
        <f t="shared" si="5"/>
        <v>458.21388192000001</v>
      </c>
      <c r="M40" s="27">
        <f t="shared" si="5"/>
        <v>1868.78375701</v>
      </c>
      <c r="N40" s="28">
        <f t="shared" si="3"/>
        <v>63.300084597581588</v>
      </c>
      <c r="O40" s="29" t="s">
        <v>44</v>
      </c>
      <c r="P40" s="30" t="str">
        <f t="shared" si="4"/>
        <v/>
      </c>
      <c r="Q40" s="31"/>
    </row>
    <row r="41" spans="1:17" ht="21">
      <c r="A41" s="32">
        <v>36</v>
      </c>
      <c r="B41" s="33" t="str">
        <f>VLOOKUP($O41,[1]Name!$A:$B,2,0)</f>
        <v>พิจิตร</v>
      </c>
      <c r="C41" s="22">
        <f>IF(ISERROR(VLOOKUP($O41,[1]BEx6_1!$A:$Z,3,0)),0,VLOOKUP($O41,[1]BEx6_1!$A:$Z,3,0))</f>
        <v>1456.9354079499999</v>
      </c>
      <c r="D41" s="23">
        <f>IF(ISERROR(VLOOKUP($O41,[1]BEx6_1!$A:$Z,5,0)),0,VLOOKUP($O41,[1]BEx6_1!$A:$Z,5,0))</f>
        <v>7.0665488500000002</v>
      </c>
      <c r="E41" s="24">
        <f>IF(ISERROR(VLOOKUP($O41,[1]BEx6_1!$A:$Z,6,0)),0,VLOOKUP($O41,[1]BEx6_1!$A:$Z,6,0))</f>
        <v>1310.2372217100001</v>
      </c>
      <c r="F41" s="34">
        <f t="shared" si="0"/>
        <v>89.931043926894915</v>
      </c>
      <c r="G41" s="22">
        <f>IF(ISERROR(VLOOKUP($O41,[1]BEx6_1!$A:$Z,8,0)),0,VLOOKUP($O41,[1]BEx6_1!$A:$Z,8,0))</f>
        <v>2393.3316296100002</v>
      </c>
      <c r="H41" s="23">
        <f>IF(ISERROR(VLOOKUP($O41,[1]BEx6_1!$A:$Z,10,0)),0,VLOOKUP($O41,[1]BEx6_1!$A:$Z,10,0))</f>
        <v>694.17006576000006</v>
      </c>
      <c r="I41" s="24">
        <f>IF(ISERROR(VLOOKUP($O41,[1]BEx6_1!$A:$Z,11,0)),0,VLOOKUP($O41,[1]BEx6_1!$A:$Z,11,0))</f>
        <v>1137.810475</v>
      </c>
      <c r="J41" s="35">
        <f t="shared" si="1"/>
        <v>47.54086148877785</v>
      </c>
      <c r="K41" s="22">
        <f t="shared" si="5"/>
        <v>3850.2670375600001</v>
      </c>
      <c r="L41" s="23">
        <f t="shared" si="5"/>
        <v>701.23661461000006</v>
      </c>
      <c r="M41" s="27">
        <f t="shared" si="5"/>
        <v>2448.0476967100003</v>
      </c>
      <c r="N41" s="28">
        <f t="shared" si="3"/>
        <v>63.581244439122919</v>
      </c>
      <c r="O41" s="29" t="s">
        <v>45</v>
      </c>
      <c r="P41" s="30" t="str">
        <f t="shared" si="4"/>
        <v/>
      </c>
      <c r="Q41" s="31"/>
    </row>
    <row r="42" spans="1:17" ht="21">
      <c r="A42" s="32">
        <v>37</v>
      </c>
      <c r="B42" s="33" t="str">
        <f>VLOOKUP($O42,[1]Name!$A:$B,2,0)</f>
        <v>ร้อยเอ็ด</v>
      </c>
      <c r="C42" s="22">
        <f>IF(ISERROR(VLOOKUP($O42,[1]BEx6_1!$A:$Z,3,0)),0,VLOOKUP($O42,[1]BEx6_1!$A:$Z,3,0))</f>
        <v>3523.3441575500001</v>
      </c>
      <c r="D42" s="23">
        <f>IF(ISERROR(VLOOKUP($O42,[1]BEx6_1!$A:$Z,5,0)),0,VLOOKUP($O42,[1]BEx6_1!$A:$Z,5,0))</f>
        <v>20.12753721</v>
      </c>
      <c r="E42" s="24">
        <f>IF(ISERROR(VLOOKUP($O42,[1]BEx6_1!$A:$Z,6,0)),0,VLOOKUP($O42,[1]BEx6_1!$A:$Z,6,0))</f>
        <v>3131.4898267799999</v>
      </c>
      <c r="F42" s="34">
        <f t="shared" si="0"/>
        <v>88.878340768093437</v>
      </c>
      <c r="G42" s="22">
        <f>IF(ISERROR(VLOOKUP($O42,[1]BEx6_1!$A:$Z,8,0)),0,VLOOKUP($O42,[1]BEx6_1!$A:$Z,8,0))</f>
        <v>5069.0151910599998</v>
      </c>
      <c r="H42" s="23">
        <f>IF(ISERROR(VLOOKUP($O42,[1]BEx6_1!$A:$Z,10,0)),0,VLOOKUP($O42,[1]BEx6_1!$A:$Z,10,0))</f>
        <v>1143.4385878099999</v>
      </c>
      <c r="I42" s="24">
        <f>IF(ISERROR(VLOOKUP($O42,[1]BEx6_1!$A:$Z,11,0)),0,VLOOKUP($O42,[1]BEx6_1!$A:$Z,11,0))</f>
        <v>2333.2265446699998</v>
      </c>
      <c r="J42" s="35">
        <f t="shared" si="1"/>
        <v>46.029188249129916</v>
      </c>
      <c r="K42" s="22">
        <f t="shared" si="5"/>
        <v>8592.3593486099999</v>
      </c>
      <c r="L42" s="23">
        <f t="shared" si="5"/>
        <v>1163.5661250199998</v>
      </c>
      <c r="M42" s="27">
        <f t="shared" si="5"/>
        <v>5464.7163714500002</v>
      </c>
      <c r="N42" s="28">
        <f t="shared" si="3"/>
        <v>63.599718653922878</v>
      </c>
      <c r="O42" s="29" t="s">
        <v>46</v>
      </c>
      <c r="P42" s="30" t="str">
        <f t="shared" si="4"/>
        <v/>
      </c>
      <c r="Q42" s="31"/>
    </row>
    <row r="43" spans="1:17" ht="21">
      <c r="A43" s="32">
        <v>38</v>
      </c>
      <c r="B43" s="33" t="str">
        <f>VLOOKUP($O43,[1]Name!$A:$B,2,0)</f>
        <v>นครนายก</v>
      </c>
      <c r="C43" s="22">
        <f>IF(ISERROR(VLOOKUP($O43,[1]BEx6_1!$A:$Z,3,0)),0,VLOOKUP($O43,[1]BEx6_1!$A:$Z,3,0))</f>
        <v>1164.7322667000001</v>
      </c>
      <c r="D43" s="23">
        <f>IF(ISERROR(VLOOKUP($O43,[1]BEx6_1!$A:$Z,5,0)),0,VLOOKUP($O43,[1]BEx6_1!$A:$Z,5,0))</f>
        <v>20.00377336</v>
      </c>
      <c r="E43" s="24">
        <f>IF(ISERROR(VLOOKUP($O43,[1]BEx6_1!$A:$Z,6,0)),0,VLOOKUP($O43,[1]BEx6_1!$A:$Z,6,0))</f>
        <v>957.71310466</v>
      </c>
      <c r="F43" s="34">
        <f t="shared" si="0"/>
        <v>82.22603013939495</v>
      </c>
      <c r="G43" s="22">
        <f>IF(ISERROR(VLOOKUP($O43,[1]BEx6_1!$A:$Z,8,0)),0,VLOOKUP($O43,[1]BEx6_1!$A:$Z,8,0))</f>
        <v>1487.28005592</v>
      </c>
      <c r="H43" s="23">
        <f>IF(ISERROR(VLOOKUP($O43,[1]BEx6_1!$A:$Z,10,0)),0,VLOOKUP($O43,[1]BEx6_1!$A:$Z,10,0))</f>
        <v>424.65148468000001</v>
      </c>
      <c r="I43" s="24">
        <f>IF(ISERROR(VLOOKUP($O43,[1]BEx6_1!$A:$Z,11,0)),0,VLOOKUP($O43,[1]BEx6_1!$A:$Z,11,0))</f>
        <v>730.57798936999995</v>
      </c>
      <c r="J43" s="35">
        <f t="shared" si="1"/>
        <v>49.121749899219878</v>
      </c>
      <c r="K43" s="22">
        <f t="shared" si="5"/>
        <v>2652.0123226200003</v>
      </c>
      <c r="L43" s="23">
        <f t="shared" si="5"/>
        <v>444.65525804000004</v>
      </c>
      <c r="M43" s="27">
        <f t="shared" si="5"/>
        <v>1688.2910940299998</v>
      </c>
      <c r="N43" s="28">
        <f t="shared" si="3"/>
        <v>63.660756008934669</v>
      </c>
      <c r="O43" s="29" t="s">
        <v>47</v>
      </c>
      <c r="P43" s="30" t="str">
        <f t="shared" si="4"/>
        <v/>
      </c>
      <c r="Q43" s="31"/>
    </row>
    <row r="44" spans="1:17" ht="21">
      <c r="A44" s="32">
        <v>39</v>
      </c>
      <c r="B44" s="33" t="str">
        <f>VLOOKUP($O44,[1]Name!$A:$B,2,0)</f>
        <v>ชัยภูมิ</v>
      </c>
      <c r="C44" s="22">
        <f>IF(ISERROR(VLOOKUP($O44,[1]BEx6_1!$A:$Z,3,0)),0,VLOOKUP($O44,[1]BEx6_1!$A:$Z,3,0))</f>
        <v>2956.1865065699999</v>
      </c>
      <c r="D44" s="23">
        <f>IF(ISERROR(VLOOKUP($O44,[1]BEx6_1!$A:$Z,5,0)),0,VLOOKUP($O44,[1]BEx6_1!$A:$Z,5,0))</f>
        <v>6.8320082800000002</v>
      </c>
      <c r="E44" s="24">
        <f>IF(ISERROR(VLOOKUP($O44,[1]BEx6_1!$A:$Z,6,0)),0,VLOOKUP($O44,[1]BEx6_1!$A:$Z,6,0))</f>
        <v>2647.1848948799998</v>
      </c>
      <c r="F44" s="34">
        <f t="shared" si="0"/>
        <v>89.547289692201176</v>
      </c>
      <c r="G44" s="22">
        <f>IF(ISERROR(VLOOKUP($O44,[1]BEx6_1!$A:$Z,8,0)),0,VLOOKUP($O44,[1]BEx6_1!$A:$Z,8,0))</f>
        <v>3791.2735624699999</v>
      </c>
      <c r="H44" s="23">
        <f>IF(ISERROR(VLOOKUP($O44,[1]BEx6_1!$A:$Z,10,0)),0,VLOOKUP($O44,[1]BEx6_1!$A:$Z,10,0))</f>
        <v>1177.3364074599999</v>
      </c>
      <c r="I44" s="24">
        <f>IF(ISERROR(VLOOKUP($O44,[1]BEx6_1!$A:$Z,11,0)),0,VLOOKUP($O44,[1]BEx6_1!$A:$Z,11,0))</f>
        <v>1656.93680169</v>
      </c>
      <c r="J44" s="35">
        <f t="shared" si="1"/>
        <v>43.703963177231458</v>
      </c>
      <c r="K44" s="22">
        <f t="shared" si="5"/>
        <v>6747.4600690400002</v>
      </c>
      <c r="L44" s="23">
        <f t="shared" si="5"/>
        <v>1184.16841574</v>
      </c>
      <c r="M44" s="27">
        <f t="shared" si="5"/>
        <v>4304.1216965699996</v>
      </c>
      <c r="N44" s="28">
        <f t="shared" si="3"/>
        <v>63.78876870007727</v>
      </c>
      <c r="O44" s="29" t="s">
        <v>48</v>
      </c>
      <c r="P44" s="30" t="str">
        <f t="shared" si="4"/>
        <v/>
      </c>
      <c r="Q44" s="31"/>
    </row>
    <row r="45" spans="1:17" ht="21">
      <c r="A45" s="32">
        <v>40</v>
      </c>
      <c r="B45" s="33" t="str">
        <f>VLOOKUP($O45,[1]Name!$A:$B,2,0)</f>
        <v>นครพนม</v>
      </c>
      <c r="C45" s="22">
        <f>IF(ISERROR(VLOOKUP($O45,[1]BEx6_1!$A:$Z,3,0)),0,VLOOKUP($O45,[1]BEx6_1!$A:$Z,3,0))</f>
        <v>2501.7948759699998</v>
      </c>
      <c r="D45" s="23">
        <f>IF(ISERROR(VLOOKUP($O45,[1]BEx6_1!$A:$Z,5,0)),0,VLOOKUP($O45,[1]BEx6_1!$A:$Z,5,0))</f>
        <v>9.9726938000000001</v>
      </c>
      <c r="E45" s="24">
        <f>IF(ISERROR(VLOOKUP($O45,[1]BEx6_1!$A:$Z,6,0)),0,VLOOKUP($O45,[1]BEx6_1!$A:$Z,6,0))</f>
        <v>2230.8184264299998</v>
      </c>
      <c r="F45" s="34">
        <f t="shared" si="0"/>
        <v>89.168718341269425</v>
      </c>
      <c r="G45" s="22">
        <f>IF(ISERROR(VLOOKUP($O45,[1]BEx6_1!$A:$Z,8,0)),0,VLOOKUP($O45,[1]BEx6_1!$A:$Z,8,0))</f>
        <v>4105.5572415099996</v>
      </c>
      <c r="H45" s="23">
        <f>IF(ISERROR(VLOOKUP($O45,[1]BEx6_1!$A:$Z,10,0)),0,VLOOKUP($O45,[1]BEx6_1!$A:$Z,10,0))</f>
        <v>1132.0190901799999</v>
      </c>
      <c r="I45" s="24">
        <f>IF(ISERROR(VLOOKUP($O45,[1]BEx6_1!$A:$Z,11,0)),0,VLOOKUP($O45,[1]BEx6_1!$A:$Z,11,0))</f>
        <v>2000.8338435999999</v>
      </c>
      <c r="J45" s="35">
        <f t="shared" si="1"/>
        <v>48.734769140963316</v>
      </c>
      <c r="K45" s="22">
        <f t="shared" si="5"/>
        <v>6607.3521174799989</v>
      </c>
      <c r="L45" s="23">
        <f t="shared" si="5"/>
        <v>1141.9917839799998</v>
      </c>
      <c r="M45" s="27">
        <f t="shared" si="5"/>
        <v>4231.6522700299993</v>
      </c>
      <c r="N45" s="28">
        <f t="shared" si="3"/>
        <v>64.044600541796527</v>
      </c>
      <c r="O45" s="29" t="s">
        <v>49</v>
      </c>
      <c r="P45" s="30" t="str">
        <f t="shared" si="4"/>
        <v/>
      </c>
      <c r="Q45" s="31"/>
    </row>
    <row r="46" spans="1:17" ht="21">
      <c r="A46" s="32">
        <v>41</v>
      </c>
      <c r="B46" s="33" t="str">
        <f>VLOOKUP($O46,[1]Name!$A:$B,2,0)</f>
        <v>นราธิวาส</v>
      </c>
      <c r="C46" s="22">
        <f>IF(ISERROR(VLOOKUP($O46,[1]BEx6_1!$A:$Z,3,0)),0,VLOOKUP($O46,[1]BEx6_1!$A:$Z,3,0))</f>
        <v>4731.0638427800004</v>
      </c>
      <c r="D46" s="23">
        <f>IF(ISERROR(VLOOKUP($O46,[1]BEx6_1!$A:$Z,5,0)),0,VLOOKUP($O46,[1]BEx6_1!$A:$Z,5,0))</f>
        <v>17.991001430000001</v>
      </c>
      <c r="E46" s="24">
        <f>IF(ISERROR(VLOOKUP($O46,[1]BEx6_1!$A:$Z,6,0)),0,VLOOKUP($O46,[1]BEx6_1!$A:$Z,6,0))</f>
        <v>4272.0428083999996</v>
      </c>
      <c r="F46" s="34">
        <f t="shared" si="0"/>
        <v>90.297720562775623</v>
      </c>
      <c r="G46" s="22">
        <f>IF(ISERROR(VLOOKUP($O46,[1]BEx6_1!$A:$Z,8,0)),0,VLOOKUP($O46,[1]BEx6_1!$A:$Z,8,0))</f>
        <v>4756.4438221299997</v>
      </c>
      <c r="H46" s="23">
        <f>IF(ISERROR(VLOOKUP($O46,[1]BEx6_1!$A:$Z,10,0)),0,VLOOKUP($O46,[1]BEx6_1!$A:$Z,10,0))</f>
        <v>2046.04715431</v>
      </c>
      <c r="I46" s="24">
        <f>IF(ISERROR(VLOOKUP($O46,[1]BEx6_1!$A:$Z,11,0)),0,VLOOKUP($O46,[1]BEx6_1!$A:$Z,11,0))</f>
        <v>1805.9132363799999</v>
      </c>
      <c r="J46" s="35">
        <f t="shared" si="1"/>
        <v>37.967719243896958</v>
      </c>
      <c r="K46" s="22">
        <f t="shared" si="5"/>
        <v>9487.507664910001</v>
      </c>
      <c r="L46" s="23">
        <f t="shared" si="5"/>
        <v>2064.0381557400001</v>
      </c>
      <c r="M46" s="27">
        <f t="shared" si="5"/>
        <v>6077.9560447799995</v>
      </c>
      <c r="N46" s="28">
        <f t="shared" si="3"/>
        <v>64.062726054595032</v>
      </c>
      <c r="O46" s="29" t="s">
        <v>50</v>
      </c>
      <c r="P46" s="30" t="str">
        <f t="shared" si="4"/>
        <v/>
      </c>
      <c r="Q46" s="31"/>
    </row>
    <row r="47" spans="1:17" ht="21">
      <c r="A47" s="32">
        <v>42</v>
      </c>
      <c r="B47" s="33" t="str">
        <f>VLOOKUP($O47,[1]Name!$A:$B,2,0)</f>
        <v>สิงห์บุรี</v>
      </c>
      <c r="C47" s="22">
        <f>IF(ISERROR(VLOOKUP($O47,[1]BEx6_1!$A:$Z,3,0)),0,VLOOKUP($O47,[1]BEx6_1!$A:$Z,3,0))</f>
        <v>986.86949075999996</v>
      </c>
      <c r="D47" s="23">
        <f>IF(ISERROR(VLOOKUP($O47,[1]BEx6_1!$A:$Z,5,0)),0,VLOOKUP($O47,[1]BEx6_1!$A:$Z,5,0))</f>
        <v>3.40938089</v>
      </c>
      <c r="E47" s="24">
        <f>IF(ISERROR(VLOOKUP($O47,[1]BEx6_1!$A:$Z,6,0)),0,VLOOKUP($O47,[1]BEx6_1!$A:$Z,6,0))</f>
        <v>893.97172123999997</v>
      </c>
      <c r="F47" s="34">
        <f t="shared" si="0"/>
        <v>90.58662058257994</v>
      </c>
      <c r="G47" s="22">
        <f>IF(ISERROR(VLOOKUP($O47,[1]BEx6_1!$A:$Z,8,0)),0,VLOOKUP($O47,[1]BEx6_1!$A:$Z,8,0))</f>
        <v>1421.3514843</v>
      </c>
      <c r="H47" s="23">
        <f>IF(ISERROR(VLOOKUP($O47,[1]BEx6_1!$A:$Z,10,0)),0,VLOOKUP($O47,[1]BEx6_1!$A:$Z,10,0))</f>
        <v>604.09799207000003</v>
      </c>
      <c r="I47" s="24">
        <f>IF(ISERROR(VLOOKUP($O47,[1]BEx6_1!$A:$Z,11,0)),0,VLOOKUP($O47,[1]BEx6_1!$A:$Z,11,0))</f>
        <v>649.31337289999999</v>
      </c>
      <c r="J47" s="35">
        <f t="shared" si="1"/>
        <v>45.68281526928434</v>
      </c>
      <c r="K47" s="22">
        <f t="shared" si="5"/>
        <v>2408.22097506</v>
      </c>
      <c r="L47" s="23">
        <f t="shared" si="5"/>
        <v>607.50737296</v>
      </c>
      <c r="M47" s="27">
        <f t="shared" si="5"/>
        <v>1543.28509414</v>
      </c>
      <c r="N47" s="28">
        <f t="shared" si="3"/>
        <v>64.084031744701065</v>
      </c>
      <c r="O47" s="29" t="s">
        <v>51</v>
      </c>
      <c r="P47" s="30" t="str">
        <f t="shared" si="4"/>
        <v/>
      </c>
      <c r="Q47" s="31"/>
    </row>
    <row r="48" spans="1:17" ht="21">
      <c r="A48" s="32">
        <v>43</v>
      </c>
      <c r="B48" s="33" t="str">
        <f>VLOOKUP($O48,[1]Name!$A:$B,2,0)</f>
        <v>เลย</v>
      </c>
      <c r="C48" s="22">
        <f>IF(ISERROR(VLOOKUP($O48,[1]BEx6_1!$A:$Z,3,0)),0,VLOOKUP($O48,[1]BEx6_1!$A:$Z,3,0))</f>
        <v>2473.62397938</v>
      </c>
      <c r="D48" s="23">
        <f>IF(ISERROR(VLOOKUP($O48,[1]BEx6_1!$A:$Z,5,0)),0,VLOOKUP($O48,[1]BEx6_1!$A:$Z,5,0))</f>
        <v>13.594520279999999</v>
      </c>
      <c r="E48" s="24">
        <f>IF(ISERROR(VLOOKUP($O48,[1]BEx6_1!$A:$Z,6,0)),0,VLOOKUP($O48,[1]BEx6_1!$A:$Z,6,0))</f>
        <v>2209.3588765600002</v>
      </c>
      <c r="F48" s="34">
        <f t="shared" si="0"/>
        <v>89.316682526410645</v>
      </c>
      <c r="G48" s="22">
        <f>IF(ISERROR(VLOOKUP($O48,[1]BEx6_1!$A:$Z,8,0)),0,VLOOKUP($O48,[1]BEx6_1!$A:$Z,8,0))</f>
        <v>3012.7996566699999</v>
      </c>
      <c r="H48" s="23">
        <f>IF(ISERROR(VLOOKUP($O48,[1]BEx6_1!$A:$Z,10,0)),0,VLOOKUP($O48,[1]BEx6_1!$A:$Z,10,0))</f>
        <v>1081.9575284</v>
      </c>
      <c r="I48" s="24">
        <f>IF(ISERROR(VLOOKUP($O48,[1]BEx6_1!$A:$Z,11,0)),0,VLOOKUP($O48,[1]BEx6_1!$A:$Z,11,0))</f>
        <v>1319.08804553</v>
      </c>
      <c r="J48" s="35">
        <f t="shared" si="1"/>
        <v>43.7827999153441</v>
      </c>
      <c r="K48" s="22">
        <f t="shared" si="5"/>
        <v>5486.4236360499999</v>
      </c>
      <c r="L48" s="23">
        <f t="shared" si="5"/>
        <v>1095.5520486800001</v>
      </c>
      <c r="M48" s="27">
        <f t="shared" si="5"/>
        <v>3528.44692209</v>
      </c>
      <c r="N48" s="28">
        <f t="shared" si="3"/>
        <v>64.312330876263459</v>
      </c>
      <c r="O48" s="29" t="s">
        <v>52</v>
      </c>
      <c r="P48" s="30" t="str">
        <f t="shared" si="4"/>
        <v/>
      </c>
      <c r="Q48" s="31"/>
    </row>
    <row r="49" spans="1:17" ht="21">
      <c r="A49" s="32">
        <v>44</v>
      </c>
      <c r="B49" s="33" t="str">
        <f>VLOOKUP($O49,[1]Name!$A:$B,2,0)</f>
        <v>สระบุรี</v>
      </c>
      <c r="C49" s="22">
        <f>IF(ISERROR(VLOOKUP($O49,[1]BEx6_1!$A:$Z,3,0)),0,VLOOKUP($O49,[1]BEx6_1!$A:$Z,3,0))</f>
        <v>2340.2463946799999</v>
      </c>
      <c r="D49" s="23">
        <f>IF(ISERROR(VLOOKUP($O49,[1]BEx6_1!$A:$Z,5,0)),0,VLOOKUP($O49,[1]BEx6_1!$A:$Z,5,0))</f>
        <v>15.707931289999999</v>
      </c>
      <c r="E49" s="24">
        <f>IF(ISERROR(VLOOKUP($O49,[1]BEx6_1!$A:$Z,6,0)),0,VLOOKUP($O49,[1]BEx6_1!$A:$Z,6,0))</f>
        <v>2022.1136233699999</v>
      </c>
      <c r="F49" s="34">
        <f t="shared" si="0"/>
        <v>86.406013826868829</v>
      </c>
      <c r="G49" s="22">
        <f>IF(ISERROR(VLOOKUP($O49,[1]BEx6_1!$A:$Z,8,0)),0,VLOOKUP($O49,[1]BEx6_1!$A:$Z,8,0))</f>
        <v>2946.8235735500002</v>
      </c>
      <c r="H49" s="23">
        <f>IF(ISERROR(VLOOKUP($O49,[1]BEx6_1!$A:$Z,10,0)),0,VLOOKUP($O49,[1]BEx6_1!$A:$Z,10,0))</f>
        <v>1335.11160197</v>
      </c>
      <c r="I49" s="24">
        <f>IF(ISERROR(VLOOKUP($O49,[1]BEx6_1!$A:$Z,11,0)),0,VLOOKUP($O49,[1]BEx6_1!$A:$Z,11,0))</f>
        <v>1387.48086947</v>
      </c>
      <c r="J49" s="35">
        <f t="shared" si="1"/>
        <v>47.083947675853551</v>
      </c>
      <c r="K49" s="22">
        <f t="shared" si="5"/>
        <v>5287.0699682300001</v>
      </c>
      <c r="L49" s="23">
        <f t="shared" si="5"/>
        <v>1350.8195332600001</v>
      </c>
      <c r="M49" s="27">
        <f t="shared" si="5"/>
        <v>3409.5944928399999</v>
      </c>
      <c r="N49" s="28">
        <f t="shared" si="3"/>
        <v>64.489301509687806</v>
      </c>
      <c r="O49" s="29" t="s">
        <v>53</v>
      </c>
      <c r="P49" s="30" t="str">
        <f t="shared" si="4"/>
        <v/>
      </c>
      <c r="Q49" s="31"/>
    </row>
    <row r="50" spans="1:17" ht="21">
      <c r="A50" s="32">
        <v>45</v>
      </c>
      <c r="B50" s="33" t="str">
        <f>VLOOKUP($O50,[1]Name!$A:$B,2,0)</f>
        <v>สมุทรปราการ</v>
      </c>
      <c r="C50" s="22">
        <f>IF(ISERROR(VLOOKUP($O50,[1]BEx6_1!$A:$Z,3,0)),0,VLOOKUP($O50,[1]BEx6_1!$A:$Z,3,0))</f>
        <v>2310.0075728800002</v>
      </c>
      <c r="D50" s="23">
        <f>IF(ISERROR(VLOOKUP($O50,[1]BEx6_1!$A:$Z,5,0)),0,VLOOKUP($O50,[1]BEx6_1!$A:$Z,5,0))</f>
        <v>26.145604410000001</v>
      </c>
      <c r="E50" s="24">
        <f>IF(ISERROR(VLOOKUP($O50,[1]BEx6_1!$A:$Z,6,0)),0,VLOOKUP($O50,[1]BEx6_1!$A:$Z,6,0))</f>
        <v>2051.8452292799998</v>
      </c>
      <c r="F50" s="34">
        <f t="shared" si="0"/>
        <v>88.824177607429363</v>
      </c>
      <c r="G50" s="22">
        <f>IF(ISERROR(VLOOKUP($O50,[1]BEx6_1!$A:$Z,8,0)),0,VLOOKUP($O50,[1]BEx6_1!$A:$Z,8,0))</f>
        <v>1689.79513888</v>
      </c>
      <c r="H50" s="23">
        <f>IF(ISERROR(VLOOKUP($O50,[1]BEx6_1!$A:$Z,10,0)),0,VLOOKUP($O50,[1]BEx6_1!$A:$Z,10,0))</f>
        <v>767.31396443000006</v>
      </c>
      <c r="I50" s="24">
        <f>IF(ISERROR(VLOOKUP($O50,[1]BEx6_1!$A:$Z,11,0)),0,VLOOKUP($O50,[1]BEx6_1!$A:$Z,11,0))</f>
        <v>539.56782955999995</v>
      </c>
      <c r="J50" s="35">
        <f t="shared" si="1"/>
        <v>31.930961164773308</v>
      </c>
      <c r="K50" s="22">
        <f t="shared" si="5"/>
        <v>3999.8027117600004</v>
      </c>
      <c r="L50" s="23">
        <f t="shared" si="5"/>
        <v>793.45956884000009</v>
      </c>
      <c r="M50" s="27">
        <f t="shared" si="5"/>
        <v>2591.4130588399998</v>
      </c>
      <c r="N50" s="28">
        <f t="shared" si="3"/>
        <v>64.788521974368123</v>
      </c>
      <c r="O50" s="29" t="s">
        <v>54</v>
      </c>
      <c r="P50" s="30" t="str">
        <f t="shared" si="4"/>
        <v/>
      </c>
      <c r="Q50" s="31"/>
    </row>
    <row r="51" spans="1:17" ht="21">
      <c r="A51" s="32">
        <v>46</v>
      </c>
      <c r="B51" s="33" t="str">
        <f>VLOOKUP($O51,[1]Name!$A:$B,2,0)</f>
        <v>พิษณุโลก</v>
      </c>
      <c r="C51" s="22">
        <f>IF(ISERROR(VLOOKUP($O51,[1]BEx6_1!$A:$Z,3,0)),0,VLOOKUP($O51,[1]BEx6_1!$A:$Z,3,0))</f>
        <v>5604.74249573</v>
      </c>
      <c r="D51" s="23">
        <f>IF(ISERROR(VLOOKUP($O51,[1]BEx6_1!$A:$Z,5,0)),0,VLOOKUP($O51,[1]BEx6_1!$A:$Z,5,0))</f>
        <v>127.82882685</v>
      </c>
      <c r="E51" s="24">
        <f>IF(ISERROR(VLOOKUP($O51,[1]BEx6_1!$A:$Z,6,0)),0,VLOOKUP($O51,[1]BEx6_1!$A:$Z,6,0))</f>
        <v>4905.9332525399996</v>
      </c>
      <c r="F51" s="34">
        <f t="shared" si="0"/>
        <v>87.531822492783718</v>
      </c>
      <c r="G51" s="22">
        <f>IF(ISERROR(VLOOKUP($O51,[1]BEx6_1!$A:$Z,8,0)),0,VLOOKUP($O51,[1]BEx6_1!$A:$Z,8,0))</f>
        <v>5310.6581223499998</v>
      </c>
      <c r="H51" s="23">
        <f>IF(ISERROR(VLOOKUP($O51,[1]BEx6_1!$A:$Z,10,0)),0,VLOOKUP($O51,[1]BEx6_1!$A:$Z,10,0))</f>
        <v>2039.02744005</v>
      </c>
      <c r="I51" s="24">
        <f>IF(ISERROR(VLOOKUP($O51,[1]BEx6_1!$A:$Z,11,0)),0,VLOOKUP($O51,[1]BEx6_1!$A:$Z,11,0))</f>
        <v>2181.48340719</v>
      </c>
      <c r="J51" s="35">
        <f t="shared" si="1"/>
        <v>41.077458893638585</v>
      </c>
      <c r="K51" s="22">
        <f t="shared" si="5"/>
        <v>10915.400618079999</v>
      </c>
      <c r="L51" s="23">
        <f t="shared" si="5"/>
        <v>2166.8562668999998</v>
      </c>
      <c r="M51" s="27">
        <f t="shared" si="5"/>
        <v>7087.4166597299991</v>
      </c>
      <c r="N51" s="28">
        <f t="shared" si="3"/>
        <v>64.930430936181835</v>
      </c>
      <c r="O51" s="29" t="s">
        <v>55</v>
      </c>
      <c r="P51" s="30" t="str">
        <f t="shared" si="4"/>
        <v/>
      </c>
      <c r="Q51" s="31"/>
    </row>
    <row r="52" spans="1:17" ht="21">
      <c r="A52" s="32">
        <v>47</v>
      </c>
      <c r="B52" s="33" t="str">
        <f>VLOOKUP($O52,[1]Name!$A:$B,2,0)</f>
        <v>มหาสารคาม</v>
      </c>
      <c r="C52" s="22">
        <f>IF(ISERROR(VLOOKUP($O52,[1]BEx6_1!$A:$Z,3,0)),0,VLOOKUP($O52,[1]BEx6_1!$A:$Z,3,0))</f>
        <v>3663.46542826</v>
      </c>
      <c r="D52" s="23">
        <f>IF(ISERROR(VLOOKUP($O52,[1]BEx6_1!$A:$Z,5,0)),0,VLOOKUP($O52,[1]BEx6_1!$A:$Z,5,0))</f>
        <v>6.3077747000000004</v>
      </c>
      <c r="E52" s="24">
        <f>IF(ISERROR(VLOOKUP($O52,[1]BEx6_1!$A:$Z,6,0)),0,VLOOKUP($O52,[1]BEx6_1!$A:$Z,6,0))</f>
        <v>3332.9766133500002</v>
      </c>
      <c r="F52" s="34">
        <f t="shared" si="0"/>
        <v>90.978792583639347</v>
      </c>
      <c r="G52" s="22">
        <f>IF(ISERROR(VLOOKUP($O52,[1]BEx6_1!$A:$Z,8,0)),0,VLOOKUP($O52,[1]BEx6_1!$A:$Z,8,0))</f>
        <v>3871.46794077</v>
      </c>
      <c r="H52" s="23">
        <f>IF(ISERROR(VLOOKUP($O52,[1]BEx6_1!$A:$Z,10,0)),0,VLOOKUP($O52,[1]BEx6_1!$A:$Z,10,0))</f>
        <v>1086.788485</v>
      </c>
      <c r="I52" s="24">
        <f>IF(ISERROR(VLOOKUP($O52,[1]BEx6_1!$A:$Z,11,0)),0,VLOOKUP($O52,[1]BEx6_1!$A:$Z,11,0))</f>
        <v>1562.30093149</v>
      </c>
      <c r="J52" s="35">
        <f t="shared" si="1"/>
        <v>40.35422623645109</v>
      </c>
      <c r="K52" s="22">
        <f t="shared" si="5"/>
        <v>7534.93336903</v>
      </c>
      <c r="L52" s="23">
        <f t="shared" si="5"/>
        <v>1093.0962597</v>
      </c>
      <c r="M52" s="27">
        <f t="shared" si="5"/>
        <v>4895.2775448400007</v>
      </c>
      <c r="N52" s="28">
        <f t="shared" si="3"/>
        <v>64.96776155925302</v>
      </c>
      <c r="O52" s="29" t="s">
        <v>56</v>
      </c>
      <c r="P52" s="30" t="str">
        <f t="shared" si="4"/>
        <v/>
      </c>
      <c r="Q52" s="31"/>
    </row>
    <row r="53" spans="1:17" ht="21">
      <c r="A53" s="32">
        <v>48</v>
      </c>
      <c r="B53" s="33" t="str">
        <f>VLOOKUP($O53,[1]Name!$A:$B,2,0)</f>
        <v>สมุทรสงคราม</v>
      </c>
      <c r="C53" s="22">
        <f>IF(ISERROR(VLOOKUP($O53,[1]BEx6_1!$A:$Z,3,0)),0,VLOOKUP($O53,[1]BEx6_1!$A:$Z,3,0))</f>
        <v>665.18624041999999</v>
      </c>
      <c r="D53" s="23">
        <f>IF(ISERROR(VLOOKUP($O53,[1]BEx6_1!$A:$Z,5,0)),0,VLOOKUP($O53,[1]BEx6_1!$A:$Z,5,0))</f>
        <v>2.9646535100000002</v>
      </c>
      <c r="E53" s="24">
        <f>IF(ISERROR(VLOOKUP($O53,[1]BEx6_1!$A:$Z,6,0)),0,VLOOKUP($O53,[1]BEx6_1!$A:$Z,6,0))</f>
        <v>590.77957386000003</v>
      </c>
      <c r="F53" s="34">
        <f t="shared" si="0"/>
        <v>88.814160299975626</v>
      </c>
      <c r="G53" s="22">
        <f>IF(ISERROR(VLOOKUP($O53,[1]BEx6_1!$A:$Z,8,0)),0,VLOOKUP($O53,[1]BEx6_1!$A:$Z,8,0))</f>
        <v>973.87082553000005</v>
      </c>
      <c r="H53" s="23">
        <f>IF(ISERROR(VLOOKUP($O53,[1]BEx6_1!$A:$Z,10,0)),0,VLOOKUP($O53,[1]BEx6_1!$A:$Z,10,0))</f>
        <v>389.53571811</v>
      </c>
      <c r="I53" s="24">
        <f>IF(ISERROR(VLOOKUP($O53,[1]BEx6_1!$A:$Z,11,0)),0,VLOOKUP($O53,[1]BEx6_1!$A:$Z,11,0))</f>
        <v>476.38403137</v>
      </c>
      <c r="J53" s="35">
        <f t="shared" si="1"/>
        <v>48.916552265619231</v>
      </c>
      <c r="K53" s="22">
        <f t="shared" si="5"/>
        <v>1639.0570659499999</v>
      </c>
      <c r="L53" s="23">
        <f t="shared" si="5"/>
        <v>392.50037162000001</v>
      </c>
      <c r="M53" s="27">
        <f t="shared" si="5"/>
        <v>1067.16360523</v>
      </c>
      <c r="N53" s="28">
        <f t="shared" si="3"/>
        <v>65.108386242273426</v>
      </c>
      <c r="O53" s="29" t="s">
        <v>57</v>
      </c>
      <c r="P53" s="30" t="str">
        <f t="shared" si="4"/>
        <v/>
      </c>
      <c r="Q53" s="31"/>
    </row>
    <row r="54" spans="1:17" ht="21">
      <c r="A54" s="32">
        <v>49</v>
      </c>
      <c r="B54" s="33" t="str">
        <f>VLOOKUP($O54,[1]Name!$A:$B,2,0)</f>
        <v>ราชบุรี</v>
      </c>
      <c r="C54" s="22">
        <f>IF(ISERROR(VLOOKUP($O54,[1]BEx6_1!$A:$Z,3,0)),0,VLOOKUP($O54,[1]BEx6_1!$A:$Z,3,0))</f>
        <v>3536.8874227699998</v>
      </c>
      <c r="D54" s="23">
        <f>IF(ISERROR(VLOOKUP($O54,[1]BEx6_1!$A:$Z,5,0)),0,VLOOKUP($O54,[1]BEx6_1!$A:$Z,5,0))</f>
        <v>65.673147839999999</v>
      </c>
      <c r="E54" s="24">
        <f>IF(ISERROR(VLOOKUP($O54,[1]BEx6_1!$A:$Z,6,0)),0,VLOOKUP($O54,[1]BEx6_1!$A:$Z,6,0))</f>
        <v>3129.3356656800001</v>
      </c>
      <c r="F54" s="34">
        <f t="shared" si="0"/>
        <v>88.477106891606525</v>
      </c>
      <c r="G54" s="22">
        <f>IF(ISERROR(VLOOKUP($O54,[1]BEx6_1!$A:$Z,8,0)),0,VLOOKUP($O54,[1]BEx6_1!$A:$Z,8,0))</f>
        <v>3777.1048212999999</v>
      </c>
      <c r="H54" s="23">
        <f>IF(ISERROR(VLOOKUP($O54,[1]BEx6_1!$A:$Z,10,0)),0,VLOOKUP($O54,[1]BEx6_1!$A:$Z,10,0))</f>
        <v>1503.3242715199999</v>
      </c>
      <c r="I54" s="24">
        <f>IF(ISERROR(VLOOKUP($O54,[1]BEx6_1!$A:$Z,11,0)),0,VLOOKUP($O54,[1]BEx6_1!$A:$Z,11,0))</f>
        <v>1638.48451338</v>
      </c>
      <c r="J54" s="35">
        <f t="shared" si="1"/>
        <v>43.379376292132342</v>
      </c>
      <c r="K54" s="22">
        <f t="shared" si="5"/>
        <v>7313.9922440699993</v>
      </c>
      <c r="L54" s="23">
        <f t="shared" si="5"/>
        <v>1568.9974193599999</v>
      </c>
      <c r="M54" s="27">
        <f t="shared" si="5"/>
        <v>4767.8201790599996</v>
      </c>
      <c r="N54" s="28">
        <f t="shared" si="3"/>
        <v>65.187657027195073</v>
      </c>
      <c r="O54" s="29" t="s">
        <v>58</v>
      </c>
      <c r="P54" s="30" t="str">
        <f t="shared" si="4"/>
        <v/>
      </c>
      <c r="Q54" s="31"/>
    </row>
    <row r="55" spans="1:17" ht="21">
      <c r="A55" s="32">
        <v>50</v>
      </c>
      <c r="B55" s="33" t="str">
        <f>VLOOKUP($O55,[1]Name!$A:$B,2,0)</f>
        <v>ฉะเชิงเทรา</v>
      </c>
      <c r="C55" s="22">
        <f>IF(ISERROR(VLOOKUP($O55,[1]BEx6_1!$A:$Z,3,0)),0,VLOOKUP($O55,[1]BEx6_1!$A:$Z,3,0))</f>
        <v>2433.0790117299998</v>
      </c>
      <c r="D55" s="23">
        <f>IF(ISERROR(VLOOKUP($O55,[1]BEx6_1!$A:$Z,5,0)),0,VLOOKUP($O55,[1]BEx6_1!$A:$Z,5,0))</f>
        <v>48.596255329999998</v>
      </c>
      <c r="E55" s="24">
        <f>IF(ISERROR(VLOOKUP($O55,[1]BEx6_1!$A:$Z,6,0)),0,VLOOKUP($O55,[1]BEx6_1!$A:$Z,6,0))</f>
        <v>2121.87903951</v>
      </c>
      <c r="F55" s="34">
        <f t="shared" si="0"/>
        <v>87.209623250223743</v>
      </c>
      <c r="G55" s="22">
        <f>IF(ISERROR(VLOOKUP($O55,[1]BEx6_1!$A:$Z,8,0)),0,VLOOKUP($O55,[1]BEx6_1!$A:$Z,8,0))</f>
        <v>3309.0752049100001</v>
      </c>
      <c r="H55" s="23">
        <f>IF(ISERROR(VLOOKUP($O55,[1]BEx6_1!$A:$Z,10,0)),0,VLOOKUP($O55,[1]BEx6_1!$A:$Z,10,0))</f>
        <v>957.98223179000001</v>
      </c>
      <c r="I55" s="24">
        <f>IF(ISERROR(VLOOKUP($O55,[1]BEx6_1!$A:$Z,11,0)),0,VLOOKUP($O55,[1]BEx6_1!$A:$Z,11,0))</f>
        <v>1637.6472876</v>
      </c>
      <c r="J55" s="35">
        <f t="shared" si="1"/>
        <v>49.489575974884517</v>
      </c>
      <c r="K55" s="22">
        <f t="shared" si="5"/>
        <v>5742.1542166399995</v>
      </c>
      <c r="L55" s="23">
        <f t="shared" si="5"/>
        <v>1006.57848712</v>
      </c>
      <c r="M55" s="27">
        <f t="shared" si="5"/>
        <v>3759.5263271100002</v>
      </c>
      <c r="N55" s="28">
        <f t="shared" si="3"/>
        <v>65.472402608334562</v>
      </c>
      <c r="O55" s="29" t="s">
        <v>59</v>
      </c>
      <c r="P55" s="30" t="str">
        <f t="shared" si="4"/>
        <v/>
      </c>
      <c r="Q55" s="31"/>
    </row>
    <row r="56" spans="1:17" ht="21">
      <c r="A56" s="32">
        <v>51</v>
      </c>
      <c r="B56" s="33" t="str">
        <f>VLOOKUP($O56,[1]Name!$A:$B,2,0)</f>
        <v>ตรัง</v>
      </c>
      <c r="C56" s="22">
        <f>IF(ISERROR(VLOOKUP($O56,[1]BEx6_1!$A:$Z,3,0)),0,VLOOKUP($O56,[1]BEx6_1!$A:$Z,3,0))</f>
        <v>2020.1779352399999</v>
      </c>
      <c r="D56" s="23">
        <f>IF(ISERROR(VLOOKUP($O56,[1]BEx6_1!$A:$Z,5,0)),0,VLOOKUP($O56,[1]BEx6_1!$A:$Z,5,0))</f>
        <v>12.8174736</v>
      </c>
      <c r="E56" s="24">
        <f>IF(ISERROR(VLOOKUP($O56,[1]BEx6_1!$A:$Z,6,0)),0,VLOOKUP($O56,[1]BEx6_1!$A:$Z,6,0))</f>
        <v>1817.4749616500001</v>
      </c>
      <c r="F56" s="34">
        <f t="shared" si="0"/>
        <v>89.966083182374803</v>
      </c>
      <c r="G56" s="22">
        <f>IF(ISERROR(VLOOKUP($O56,[1]BEx6_1!$A:$Z,8,0)),0,VLOOKUP($O56,[1]BEx6_1!$A:$Z,8,0))</f>
        <v>2479.9712685200002</v>
      </c>
      <c r="H56" s="23">
        <f>IF(ISERROR(VLOOKUP($O56,[1]BEx6_1!$A:$Z,10,0)),0,VLOOKUP($O56,[1]BEx6_1!$A:$Z,10,0))</f>
        <v>670.85005927999998</v>
      </c>
      <c r="I56" s="24">
        <f>IF(ISERROR(VLOOKUP($O56,[1]BEx6_1!$A:$Z,11,0)),0,VLOOKUP($O56,[1]BEx6_1!$A:$Z,11,0))</f>
        <v>1155.76750825</v>
      </c>
      <c r="J56" s="35">
        <f t="shared" si="1"/>
        <v>46.604068479379606</v>
      </c>
      <c r="K56" s="22">
        <f t="shared" si="5"/>
        <v>4500.1492037600001</v>
      </c>
      <c r="L56" s="23">
        <f t="shared" si="5"/>
        <v>683.66753287999995</v>
      </c>
      <c r="M56" s="27">
        <f t="shared" si="5"/>
        <v>2973.2424699000003</v>
      </c>
      <c r="N56" s="28">
        <f t="shared" si="3"/>
        <v>66.069864248407001</v>
      </c>
      <c r="O56" s="29" t="s">
        <v>60</v>
      </c>
      <c r="P56" s="30" t="str">
        <f t="shared" si="4"/>
        <v/>
      </c>
      <c r="Q56" s="31"/>
    </row>
    <row r="57" spans="1:17" ht="21">
      <c r="A57" s="32">
        <v>52</v>
      </c>
      <c r="B57" s="33" t="str">
        <f>VLOOKUP($O57,[1]Name!$A:$B,2,0)</f>
        <v>มุกดาหาร</v>
      </c>
      <c r="C57" s="22">
        <f>IF(ISERROR(VLOOKUP($O57,[1]BEx6_1!$A:$Z,3,0)),0,VLOOKUP($O57,[1]BEx6_1!$A:$Z,3,0))</f>
        <v>1085.03834927</v>
      </c>
      <c r="D57" s="23">
        <f>IF(ISERROR(VLOOKUP($O57,[1]BEx6_1!$A:$Z,5,0)),0,VLOOKUP($O57,[1]BEx6_1!$A:$Z,5,0))</f>
        <v>11.784516269999999</v>
      </c>
      <c r="E57" s="24">
        <f>IF(ISERROR(VLOOKUP($O57,[1]BEx6_1!$A:$Z,6,0)),0,VLOOKUP($O57,[1]BEx6_1!$A:$Z,6,0))</f>
        <v>948.11831888999995</v>
      </c>
      <c r="F57" s="34">
        <f t="shared" si="0"/>
        <v>87.381088376081991</v>
      </c>
      <c r="G57" s="22">
        <f>IF(ISERROR(VLOOKUP($O57,[1]BEx6_1!$A:$Z,8,0)),0,VLOOKUP($O57,[1]BEx6_1!$A:$Z,8,0))</f>
        <v>1579.74154389</v>
      </c>
      <c r="H57" s="23">
        <f>IF(ISERROR(VLOOKUP($O57,[1]BEx6_1!$A:$Z,10,0)),0,VLOOKUP($O57,[1]BEx6_1!$A:$Z,10,0))</f>
        <v>339.34286866999997</v>
      </c>
      <c r="I57" s="24">
        <f>IF(ISERROR(VLOOKUP($O57,[1]BEx6_1!$A:$Z,11,0)),0,VLOOKUP($O57,[1]BEx6_1!$A:$Z,11,0))</f>
        <v>813.70058422</v>
      </c>
      <c r="J57" s="35">
        <f t="shared" si="1"/>
        <v>51.508462720827154</v>
      </c>
      <c r="K57" s="22">
        <f t="shared" si="5"/>
        <v>2664.77989316</v>
      </c>
      <c r="L57" s="23">
        <f t="shared" si="5"/>
        <v>351.12738493999996</v>
      </c>
      <c r="M57" s="27">
        <f t="shared" si="5"/>
        <v>1761.8189031100001</v>
      </c>
      <c r="N57" s="28">
        <f t="shared" si="3"/>
        <v>66.114987869439616</v>
      </c>
      <c r="O57" s="29" t="s">
        <v>61</v>
      </c>
      <c r="P57" s="30" t="str">
        <f t="shared" si="4"/>
        <v/>
      </c>
      <c r="Q57" s="31"/>
    </row>
    <row r="58" spans="1:17" ht="21">
      <c r="A58" s="32">
        <v>53</v>
      </c>
      <c r="B58" s="33" t="str">
        <f>VLOOKUP($O58,[1]Name!$A:$B,2,0)</f>
        <v>ยโสธร</v>
      </c>
      <c r="C58" s="22">
        <f>IF(ISERROR(VLOOKUP($O58,[1]BEx6_1!$A:$Z,3,0)),0,VLOOKUP($O58,[1]BEx6_1!$A:$Z,3,0))</f>
        <v>1395.24283947</v>
      </c>
      <c r="D58" s="23">
        <f>IF(ISERROR(VLOOKUP($O58,[1]BEx6_1!$A:$Z,5,0)),0,VLOOKUP($O58,[1]BEx6_1!$A:$Z,5,0))</f>
        <v>7.8031014599999997</v>
      </c>
      <c r="E58" s="24">
        <f>IF(ISERROR(VLOOKUP($O58,[1]BEx6_1!$A:$Z,6,0)),0,VLOOKUP($O58,[1]BEx6_1!$A:$Z,6,0))</f>
        <v>1229.67928929</v>
      </c>
      <c r="F58" s="34">
        <f t="shared" si="0"/>
        <v>88.133710813890204</v>
      </c>
      <c r="G58" s="22">
        <f>IF(ISERROR(VLOOKUP($O58,[1]BEx6_1!$A:$Z,8,0)),0,VLOOKUP($O58,[1]BEx6_1!$A:$Z,8,0))</f>
        <v>2141.5673204599998</v>
      </c>
      <c r="H58" s="23">
        <f>IF(ISERROR(VLOOKUP($O58,[1]BEx6_1!$A:$Z,10,0)),0,VLOOKUP($O58,[1]BEx6_1!$A:$Z,10,0))</f>
        <v>467.03908419999999</v>
      </c>
      <c r="I58" s="24">
        <f>IF(ISERROR(VLOOKUP($O58,[1]BEx6_1!$A:$Z,11,0)),0,VLOOKUP($O58,[1]BEx6_1!$A:$Z,11,0))</f>
        <v>1121.85581738</v>
      </c>
      <c r="J58" s="35">
        <f t="shared" si="1"/>
        <v>52.38480278728899</v>
      </c>
      <c r="K58" s="22">
        <f t="shared" si="5"/>
        <v>3536.8101599299998</v>
      </c>
      <c r="L58" s="23">
        <f t="shared" si="5"/>
        <v>474.84218565999998</v>
      </c>
      <c r="M58" s="27">
        <f t="shared" si="5"/>
        <v>2351.53510667</v>
      </c>
      <c r="N58" s="28">
        <f t="shared" si="3"/>
        <v>66.487456220057382</v>
      </c>
      <c r="O58" s="29" t="s">
        <v>62</v>
      </c>
      <c r="P58" s="30" t="str">
        <f t="shared" si="4"/>
        <v/>
      </c>
      <c r="Q58" s="31"/>
    </row>
    <row r="59" spans="1:17" ht="21">
      <c r="A59" s="32">
        <v>54</v>
      </c>
      <c r="B59" s="33" t="str">
        <f>VLOOKUP($O59,[1]Name!$A:$B,2,0)</f>
        <v>พังงา</v>
      </c>
      <c r="C59" s="22">
        <f>IF(ISERROR(VLOOKUP($O59,[1]BEx6_1!$A:$Z,3,0)),0,VLOOKUP($O59,[1]BEx6_1!$A:$Z,3,0))</f>
        <v>1250.5360023000001</v>
      </c>
      <c r="D59" s="23">
        <f>IF(ISERROR(VLOOKUP($O59,[1]BEx6_1!$A:$Z,5,0)),0,VLOOKUP($O59,[1]BEx6_1!$A:$Z,5,0))</f>
        <v>9.7030040300000007</v>
      </c>
      <c r="E59" s="24">
        <f>IF(ISERROR(VLOOKUP($O59,[1]BEx6_1!$A:$Z,6,0)),0,VLOOKUP($O59,[1]BEx6_1!$A:$Z,6,0))</f>
        <v>1104.7696320499999</v>
      </c>
      <c r="F59" s="34">
        <f t="shared" si="0"/>
        <v>88.34368862776401</v>
      </c>
      <c r="G59" s="22">
        <f>IF(ISERROR(VLOOKUP($O59,[1]BEx6_1!$A:$Z,8,0)),0,VLOOKUP($O59,[1]BEx6_1!$A:$Z,8,0))</f>
        <v>1434.5798668100001</v>
      </c>
      <c r="H59" s="23">
        <f>IF(ISERROR(VLOOKUP($O59,[1]BEx6_1!$A:$Z,10,0)),0,VLOOKUP($O59,[1]BEx6_1!$A:$Z,10,0))</f>
        <v>568.88184177000005</v>
      </c>
      <c r="I59" s="24">
        <f>IF(ISERROR(VLOOKUP($O59,[1]BEx6_1!$A:$Z,11,0)),0,VLOOKUP($O59,[1]BEx6_1!$A:$Z,11,0))</f>
        <v>682.84432787000003</v>
      </c>
      <c r="J59" s="35">
        <f t="shared" si="1"/>
        <v>47.598906388419152</v>
      </c>
      <c r="K59" s="22">
        <f t="shared" si="5"/>
        <v>2685.1158691099999</v>
      </c>
      <c r="L59" s="23">
        <f t="shared" si="5"/>
        <v>578.58484580000004</v>
      </c>
      <c r="M59" s="27">
        <f t="shared" si="5"/>
        <v>1787.6139599200001</v>
      </c>
      <c r="N59" s="28">
        <f t="shared" si="3"/>
        <v>66.574928124517655</v>
      </c>
      <c r="O59" s="29" t="s">
        <v>63</v>
      </c>
      <c r="P59" s="30" t="str">
        <f t="shared" si="4"/>
        <v/>
      </c>
      <c r="Q59" s="31"/>
    </row>
    <row r="60" spans="1:17" ht="21">
      <c r="A60" s="32">
        <v>55</v>
      </c>
      <c r="B60" s="33" t="str">
        <f>VLOOKUP($O60,[1]Name!$A:$B,2,0)</f>
        <v>ลำพูน</v>
      </c>
      <c r="C60" s="22">
        <f>IF(ISERROR(VLOOKUP($O60,[1]BEx6_1!$A:$Z,3,0)),0,VLOOKUP($O60,[1]BEx6_1!$A:$Z,3,0))</f>
        <v>1150.0450788400001</v>
      </c>
      <c r="D60" s="23">
        <f>IF(ISERROR(VLOOKUP($O60,[1]BEx6_1!$A:$Z,5,0)),0,VLOOKUP($O60,[1]BEx6_1!$A:$Z,5,0))</f>
        <v>6.3508543900000003</v>
      </c>
      <c r="E60" s="24">
        <f>IF(ISERROR(VLOOKUP($O60,[1]BEx6_1!$A:$Z,6,0)),0,VLOOKUP($O60,[1]BEx6_1!$A:$Z,6,0))</f>
        <v>1017.88375308</v>
      </c>
      <c r="F60" s="34">
        <f t="shared" si="0"/>
        <v>88.508161271964624</v>
      </c>
      <c r="G60" s="22">
        <f>IF(ISERROR(VLOOKUP($O60,[1]BEx6_1!$A:$Z,8,0)),0,VLOOKUP($O60,[1]BEx6_1!$A:$Z,8,0))</f>
        <v>1463.6513925700001</v>
      </c>
      <c r="H60" s="23">
        <f>IF(ISERROR(VLOOKUP($O60,[1]BEx6_1!$A:$Z,10,0)),0,VLOOKUP($O60,[1]BEx6_1!$A:$Z,10,0))</f>
        <v>493.53578687999999</v>
      </c>
      <c r="I60" s="24">
        <f>IF(ISERROR(VLOOKUP($O60,[1]BEx6_1!$A:$Z,11,0)),0,VLOOKUP($O60,[1]BEx6_1!$A:$Z,11,0))</f>
        <v>725.12643610999999</v>
      </c>
      <c r="J60" s="35">
        <f t="shared" si="1"/>
        <v>49.542291271746272</v>
      </c>
      <c r="K60" s="22">
        <f t="shared" si="5"/>
        <v>2613.6964714100004</v>
      </c>
      <c r="L60" s="23">
        <f t="shared" si="5"/>
        <v>499.88664126999998</v>
      </c>
      <c r="M60" s="27">
        <f t="shared" si="5"/>
        <v>1743.0101891899999</v>
      </c>
      <c r="N60" s="28">
        <f t="shared" si="3"/>
        <v>66.68755183534013</v>
      </c>
      <c r="O60" s="29" t="s">
        <v>64</v>
      </c>
      <c r="P60" s="30" t="str">
        <f t="shared" si="4"/>
        <v/>
      </c>
      <c r="Q60" s="31"/>
    </row>
    <row r="61" spans="1:17" ht="21">
      <c r="A61" s="32">
        <v>56</v>
      </c>
      <c r="B61" s="33" t="str">
        <f>VLOOKUP($O61,[1]Name!$A:$B,2,0)</f>
        <v>นนทบุรี</v>
      </c>
      <c r="C61" s="22">
        <f>IF(ISERROR(VLOOKUP($O61,[1]BEx6_1!$A:$Z,3,0)),0,VLOOKUP($O61,[1]BEx6_1!$A:$Z,3,0))</f>
        <v>3571.5073376400001</v>
      </c>
      <c r="D61" s="23">
        <f>IF(ISERROR(VLOOKUP($O61,[1]BEx6_1!$A:$Z,5,0)),0,VLOOKUP($O61,[1]BEx6_1!$A:$Z,5,0))</f>
        <v>21.942693439999999</v>
      </c>
      <c r="E61" s="24">
        <f>IF(ISERROR(VLOOKUP($O61,[1]BEx6_1!$A:$Z,6,0)),0,VLOOKUP($O61,[1]BEx6_1!$A:$Z,6,0))</f>
        <v>3222.2497984199999</v>
      </c>
      <c r="F61" s="34">
        <f t="shared" si="0"/>
        <v>90.221004573077977</v>
      </c>
      <c r="G61" s="22">
        <f>IF(ISERROR(VLOOKUP($O61,[1]BEx6_1!$A:$Z,8,0)),0,VLOOKUP($O61,[1]BEx6_1!$A:$Z,8,0))</f>
        <v>4416.4329449200004</v>
      </c>
      <c r="H61" s="23">
        <f>IF(ISERROR(VLOOKUP($O61,[1]BEx6_1!$A:$Z,10,0)),0,VLOOKUP($O61,[1]BEx6_1!$A:$Z,10,0))</f>
        <v>1691.0321221199999</v>
      </c>
      <c r="I61" s="24">
        <f>IF(ISERROR(VLOOKUP($O61,[1]BEx6_1!$A:$Z,11,0)),0,VLOOKUP($O61,[1]BEx6_1!$A:$Z,11,0))</f>
        <v>2109.52073191</v>
      </c>
      <c r="J61" s="35">
        <f t="shared" si="1"/>
        <v>47.765261201044048</v>
      </c>
      <c r="K61" s="22">
        <f t="shared" si="5"/>
        <v>7987.9402825600009</v>
      </c>
      <c r="L61" s="23">
        <f t="shared" si="5"/>
        <v>1712.97481556</v>
      </c>
      <c r="M61" s="27">
        <f t="shared" si="5"/>
        <v>5331.7705303299999</v>
      </c>
      <c r="N61" s="28">
        <f t="shared" si="3"/>
        <v>66.747751506991193</v>
      </c>
      <c r="O61" s="29" t="s">
        <v>65</v>
      </c>
      <c r="P61" s="30" t="str">
        <f t="shared" si="4"/>
        <v/>
      </c>
      <c r="Q61" s="31"/>
    </row>
    <row r="62" spans="1:17" ht="21">
      <c r="A62" s="32">
        <v>57</v>
      </c>
      <c r="B62" s="33" t="str">
        <f>VLOOKUP($O62,[1]Name!$A:$B,2,0)</f>
        <v>อุดรธานี</v>
      </c>
      <c r="C62" s="22">
        <f>IF(ISERROR(VLOOKUP($O62,[1]BEx6_1!$A:$Z,3,0)),0,VLOOKUP($O62,[1]BEx6_1!$A:$Z,3,0))</f>
        <v>5021.1110253899997</v>
      </c>
      <c r="D62" s="23">
        <f>IF(ISERROR(VLOOKUP($O62,[1]BEx6_1!$A:$Z,5,0)),0,VLOOKUP($O62,[1]BEx6_1!$A:$Z,5,0))</f>
        <v>50.885994199999999</v>
      </c>
      <c r="E62" s="24">
        <f>IF(ISERROR(VLOOKUP($O62,[1]BEx6_1!$A:$Z,6,0)),0,VLOOKUP($O62,[1]BEx6_1!$A:$Z,6,0))</f>
        <v>4465.82031405</v>
      </c>
      <c r="F62" s="34">
        <f t="shared" si="0"/>
        <v>88.940879647311348</v>
      </c>
      <c r="G62" s="22">
        <f>IF(ISERROR(VLOOKUP($O62,[1]BEx6_1!$A:$Z,8,0)),0,VLOOKUP($O62,[1]BEx6_1!$A:$Z,8,0))</f>
        <v>5956.9098452600001</v>
      </c>
      <c r="H62" s="23">
        <f>IF(ISERROR(VLOOKUP($O62,[1]BEx6_1!$A:$Z,10,0)),0,VLOOKUP($O62,[1]BEx6_1!$A:$Z,10,0))</f>
        <v>1733.4831418199999</v>
      </c>
      <c r="I62" s="24">
        <f>IF(ISERROR(VLOOKUP($O62,[1]BEx6_1!$A:$Z,11,0)),0,VLOOKUP($O62,[1]BEx6_1!$A:$Z,11,0))</f>
        <v>2864.8033096099998</v>
      </c>
      <c r="J62" s="35">
        <f t="shared" si="1"/>
        <v>48.092104531170058</v>
      </c>
      <c r="K62" s="22">
        <f t="shared" si="5"/>
        <v>10978.02087065</v>
      </c>
      <c r="L62" s="23">
        <f t="shared" si="5"/>
        <v>1784.3691360199998</v>
      </c>
      <c r="M62" s="27">
        <f t="shared" si="5"/>
        <v>7330.6236236599998</v>
      </c>
      <c r="N62" s="28">
        <f t="shared" si="3"/>
        <v>66.775457161487068</v>
      </c>
      <c r="O62" s="29" t="s">
        <v>66</v>
      </c>
      <c r="P62" s="30" t="str">
        <f t="shared" si="4"/>
        <v/>
      </c>
      <c r="Q62" s="31"/>
    </row>
    <row r="63" spans="1:17" ht="21">
      <c r="A63" s="32">
        <v>58</v>
      </c>
      <c r="B63" s="33" t="str">
        <f>VLOOKUP($O63,[1]Name!$A:$B,2,0)</f>
        <v>สมุทรสาคร</v>
      </c>
      <c r="C63" s="22">
        <f>IF(ISERROR(VLOOKUP($O63,[1]BEx6_1!$A:$Z,3,0)),0,VLOOKUP($O63,[1]BEx6_1!$A:$Z,3,0))</f>
        <v>1472.8455961</v>
      </c>
      <c r="D63" s="23">
        <f>IF(ISERROR(VLOOKUP($O63,[1]BEx6_1!$A:$Z,5,0)),0,VLOOKUP($O63,[1]BEx6_1!$A:$Z,5,0))</f>
        <v>5.6451141199999997</v>
      </c>
      <c r="E63" s="24">
        <f>IF(ISERROR(VLOOKUP($O63,[1]BEx6_1!$A:$Z,6,0)),0,VLOOKUP($O63,[1]BEx6_1!$A:$Z,6,0))</f>
        <v>1297.96513499</v>
      </c>
      <c r="F63" s="34">
        <f t="shared" si="0"/>
        <v>88.126354753473677</v>
      </c>
      <c r="G63" s="22">
        <f>IF(ISERROR(VLOOKUP($O63,[1]BEx6_1!$A:$Z,8,0)),0,VLOOKUP($O63,[1]BEx6_1!$A:$Z,8,0))</f>
        <v>1241.42152483</v>
      </c>
      <c r="H63" s="23">
        <f>IF(ISERROR(VLOOKUP($O63,[1]BEx6_1!$A:$Z,10,0)),0,VLOOKUP($O63,[1]BEx6_1!$A:$Z,10,0))</f>
        <v>597.13269840999999</v>
      </c>
      <c r="I63" s="24">
        <f>IF(ISERROR(VLOOKUP($O63,[1]BEx6_1!$A:$Z,11,0)),0,VLOOKUP($O63,[1]BEx6_1!$A:$Z,11,0))</f>
        <v>520.63939777999997</v>
      </c>
      <c r="J63" s="35">
        <f t="shared" si="1"/>
        <v>41.938969750930994</v>
      </c>
      <c r="K63" s="22">
        <f t="shared" si="5"/>
        <v>2714.2671209299997</v>
      </c>
      <c r="L63" s="23">
        <f t="shared" si="5"/>
        <v>602.77781253000001</v>
      </c>
      <c r="M63" s="27">
        <f t="shared" si="5"/>
        <v>1818.6045327699999</v>
      </c>
      <c r="N63" s="28">
        <f t="shared" si="3"/>
        <v>67.001678602173996</v>
      </c>
      <c r="O63" s="29" t="s">
        <v>67</v>
      </c>
      <c r="P63" s="30" t="str">
        <f t="shared" si="4"/>
        <v/>
      </c>
      <c r="Q63" s="31"/>
    </row>
    <row r="64" spans="1:17" ht="21">
      <c r="A64" s="32">
        <v>59</v>
      </c>
      <c r="B64" s="33" t="str">
        <f>VLOOKUP($O64,[1]Name!$A:$B,2,0)</f>
        <v>นครราชสีมา</v>
      </c>
      <c r="C64" s="22">
        <f>IF(ISERROR(VLOOKUP($O64,[1]BEx6_1!$A:$Z,3,0)),0,VLOOKUP($O64,[1]BEx6_1!$A:$Z,3,0))</f>
        <v>10673.80803486</v>
      </c>
      <c r="D64" s="23">
        <f>IF(ISERROR(VLOOKUP($O64,[1]BEx6_1!$A:$Z,5,0)),0,VLOOKUP($O64,[1]BEx6_1!$A:$Z,5,0))</f>
        <v>76.07232381</v>
      </c>
      <c r="E64" s="24">
        <f>IF(ISERROR(VLOOKUP($O64,[1]BEx6_1!$A:$Z,6,0)),0,VLOOKUP($O64,[1]BEx6_1!$A:$Z,6,0))</f>
        <v>9632.9324169400006</v>
      </c>
      <c r="F64" s="34">
        <f t="shared" si="0"/>
        <v>90.248319863720965</v>
      </c>
      <c r="G64" s="22">
        <f>IF(ISERROR(VLOOKUP($O64,[1]BEx6_1!$A:$Z,8,0)),0,VLOOKUP($O64,[1]BEx6_1!$A:$Z,8,0))</f>
        <v>13150.174719090001</v>
      </c>
      <c r="H64" s="23">
        <f>IF(ISERROR(VLOOKUP($O64,[1]BEx6_1!$A:$Z,10,0)),0,VLOOKUP($O64,[1]BEx6_1!$A:$Z,10,0))</f>
        <v>4223.1062186400004</v>
      </c>
      <c r="I64" s="24">
        <f>IF(ISERROR(VLOOKUP($O64,[1]BEx6_1!$A:$Z,11,0)),0,VLOOKUP($O64,[1]BEx6_1!$A:$Z,11,0))</f>
        <v>6363.3768290500002</v>
      </c>
      <c r="J64" s="35">
        <f t="shared" si="1"/>
        <v>48.390055379358103</v>
      </c>
      <c r="K64" s="22">
        <f t="shared" si="5"/>
        <v>23823.98275395</v>
      </c>
      <c r="L64" s="23">
        <f t="shared" si="5"/>
        <v>4299.1785424500004</v>
      </c>
      <c r="M64" s="27">
        <f t="shared" si="5"/>
        <v>15996.30924599</v>
      </c>
      <c r="N64" s="28">
        <f t="shared" si="3"/>
        <v>67.143724083404237</v>
      </c>
      <c r="O64" s="29" t="s">
        <v>68</v>
      </c>
      <c r="P64" s="30" t="str">
        <f t="shared" si="4"/>
        <v/>
      </c>
      <c r="Q64" s="31"/>
    </row>
    <row r="65" spans="1:17" ht="21">
      <c r="A65" s="32">
        <v>60</v>
      </c>
      <c r="B65" s="33" t="str">
        <f>VLOOKUP($O65,[1]Name!$A:$B,2,0)</f>
        <v>แพร่</v>
      </c>
      <c r="C65" s="22">
        <f>IF(ISERROR(VLOOKUP($O65,[1]BEx6_1!$A:$Z,3,0)),0,VLOOKUP($O65,[1]BEx6_1!$A:$Z,3,0))</f>
        <v>1835.1834881899999</v>
      </c>
      <c r="D65" s="23">
        <f>IF(ISERROR(VLOOKUP($O65,[1]BEx6_1!$A:$Z,5,0)),0,VLOOKUP($O65,[1]BEx6_1!$A:$Z,5,0))</f>
        <v>6.73091171</v>
      </c>
      <c r="E65" s="24">
        <f>IF(ISERROR(VLOOKUP($O65,[1]BEx6_1!$A:$Z,6,0)),0,VLOOKUP($O65,[1]BEx6_1!$A:$Z,6,0))</f>
        <v>1620.43148264</v>
      </c>
      <c r="F65" s="34">
        <f t="shared" si="0"/>
        <v>88.298063548849541</v>
      </c>
      <c r="G65" s="22">
        <f>IF(ISERROR(VLOOKUP($O65,[1]BEx6_1!$A:$Z,8,0)),0,VLOOKUP($O65,[1]BEx6_1!$A:$Z,8,0))</f>
        <v>2433.95513815</v>
      </c>
      <c r="H65" s="23">
        <f>IF(ISERROR(VLOOKUP($O65,[1]BEx6_1!$A:$Z,10,0)),0,VLOOKUP($O65,[1]BEx6_1!$A:$Z,10,0))</f>
        <v>715.11138325000002</v>
      </c>
      <c r="I65" s="24">
        <f>IF(ISERROR(VLOOKUP($O65,[1]BEx6_1!$A:$Z,11,0)),0,VLOOKUP($O65,[1]BEx6_1!$A:$Z,11,0))</f>
        <v>1248.90014</v>
      </c>
      <c r="J65" s="35">
        <f t="shared" si="1"/>
        <v>51.31155132749339</v>
      </c>
      <c r="K65" s="22">
        <f t="shared" si="5"/>
        <v>4269.13862634</v>
      </c>
      <c r="L65" s="23">
        <f t="shared" si="5"/>
        <v>721.84229496</v>
      </c>
      <c r="M65" s="27">
        <f t="shared" si="5"/>
        <v>2869.3316226400002</v>
      </c>
      <c r="N65" s="28">
        <f t="shared" si="3"/>
        <v>67.211020156071243</v>
      </c>
      <c r="O65" s="29" t="s">
        <v>69</v>
      </c>
      <c r="P65" s="30" t="str">
        <f t="shared" si="4"/>
        <v/>
      </c>
      <c r="Q65" s="31"/>
    </row>
    <row r="66" spans="1:17" ht="21">
      <c r="A66" s="32">
        <v>61</v>
      </c>
      <c r="B66" s="33" t="str">
        <f>VLOOKUP($O66,[1]Name!$A:$B,2,0)</f>
        <v>นครปฐม</v>
      </c>
      <c r="C66" s="22">
        <f>IF(ISERROR(VLOOKUP($O66,[1]BEx6_1!$A:$Z,3,0)),0,VLOOKUP($O66,[1]BEx6_1!$A:$Z,3,0))</f>
        <v>3330.6020208999998</v>
      </c>
      <c r="D66" s="23">
        <f>IF(ISERROR(VLOOKUP($O66,[1]BEx6_1!$A:$Z,5,0)),0,VLOOKUP($O66,[1]BEx6_1!$A:$Z,5,0))</f>
        <v>64.994818199999997</v>
      </c>
      <c r="E66" s="24">
        <f>IF(ISERROR(VLOOKUP($O66,[1]BEx6_1!$A:$Z,6,0)),0,VLOOKUP($O66,[1]BEx6_1!$A:$Z,6,0))</f>
        <v>2890.6855454699999</v>
      </c>
      <c r="F66" s="34">
        <f t="shared" si="0"/>
        <v>86.791682924904805</v>
      </c>
      <c r="G66" s="22">
        <f>IF(ISERROR(VLOOKUP($O66,[1]BEx6_1!$A:$Z,8,0)),0,VLOOKUP($O66,[1]BEx6_1!$A:$Z,8,0))</f>
        <v>2225.7645497499998</v>
      </c>
      <c r="H66" s="23">
        <f>IF(ISERROR(VLOOKUP($O66,[1]BEx6_1!$A:$Z,10,0)),0,VLOOKUP($O66,[1]BEx6_1!$A:$Z,10,0))</f>
        <v>937.77333546</v>
      </c>
      <c r="I66" s="24">
        <f>IF(ISERROR(VLOOKUP($O66,[1]BEx6_1!$A:$Z,11,0)),0,VLOOKUP($O66,[1]BEx6_1!$A:$Z,11,0))</f>
        <v>851.83153676999996</v>
      </c>
      <c r="J66" s="35">
        <f t="shared" si="1"/>
        <v>38.271412709204959</v>
      </c>
      <c r="K66" s="22">
        <f t="shared" si="5"/>
        <v>5556.3665706499996</v>
      </c>
      <c r="L66" s="23">
        <f t="shared" si="5"/>
        <v>1002.7681536600001</v>
      </c>
      <c r="M66" s="27">
        <f t="shared" si="5"/>
        <v>3742.5170822399996</v>
      </c>
      <c r="N66" s="28">
        <f t="shared" si="3"/>
        <v>67.355474745111877</v>
      </c>
      <c r="O66" s="29" t="s">
        <v>70</v>
      </c>
      <c r="P66" s="30" t="str">
        <f t="shared" si="4"/>
        <v/>
      </c>
      <c r="Q66" s="31"/>
    </row>
    <row r="67" spans="1:17" ht="21">
      <c r="A67" s="32">
        <v>62</v>
      </c>
      <c r="B67" s="33" t="str">
        <f>VLOOKUP($O67,[1]Name!$A:$B,2,0)</f>
        <v>เชียงราย</v>
      </c>
      <c r="C67" s="22">
        <f>IF(ISERROR(VLOOKUP($O67,[1]BEx6_1!$A:$Z,3,0)),0,VLOOKUP($O67,[1]BEx6_1!$A:$Z,3,0))</f>
        <v>5077.57686681</v>
      </c>
      <c r="D67" s="23">
        <f>IF(ISERROR(VLOOKUP($O67,[1]BEx6_1!$A:$Z,5,0)),0,VLOOKUP($O67,[1]BEx6_1!$A:$Z,5,0))</f>
        <v>29.16494269</v>
      </c>
      <c r="E67" s="24">
        <f>IF(ISERROR(VLOOKUP($O67,[1]BEx6_1!$A:$Z,6,0)),0,VLOOKUP($O67,[1]BEx6_1!$A:$Z,6,0))</f>
        <v>4583.1200128500004</v>
      </c>
      <c r="F67" s="34">
        <f t="shared" si="0"/>
        <v>90.261952365663674</v>
      </c>
      <c r="G67" s="22">
        <f>IF(ISERROR(VLOOKUP($O67,[1]BEx6_1!$A:$Z,8,0)),0,VLOOKUP($O67,[1]BEx6_1!$A:$Z,8,0))</f>
        <v>5590.2247035099999</v>
      </c>
      <c r="H67" s="23">
        <f>IF(ISERROR(VLOOKUP($O67,[1]BEx6_1!$A:$Z,10,0)),0,VLOOKUP($O67,[1]BEx6_1!$A:$Z,10,0))</f>
        <v>1595.7989978600001</v>
      </c>
      <c r="I67" s="24">
        <f>IF(ISERROR(VLOOKUP($O67,[1]BEx6_1!$A:$Z,11,0)),0,VLOOKUP($O67,[1]BEx6_1!$A:$Z,11,0))</f>
        <v>2672.4324450300001</v>
      </c>
      <c r="J67" s="35">
        <f t="shared" si="1"/>
        <v>47.805456609857359</v>
      </c>
      <c r="K67" s="22">
        <f t="shared" si="5"/>
        <v>10667.80157032</v>
      </c>
      <c r="L67" s="23">
        <f t="shared" si="5"/>
        <v>1624.9639405500002</v>
      </c>
      <c r="M67" s="27">
        <f t="shared" si="5"/>
        <v>7255.5524578800005</v>
      </c>
      <c r="N67" s="28">
        <f t="shared" si="3"/>
        <v>68.013567838254758</v>
      </c>
      <c r="O67" s="29" t="s">
        <v>71</v>
      </c>
      <c r="P67" s="30" t="str">
        <f t="shared" si="4"/>
        <v/>
      </c>
      <c r="Q67" s="31"/>
    </row>
    <row r="68" spans="1:17" ht="21">
      <c r="A68" s="32">
        <v>63</v>
      </c>
      <c r="B68" s="33" t="str">
        <f>VLOOKUP($O68,[1]Name!$A:$B,2,0)</f>
        <v>ลำปาง</v>
      </c>
      <c r="C68" s="22">
        <f>IF(ISERROR(VLOOKUP($O68,[1]BEx6_1!$A:$Z,3,0)),0,VLOOKUP($O68,[1]BEx6_1!$A:$Z,3,0))</f>
        <v>3030.4060221200002</v>
      </c>
      <c r="D68" s="23">
        <f>IF(ISERROR(VLOOKUP($O68,[1]BEx6_1!$A:$Z,5,0)),0,VLOOKUP($O68,[1]BEx6_1!$A:$Z,5,0))</f>
        <v>22.082922029999999</v>
      </c>
      <c r="E68" s="24">
        <f>IF(ISERROR(VLOOKUP($O68,[1]BEx6_1!$A:$Z,6,0)),0,VLOOKUP($O68,[1]BEx6_1!$A:$Z,6,0))</f>
        <v>2699.2065734900002</v>
      </c>
      <c r="F68" s="34">
        <f t="shared" si="0"/>
        <v>89.070789649556573</v>
      </c>
      <c r="G68" s="22">
        <f>IF(ISERROR(VLOOKUP($O68,[1]BEx6_1!$A:$Z,8,0)),0,VLOOKUP($O68,[1]BEx6_1!$A:$Z,8,0))</f>
        <v>4703.1026311200003</v>
      </c>
      <c r="H68" s="23">
        <f>IF(ISERROR(VLOOKUP($O68,[1]BEx6_1!$A:$Z,10,0)),0,VLOOKUP($O68,[1]BEx6_1!$A:$Z,10,0))</f>
        <v>1348.19071381</v>
      </c>
      <c r="I68" s="24">
        <f>IF(ISERROR(VLOOKUP($O68,[1]BEx6_1!$A:$Z,11,0)),0,VLOOKUP($O68,[1]BEx6_1!$A:$Z,11,0))</f>
        <v>2566.7487025099999</v>
      </c>
      <c r="J68" s="35">
        <f t="shared" si="1"/>
        <v>54.575647265829552</v>
      </c>
      <c r="K68" s="22">
        <f t="shared" si="5"/>
        <v>7733.5086532400001</v>
      </c>
      <c r="L68" s="23">
        <f t="shared" si="5"/>
        <v>1370.27363584</v>
      </c>
      <c r="M68" s="27">
        <f t="shared" si="5"/>
        <v>5265.9552760000006</v>
      </c>
      <c r="N68" s="28">
        <f t="shared" si="3"/>
        <v>68.092705550847171</v>
      </c>
      <c r="O68" s="29" t="s">
        <v>72</v>
      </c>
      <c r="P68" s="30" t="str">
        <f t="shared" si="4"/>
        <v/>
      </c>
      <c r="Q68" s="31"/>
    </row>
    <row r="69" spans="1:17" ht="21">
      <c r="A69" s="32">
        <v>64</v>
      </c>
      <c r="B69" s="33" t="str">
        <f>VLOOKUP($O69,[1]Name!$A:$B,2,0)</f>
        <v>ลพบุรี</v>
      </c>
      <c r="C69" s="22">
        <f>IF(ISERROR(VLOOKUP($O69,[1]BEx6_1!$A:$Z,3,0)),0,VLOOKUP($O69,[1]BEx6_1!$A:$Z,3,0))</f>
        <v>3437.14034008</v>
      </c>
      <c r="D69" s="23">
        <f>IF(ISERROR(VLOOKUP($O69,[1]BEx6_1!$A:$Z,5,0)),0,VLOOKUP($O69,[1]BEx6_1!$A:$Z,5,0))</f>
        <v>36.413386420000002</v>
      </c>
      <c r="E69" s="24">
        <f>IF(ISERROR(VLOOKUP($O69,[1]BEx6_1!$A:$Z,6,0)),0,VLOOKUP($O69,[1]BEx6_1!$A:$Z,6,0))</f>
        <v>2970.56452833</v>
      </c>
      <c r="F69" s="34">
        <f t="shared" si="0"/>
        <v>86.425465195315823</v>
      </c>
      <c r="G69" s="22">
        <f>IF(ISERROR(VLOOKUP($O69,[1]BEx6_1!$A:$Z,8,0)),0,VLOOKUP($O69,[1]BEx6_1!$A:$Z,8,0))</f>
        <v>4770.1382543099999</v>
      </c>
      <c r="H69" s="23">
        <f>IF(ISERROR(VLOOKUP($O69,[1]BEx6_1!$A:$Z,10,0)),0,VLOOKUP($O69,[1]BEx6_1!$A:$Z,10,0))</f>
        <v>1383.86768811</v>
      </c>
      <c r="I69" s="24">
        <f>IF(ISERROR(VLOOKUP($O69,[1]BEx6_1!$A:$Z,11,0)),0,VLOOKUP($O69,[1]BEx6_1!$A:$Z,11,0))</f>
        <v>2626.7126882699999</v>
      </c>
      <c r="J69" s="35">
        <f t="shared" si="1"/>
        <v>55.065755922203429</v>
      </c>
      <c r="K69" s="22">
        <f t="shared" si="5"/>
        <v>8207.2785943899999</v>
      </c>
      <c r="L69" s="23">
        <f t="shared" si="5"/>
        <v>1420.2810745300001</v>
      </c>
      <c r="M69" s="27">
        <f t="shared" si="5"/>
        <v>5597.2772165999995</v>
      </c>
      <c r="N69" s="28">
        <f t="shared" si="3"/>
        <v>68.198942587692343</v>
      </c>
      <c r="O69" s="29" t="s">
        <v>73</v>
      </c>
      <c r="P69" s="30" t="str">
        <f t="shared" si="4"/>
        <v/>
      </c>
      <c r="Q69" s="31"/>
    </row>
    <row r="70" spans="1:17" ht="21">
      <c r="A70" s="32">
        <v>65</v>
      </c>
      <c r="B70" s="33" t="str">
        <f>VLOOKUP($O70,[1]Name!$A:$B,2,0)</f>
        <v>ศรีษะเกษ</v>
      </c>
      <c r="C70" s="22">
        <f>IF(ISERROR(VLOOKUP($O70,[1]BEx6_1!$A:$Z,3,0)),0,VLOOKUP($O70,[1]BEx6_1!$A:$Z,3,0))</f>
        <v>4177.9604195700003</v>
      </c>
      <c r="D70" s="23">
        <f>IF(ISERROR(VLOOKUP($O70,[1]BEx6_1!$A:$Z,5,0)),0,VLOOKUP($O70,[1]BEx6_1!$A:$Z,5,0))</f>
        <v>10.038850160000001</v>
      </c>
      <c r="E70" s="24">
        <f>IF(ISERROR(VLOOKUP($O70,[1]BEx6_1!$A:$Z,6,0)),0,VLOOKUP($O70,[1]BEx6_1!$A:$Z,6,0))</f>
        <v>3766.2641396600002</v>
      </c>
      <c r="F70" s="34">
        <f t="shared" ref="F70:F82" si="6">IF(ISERROR(E70/C70*100),0,E70/C70*100)</f>
        <v>90.145998559929581</v>
      </c>
      <c r="G70" s="22">
        <f>IF(ISERROR(VLOOKUP($O70,[1]BEx6_1!$A:$Z,8,0)),0,VLOOKUP($O70,[1]BEx6_1!$A:$Z,8,0))</f>
        <v>3717.2727971700001</v>
      </c>
      <c r="H70" s="23">
        <f>IF(ISERROR(VLOOKUP($O70,[1]BEx6_1!$A:$Z,10,0)),0,VLOOKUP($O70,[1]BEx6_1!$A:$Z,10,0))</f>
        <v>1155.88654333</v>
      </c>
      <c r="I70" s="24">
        <f>IF(ISERROR(VLOOKUP($O70,[1]BEx6_1!$A:$Z,11,0)),0,VLOOKUP($O70,[1]BEx6_1!$A:$Z,11,0))</f>
        <v>1624.4583477900001</v>
      </c>
      <c r="J70" s="35">
        <f t="shared" ref="J70:J82" si="7">IF(ISERROR(I70/G70*100),0,I70/G70*100)</f>
        <v>43.700272657597736</v>
      </c>
      <c r="K70" s="22">
        <f t="shared" ref="K70:M81" si="8">C70+G70</f>
        <v>7895.23321674</v>
      </c>
      <c r="L70" s="23">
        <f t="shared" si="8"/>
        <v>1165.92539349</v>
      </c>
      <c r="M70" s="27">
        <f t="shared" si="8"/>
        <v>5390.7224874500007</v>
      </c>
      <c r="N70" s="28">
        <f t="shared" ref="N70:N82" si="9">IF(ISERROR(M70/K70*100),0,M70/K70*100)</f>
        <v>68.278191909774506</v>
      </c>
      <c r="O70" s="29" t="s">
        <v>74</v>
      </c>
      <c r="P70" s="30" t="str">
        <f t="shared" si="4"/>
        <v/>
      </c>
      <c r="Q70" s="31"/>
    </row>
    <row r="71" spans="1:17" ht="21">
      <c r="A71" s="32">
        <v>66</v>
      </c>
      <c r="B71" s="33" t="str">
        <f>VLOOKUP($O71,[1]Name!$A:$B,2,0)</f>
        <v>อุบลราชธานี</v>
      </c>
      <c r="C71" s="22">
        <f>IF(ISERROR(VLOOKUP($O71,[1]BEx6_1!$A:$Z,3,0)),0,VLOOKUP($O71,[1]BEx6_1!$A:$Z,3,0))</f>
        <v>7042.1507950599998</v>
      </c>
      <c r="D71" s="23">
        <f>IF(ISERROR(VLOOKUP($O71,[1]BEx6_1!$A:$Z,5,0)),0,VLOOKUP($O71,[1]BEx6_1!$A:$Z,5,0))</f>
        <v>36.428555860000003</v>
      </c>
      <c r="E71" s="24">
        <f>IF(ISERROR(VLOOKUP($O71,[1]BEx6_1!$A:$Z,6,0)),0,VLOOKUP($O71,[1]BEx6_1!$A:$Z,6,0))</f>
        <v>6287.1544058299996</v>
      </c>
      <c r="F71" s="34">
        <f t="shared" si="6"/>
        <v>89.278894883085684</v>
      </c>
      <c r="G71" s="22">
        <f>IF(ISERROR(VLOOKUP($O71,[1]BEx6_1!$A:$Z,8,0)),0,VLOOKUP($O71,[1]BEx6_1!$A:$Z,8,0))</f>
        <v>7326.5501612500002</v>
      </c>
      <c r="H71" s="23">
        <f>IF(ISERROR(VLOOKUP($O71,[1]BEx6_1!$A:$Z,10,0)),0,VLOOKUP($O71,[1]BEx6_1!$A:$Z,10,0))</f>
        <v>1713.3777662800001</v>
      </c>
      <c r="I71" s="24">
        <f>IF(ISERROR(VLOOKUP($O71,[1]BEx6_1!$A:$Z,11,0)),0,VLOOKUP($O71,[1]BEx6_1!$A:$Z,11,0))</f>
        <v>3543.7687199000002</v>
      </c>
      <c r="J71" s="35">
        <f t="shared" si="7"/>
        <v>48.368859038772889</v>
      </c>
      <c r="K71" s="22">
        <f t="shared" si="8"/>
        <v>14368.70095631</v>
      </c>
      <c r="L71" s="23">
        <f t="shared" si="8"/>
        <v>1749.80632214</v>
      </c>
      <c r="M71" s="27">
        <f t="shared" si="8"/>
        <v>9830.9231257299998</v>
      </c>
      <c r="N71" s="28">
        <f t="shared" si="9"/>
        <v>68.419011263594854</v>
      </c>
      <c r="O71" s="29" t="s">
        <v>75</v>
      </c>
      <c r="P71" s="30" t="str">
        <f t="shared" si="4"/>
        <v/>
      </c>
      <c r="Q71" s="31"/>
    </row>
    <row r="72" spans="1:17" ht="21">
      <c r="A72" s="32">
        <v>67</v>
      </c>
      <c r="B72" s="33" t="str">
        <f>VLOOKUP($O72,[1]Name!$A:$B,2,0)</f>
        <v>สกลนคร</v>
      </c>
      <c r="C72" s="22">
        <f>IF(ISERROR(VLOOKUP($O72,[1]BEx6_1!$A:$Z,3,0)),0,VLOOKUP($O72,[1]BEx6_1!$A:$Z,3,0))</f>
        <v>3387.8619518599999</v>
      </c>
      <c r="D72" s="23">
        <f>IF(ISERROR(VLOOKUP($O72,[1]BEx6_1!$A:$Z,5,0)),0,VLOOKUP($O72,[1]BEx6_1!$A:$Z,5,0))</f>
        <v>25.87876687</v>
      </c>
      <c r="E72" s="24">
        <f>IF(ISERROR(VLOOKUP($O72,[1]BEx6_1!$A:$Z,6,0)),0,VLOOKUP($O72,[1]BEx6_1!$A:$Z,6,0))</f>
        <v>2995.0924574000001</v>
      </c>
      <c r="F72" s="34">
        <f t="shared" si="6"/>
        <v>88.406567326500365</v>
      </c>
      <c r="G72" s="22">
        <f>IF(ISERROR(VLOOKUP($O72,[1]BEx6_1!$A:$Z,8,0)),0,VLOOKUP($O72,[1]BEx6_1!$A:$Z,8,0))</f>
        <v>4003.8960300399999</v>
      </c>
      <c r="H72" s="23">
        <f>IF(ISERROR(VLOOKUP($O72,[1]BEx6_1!$A:$Z,10,0)),0,VLOOKUP($O72,[1]BEx6_1!$A:$Z,10,0))</f>
        <v>916.06350923000002</v>
      </c>
      <c r="I72" s="24">
        <f>IF(ISERROR(VLOOKUP($O72,[1]BEx6_1!$A:$Z,11,0)),0,VLOOKUP($O72,[1]BEx6_1!$A:$Z,11,0))</f>
        <v>2072.3045348199998</v>
      </c>
      <c r="J72" s="35">
        <f t="shared" si="7"/>
        <v>51.757201467573999</v>
      </c>
      <c r="K72" s="22">
        <f t="shared" si="8"/>
        <v>7391.7579819000002</v>
      </c>
      <c r="L72" s="23">
        <f t="shared" si="8"/>
        <v>941.94227610000007</v>
      </c>
      <c r="M72" s="27">
        <f t="shared" si="8"/>
        <v>5067.3969922199994</v>
      </c>
      <c r="N72" s="28">
        <f t="shared" si="9"/>
        <v>68.554693005755851</v>
      </c>
      <c r="O72" s="29" t="s">
        <v>76</v>
      </c>
      <c r="P72" s="30" t="str">
        <f t="shared" ref="P72:P81" si="10">IF(N72&lt;N71,"check","")</f>
        <v/>
      </c>
      <c r="Q72" s="31"/>
    </row>
    <row r="73" spans="1:17" ht="21">
      <c r="A73" s="32">
        <v>68</v>
      </c>
      <c r="B73" s="33" t="str">
        <f>VLOOKUP($O73,[1]Name!$A:$B,2,0)</f>
        <v>ปัตตานี</v>
      </c>
      <c r="C73" s="22">
        <f>IF(ISERROR(VLOOKUP($O73,[1]BEx6_1!$A:$Z,3,0)),0,VLOOKUP($O73,[1]BEx6_1!$A:$Z,3,0))</f>
        <v>4758.8702528599997</v>
      </c>
      <c r="D73" s="23">
        <f>IF(ISERROR(VLOOKUP($O73,[1]BEx6_1!$A:$Z,5,0)),0,VLOOKUP($O73,[1]BEx6_1!$A:$Z,5,0))</f>
        <v>29.85461862</v>
      </c>
      <c r="E73" s="24">
        <f>IF(ISERROR(VLOOKUP($O73,[1]BEx6_1!$A:$Z,6,0)),0,VLOOKUP($O73,[1]BEx6_1!$A:$Z,6,0))</f>
        <v>4184.0343362800004</v>
      </c>
      <c r="F73" s="34">
        <f t="shared" si="6"/>
        <v>87.920748286118268</v>
      </c>
      <c r="G73" s="22">
        <f>IF(ISERROR(VLOOKUP($O73,[1]BEx6_1!$A:$Z,8,0)),0,VLOOKUP($O73,[1]BEx6_1!$A:$Z,8,0))</f>
        <v>3228.7878773100001</v>
      </c>
      <c r="H73" s="23">
        <f>IF(ISERROR(VLOOKUP($O73,[1]BEx6_1!$A:$Z,10,0)),0,VLOOKUP($O73,[1]BEx6_1!$A:$Z,10,0))</f>
        <v>1313.6308739399999</v>
      </c>
      <c r="I73" s="24">
        <f>IF(ISERROR(VLOOKUP($O73,[1]BEx6_1!$A:$Z,11,0)),0,VLOOKUP($O73,[1]BEx6_1!$A:$Z,11,0))</f>
        <v>1339.63386014</v>
      </c>
      <c r="J73" s="35">
        <f t="shared" si="7"/>
        <v>41.490302585504288</v>
      </c>
      <c r="K73" s="22">
        <f t="shared" si="8"/>
        <v>7987.6581301699998</v>
      </c>
      <c r="L73" s="23">
        <f t="shared" si="8"/>
        <v>1343.48549256</v>
      </c>
      <c r="M73" s="27">
        <f t="shared" si="8"/>
        <v>5523.6681964200006</v>
      </c>
      <c r="N73" s="28">
        <f t="shared" si="9"/>
        <v>69.152536405591519</v>
      </c>
      <c r="O73" s="29" t="s">
        <v>77</v>
      </c>
      <c r="P73" s="30" t="str">
        <f t="shared" si="10"/>
        <v/>
      </c>
      <c r="Q73" s="31"/>
    </row>
    <row r="74" spans="1:17" ht="21">
      <c r="A74" s="32">
        <v>69</v>
      </c>
      <c r="B74" s="33" t="str">
        <f>VLOOKUP($O74,[1]Name!$A:$B,2,0)</f>
        <v>หนองคาย</v>
      </c>
      <c r="C74" s="22">
        <f>IF(ISERROR(VLOOKUP($O74,[1]BEx6_1!$A:$Z,3,0)),0,VLOOKUP($O74,[1]BEx6_1!$A:$Z,3,0))</f>
        <v>1686.6755260899999</v>
      </c>
      <c r="D74" s="23">
        <f>IF(ISERROR(VLOOKUP($O74,[1]BEx6_1!$A:$Z,5,0)),0,VLOOKUP($O74,[1]BEx6_1!$A:$Z,5,0))</f>
        <v>5.0510096300000003</v>
      </c>
      <c r="E74" s="24">
        <f>IF(ISERROR(VLOOKUP($O74,[1]BEx6_1!$A:$Z,6,0)),0,VLOOKUP($O74,[1]BEx6_1!$A:$Z,6,0))</f>
        <v>1507.1520825299999</v>
      </c>
      <c r="F74" s="34">
        <f t="shared" si="6"/>
        <v>89.356373482446514</v>
      </c>
      <c r="G74" s="22">
        <f>IF(ISERROR(VLOOKUP($O74,[1]BEx6_1!$A:$Z,8,0)),0,VLOOKUP($O74,[1]BEx6_1!$A:$Z,8,0))</f>
        <v>1877.2858844899999</v>
      </c>
      <c r="H74" s="23">
        <f>IF(ISERROR(VLOOKUP($O74,[1]BEx6_1!$A:$Z,10,0)),0,VLOOKUP($O74,[1]BEx6_1!$A:$Z,10,0))</f>
        <v>476.61115332999998</v>
      </c>
      <c r="I74" s="24">
        <f>IF(ISERROR(VLOOKUP($O74,[1]BEx6_1!$A:$Z,11,0)),0,VLOOKUP($O74,[1]BEx6_1!$A:$Z,11,0))</f>
        <v>967.77598634000003</v>
      </c>
      <c r="J74" s="35">
        <f t="shared" si="7"/>
        <v>51.551870406936693</v>
      </c>
      <c r="K74" s="22">
        <f t="shared" si="8"/>
        <v>3563.9614105800001</v>
      </c>
      <c r="L74" s="23">
        <f t="shared" si="8"/>
        <v>481.66216295999999</v>
      </c>
      <c r="M74" s="27">
        <f t="shared" si="8"/>
        <v>2474.9280688700001</v>
      </c>
      <c r="N74" s="28">
        <f t="shared" si="9"/>
        <v>69.443178074905958</v>
      </c>
      <c r="O74" s="29" t="s">
        <v>78</v>
      </c>
      <c r="P74" s="30" t="str">
        <f t="shared" si="10"/>
        <v/>
      </c>
      <c r="Q74" s="31"/>
    </row>
    <row r="75" spans="1:17" ht="21">
      <c r="A75" s="32">
        <v>70</v>
      </c>
      <c r="B75" s="33" t="str">
        <f>VLOOKUP($O75,[1]Name!$A:$B,2,0)</f>
        <v>สุโขทัย</v>
      </c>
      <c r="C75" s="22">
        <f>IF(ISERROR(VLOOKUP($O75,[1]BEx6_1!$A:$Z,3,0)),0,VLOOKUP($O75,[1]BEx6_1!$A:$Z,3,0))</f>
        <v>1815.62106152</v>
      </c>
      <c r="D75" s="23">
        <f>IF(ISERROR(VLOOKUP($O75,[1]BEx6_1!$A:$Z,5,0)),0,VLOOKUP($O75,[1]BEx6_1!$A:$Z,5,0))</f>
        <v>5.3341500100000001</v>
      </c>
      <c r="E75" s="24">
        <f>IF(ISERROR(VLOOKUP($O75,[1]BEx6_1!$A:$Z,6,0)),0,VLOOKUP($O75,[1]BEx6_1!$A:$Z,6,0))</f>
        <v>1660.2490319399999</v>
      </c>
      <c r="F75" s="34">
        <f t="shared" si="6"/>
        <v>91.44248583182187</v>
      </c>
      <c r="G75" s="22">
        <f>IF(ISERROR(VLOOKUP($O75,[1]BEx6_1!$A:$Z,8,0)),0,VLOOKUP($O75,[1]BEx6_1!$A:$Z,8,0))</f>
        <v>3340.3501853500002</v>
      </c>
      <c r="H75" s="23">
        <f>IF(ISERROR(VLOOKUP($O75,[1]BEx6_1!$A:$Z,10,0)),0,VLOOKUP($O75,[1]BEx6_1!$A:$Z,10,0))</f>
        <v>685.23928478000005</v>
      </c>
      <c r="I75" s="24">
        <f>IF(ISERROR(VLOOKUP($O75,[1]BEx6_1!$A:$Z,11,0)),0,VLOOKUP($O75,[1]BEx6_1!$A:$Z,11,0))</f>
        <v>1945.2469087100001</v>
      </c>
      <c r="J75" s="35">
        <f t="shared" si="7"/>
        <v>58.234819727626196</v>
      </c>
      <c r="K75" s="22">
        <f t="shared" si="8"/>
        <v>5155.97124687</v>
      </c>
      <c r="L75" s="23">
        <f t="shared" si="8"/>
        <v>690.57343479000008</v>
      </c>
      <c r="M75" s="27">
        <f t="shared" si="8"/>
        <v>3605.4959406500002</v>
      </c>
      <c r="N75" s="28">
        <f t="shared" si="9"/>
        <v>69.928550180313039</v>
      </c>
      <c r="O75" s="29" t="s">
        <v>79</v>
      </c>
      <c r="P75" s="30" t="str">
        <f t="shared" si="10"/>
        <v/>
      </c>
      <c r="Q75" s="31"/>
    </row>
    <row r="76" spans="1:17" ht="21">
      <c r="A76" s="32">
        <v>71</v>
      </c>
      <c r="B76" s="33" t="str">
        <f>VLOOKUP($O76,[1]Name!$A:$B,2,0)</f>
        <v>ขอนแก่น</v>
      </c>
      <c r="C76" s="22">
        <f>IF(ISERROR(VLOOKUP($O76,[1]BEx6_1!$A:$Z,3,0)),0,VLOOKUP($O76,[1]BEx6_1!$A:$Z,3,0))</f>
        <v>10587.06440015</v>
      </c>
      <c r="D76" s="23">
        <f>IF(ISERROR(VLOOKUP($O76,[1]BEx6_1!$A:$Z,5,0)),0,VLOOKUP($O76,[1]BEx6_1!$A:$Z,5,0))</f>
        <v>67.858265549999999</v>
      </c>
      <c r="E76" s="24">
        <f>IF(ISERROR(VLOOKUP($O76,[1]BEx6_1!$A:$Z,6,0)),0,VLOOKUP($O76,[1]BEx6_1!$A:$Z,6,0))</f>
        <v>9865.0870159299993</v>
      </c>
      <c r="F76" s="34">
        <f t="shared" si="6"/>
        <v>93.180570581871862</v>
      </c>
      <c r="G76" s="22">
        <f>IF(ISERROR(VLOOKUP($O76,[1]BEx6_1!$A:$Z,8,0)),0,VLOOKUP($O76,[1]BEx6_1!$A:$Z,8,0))</f>
        <v>9739.3366925400005</v>
      </c>
      <c r="H76" s="23">
        <f>IF(ISERROR(VLOOKUP($O76,[1]BEx6_1!$A:$Z,10,0)),0,VLOOKUP($O76,[1]BEx6_1!$A:$Z,10,0))</f>
        <v>3361.08308218</v>
      </c>
      <c r="I76" s="24">
        <f>IF(ISERROR(VLOOKUP($O76,[1]BEx6_1!$A:$Z,11,0)),0,VLOOKUP($O76,[1]BEx6_1!$A:$Z,11,0))</f>
        <v>4508.8581692300004</v>
      </c>
      <c r="J76" s="35">
        <f t="shared" si="7"/>
        <v>46.29533110487526</v>
      </c>
      <c r="K76" s="22">
        <f t="shared" si="8"/>
        <v>20326.401092690001</v>
      </c>
      <c r="L76" s="23">
        <f t="shared" si="8"/>
        <v>3428.94134773</v>
      </c>
      <c r="M76" s="27">
        <f t="shared" si="8"/>
        <v>14373.945185159999</v>
      </c>
      <c r="N76" s="28">
        <f t="shared" si="9"/>
        <v>70.715642772243186</v>
      </c>
      <c r="O76" s="29" t="s">
        <v>80</v>
      </c>
      <c r="P76" s="30" t="str">
        <f t="shared" si="10"/>
        <v/>
      </c>
      <c r="Q76" s="31"/>
    </row>
    <row r="77" spans="1:17" ht="21">
      <c r="A77" s="32">
        <v>72</v>
      </c>
      <c r="B77" s="33" t="str">
        <f>VLOOKUP($O77,[1]Name!$A:$B,2,0)</f>
        <v>ตาก</v>
      </c>
      <c r="C77" s="22">
        <f>IF(ISERROR(VLOOKUP($O77,[1]BEx6_1!$A:$Z,3,0)),0,VLOOKUP($O77,[1]BEx6_1!$A:$Z,3,0))</f>
        <v>2541.5031996799999</v>
      </c>
      <c r="D77" s="23">
        <f>IF(ISERROR(VLOOKUP($O77,[1]BEx6_1!$A:$Z,5,0)),0,VLOOKUP($O77,[1]BEx6_1!$A:$Z,5,0))</f>
        <v>18.236073340000001</v>
      </c>
      <c r="E77" s="24">
        <f>IF(ISERROR(VLOOKUP($O77,[1]BEx6_1!$A:$Z,6,0)),0,VLOOKUP($O77,[1]BEx6_1!$A:$Z,6,0))</f>
        <v>2290.7011414100002</v>
      </c>
      <c r="F77" s="34">
        <f t="shared" si="6"/>
        <v>90.131743359537069</v>
      </c>
      <c r="G77" s="22">
        <f>IF(ISERROR(VLOOKUP($O77,[1]BEx6_1!$A:$Z,8,0)),0,VLOOKUP($O77,[1]BEx6_1!$A:$Z,8,0))</f>
        <v>2486.8322176800002</v>
      </c>
      <c r="H77" s="23">
        <f>IF(ISERROR(VLOOKUP($O77,[1]BEx6_1!$A:$Z,10,0)),0,VLOOKUP($O77,[1]BEx6_1!$A:$Z,10,0))</f>
        <v>676.48889431999999</v>
      </c>
      <c r="I77" s="24">
        <f>IF(ISERROR(VLOOKUP($O77,[1]BEx6_1!$A:$Z,11,0)),0,VLOOKUP($O77,[1]BEx6_1!$A:$Z,11,0))</f>
        <v>1311.86114617</v>
      </c>
      <c r="J77" s="35">
        <f t="shared" si="7"/>
        <v>52.752298158411882</v>
      </c>
      <c r="K77" s="22">
        <f t="shared" si="8"/>
        <v>5028.3354173600001</v>
      </c>
      <c r="L77" s="23">
        <f t="shared" si="8"/>
        <v>694.72496765999995</v>
      </c>
      <c r="M77" s="27">
        <f t="shared" si="8"/>
        <v>3602.56228758</v>
      </c>
      <c r="N77" s="28">
        <f t="shared" si="9"/>
        <v>71.645226273935279</v>
      </c>
      <c r="O77" s="29" t="s">
        <v>81</v>
      </c>
      <c r="P77" s="30" t="str">
        <f t="shared" si="10"/>
        <v/>
      </c>
      <c r="Q77" s="31"/>
    </row>
    <row r="78" spans="1:17" ht="21">
      <c r="A78" s="32">
        <v>73</v>
      </c>
      <c r="B78" s="33" t="str">
        <f>VLOOKUP($O78,[1]Name!$A:$B,2,0)</f>
        <v>สงขลา</v>
      </c>
      <c r="C78" s="22">
        <f>IF(ISERROR(VLOOKUP($O78,[1]BEx6_1!$A:$Z,3,0)),0,VLOOKUP($O78,[1]BEx6_1!$A:$Z,3,0))</f>
        <v>12594.254721040001</v>
      </c>
      <c r="D78" s="23">
        <f>IF(ISERROR(VLOOKUP($O78,[1]BEx6_1!$A:$Z,5,0)),0,VLOOKUP($O78,[1]BEx6_1!$A:$Z,5,0))</f>
        <v>63.129089469999997</v>
      </c>
      <c r="E78" s="24">
        <f>IF(ISERROR(VLOOKUP($O78,[1]BEx6_1!$A:$Z,6,0)),0,VLOOKUP($O78,[1]BEx6_1!$A:$Z,6,0))</f>
        <v>11790.61379978</v>
      </c>
      <c r="F78" s="34">
        <f t="shared" si="6"/>
        <v>93.618987871370933</v>
      </c>
      <c r="G78" s="22">
        <f>IF(ISERROR(VLOOKUP($O78,[1]BEx6_1!$A:$Z,8,0)),0,VLOOKUP($O78,[1]BEx6_1!$A:$Z,8,0))</f>
        <v>12478.326170959999</v>
      </c>
      <c r="H78" s="23">
        <f>IF(ISERROR(VLOOKUP($O78,[1]BEx6_1!$A:$Z,10,0)),0,VLOOKUP($O78,[1]BEx6_1!$A:$Z,10,0))</f>
        <v>4374.6974901800004</v>
      </c>
      <c r="I78" s="24">
        <f>IF(ISERROR(VLOOKUP($O78,[1]BEx6_1!$A:$Z,11,0)),0,VLOOKUP($O78,[1]BEx6_1!$A:$Z,11,0))</f>
        <v>6232.9841632199996</v>
      </c>
      <c r="J78" s="37">
        <f t="shared" si="7"/>
        <v>49.95048276367082</v>
      </c>
      <c r="K78" s="22">
        <f t="shared" si="8"/>
        <v>25072.580891999998</v>
      </c>
      <c r="L78" s="23">
        <f t="shared" si="8"/>
        <v>4437.82657965</v>
      </c>
      <c r="M78" s="24">
        <f t="shared" si="8"/>
        <v>18023.597963</v>
      </c>
      <c r="N78" s="28">
        <f t="shared" si="9"/>
        <v>71.885690749733939</v>
      </c>
      <c r="O78" s="29" t="s">
        <v>82</v>
      </c>
      <c r="P78" s="30" t="str">
        <f t="shared" si="10"/>
        <v/>
      </c>
      <c r="Q78" s="31"/>
    </row>
    <row r="79" spans="1:17" ht="21">
      <c r="A79" s="32">
        <v>74</v>
      </c>
      <c r="B79" s="33" t="str">
        <f>VLOOKUP($O79,[1]Name!$A:$B,2,0)</f>
        <v>นครศรีธรรมราช</v>
      </c>
      <c r="C79" s="22">
        <f>IF(ISERROR(VLOOKUP($O79,[1]BEx6_1!$A:$Z,3,0)),0,VLOOKUP($O79,[1]BEx6_1!$A:$Z,3,0))</f>
        <v>10240.46354472</v>
      </c>
      <c r="D79" s="23">
        <f>IF(ISERROR(VLOOKUP($O79,[1]BEx6_1!$A:$Z,5,0)),0,VLOOKUP($O79,[1]BEx6_1!$A:$Z,5,0))</f>
        <v>30.698780710000001</v>
      </c>
      <c r="E79" s="24">
        <f>IF(ISERROR(VLOOKUP($O79,[1]BEx6_1!$A:$Z,6,0)),0,VLOOKUP($O79,[1]BEx6_1!$A:$Z,6,0))</f>
        <v>9635.3018530499994</v>
      </c>
      <c r="F79" s="34">
        <f t="shared" si="6"/>
        <v>94.090485366924398</v>
      </c>
      <c r="G79" s="22">
        <f>IF(ISERROR(VLOOKUP($O79,[1]BEx6_1!$A:$Z,8,0)),0,VLOOKUP($O79,[1]BEx6_1!$A:$Z,8,0))</f>
        <v>7211.4859771299998</v>
      </c>
      <c r="H79" s="23">
        <f>IF(ISERROR(VLOOKUP($O79,[1]BEx6_1!$A:$Z,10,0)),0,VLOOKUP($O79,[1]BEx6_1!$A:$Z,10,0))</f>
        <v>1661.79169127</v>
      </c>
      <c r="I79" s="24">
        <f>IF(ISERROR(VLOOKUP($O79,[1]BEx6_1!$A:$Z,11,0)),0,VLOOKUP($O79,[1]BEx6_1!$A:$Z,11,0))</f>
        <v>3016.5460855900001</v>
      </c>
      <c r="J79" s="35">
        <f t="shared" si="7"/>
        <v>41.829743483610208</v>
      </c>
      <c r="K79" s="22">
        <f t="shared" si="8"/>
        <v>17451.949521850001</v>
      </c>
      <c r="L79" s="23">
        <f t="shared" si="8"/>
        <v>1692.4904719799999</v>
      </c>
      <c r="M79" s="27">
        <f t="shared" si="8"/>
        <v>12651.847938639999</v>
      </c>
      <c r="N79" s="28">
        <f t="shared" si="9"/>
        <v>72.495327371877679</v>
      </c>
      <c r="O79" s="29" t="s">
        <v>83</v>
      </c>
      <c r="P79" s="30" t="str">
        <f t="shared" si="10"/>
        <v/>
      </c>
      <c r="Q79" s="31"/>
    </row>
    <row r="80" spans="1:17" ht="21">
      <c r="A80" s="32">
        <v>75</v>
      </c>
      <c r="B80" s="33" t="str">
        <f>VLOOKUP($O80,[1]Name!$A:$B,2,0)</f>
        <v>พะเยา</v>
      </c>
      <c r="C80" s="22">
        <f>IF(ISERROR(VLOOKUP($O80,[1]BEx6_1!$A:$Z,3,0)),0,VLOOKUP($O80,[1]BEx6_1!$A:$Z,3,0))</f>
        <v>2209.0173311100002</v>
      </c>
      <c r="D80" s="23">
        <f>IF(ISERROR(VLOOKUP($O80,[1]BEx6_1!$A:$Z,5,0)),0,VLOOKUP($O80,[1]BEx6_1!$A:$Z,5,0))</f>
        <v>13.09588619</v>
      </c>
      <c r="E80" s="24">
        <f>IF(ISERROR(VLOOKUP($O80,[1]BEx6_1!$A:$Z,6,0)),0,VLOOKUP($O80,[1]BEx6_1!$A:$Z,6,0))</f>
        <v>2022.3057689300001</v>
      </c>
      <c r="F80" s="34">
        <f t="shared" si="6"/>
        <v>91.547754761789022</v>
      </c>
      <c r="G80" s="22">
        <f>IF(ISERROR(VLOOKUP($O80,[1]BEx6_1!$A:$Z,8,0)),0,VLOOKUP($O80,[1]BEx6_1!$A:$Z,8,0))</f>
        <v>1976.7089457</v>
      </c>
      <c r="H80" s="23">
        <f>IF(ISERROR(VLOOKUP($O80,[1]BEx6_1!$A:$Z,10,0)),0,VLOOKUP($O80,[1]BEx6_1!$A:$Z,10,0))</f>
        <v>441.81883543999999</v>
      </c>
      <c r="I80" s="24">
        <f>IF(ISERROR(VLOOKUP($O80,[1]BEx6_1!$A:$Z,11,0)),0,VLOOKUP($O80,[1]BEx6_1!$A:$Z,11,0))</f>
        <v>1094.6850348099999</v>
      </c>
      <c r="J80" s="35">
        <f t="shared" si="7"/>
        <v>55.379171384401552</v>
      </c>
      <c r="K80" s="22">
        <f t="shared" si="8"/>
        <v>4185.7262768099999</v>
      </c>
      <c r="L80" s="23">
        <f t="shared" si="8"/>
        <v>454.91472162999997</v>
      </c>
      <c r="M80" s="27">
        <f t="shared" si="8"/>
        <v>3116.99080374</v>
      </c>
      <c r="N80" s="28">
        <f t="shared" si="9"/>
        <v>74.467143754930433</v>
      </c>
      <c r="O80" s="29" t="s">
        <v>84</v>
      </c>
      <c r="P80" s="30" t="str">
        <f t="shared" si="10"/>
        <v/>
      </c>
      <c r="Q80" s="31"/>
    </row>
    <row r="81" spans="1:17" ht="21">
      <c r="A81" s="32">
        <v>76</v>
      </c>
      <c r="B81" s="33" t="str">
        <f>VLOOKUP($O81,[1]Name!$A:$B,2,0)</f>
        <v>เชียงใหม่</v>
      </c>
      <c r="C81" s="22">
        <f>IF(ISERROR(VLOOKUP($O81,[1]BEx6_1!$A:$Z,3,0)),0,VLOOKUP($O81,[1]BEx6_1!$A:$Z,3,0))</f>
        <v>14510.04666577</v>
      </c>
      <c r="D81" s="23">
        <f>IF(ISERROR(VLOOKUP($O81,[1]BEx6_1!$A:$Z,5,0)),0,VLOOKUP($O81,[1]BEx6_1!$A:$Z,5,0))</f>
        <v>101.18374403</v>
      </c>
      <c r="E81" s="24">
        <f>IF(ISERROR(VLOOKUP($O81,[1]BEx6_1!$A:$Z,6,0)),0,VLOOKUP($O81,[1]BEx6_1!$A:$Z,6,0))</f>
        <v>13403.795612940001</v>
      </c>
      <c r="F81" s="34">
        <f t="shared" si="6"/>
        <v>92.375964886179815</v>
      </c>
      <c r="G81" s="24">
        <f>IF(ISERROR(VLOOKUP($O81,[1]BEx6_1!$A:$Z,8,0)),0,VLOOKUP($O81,[1]BEx6_1!$A:$Z,8,0))</f>
        <v>9523.4447793100007</v>
      </c>
      <c r="H81" s="24">
        <f>IF(ISERROR(VLOOKUP($O81,[1]BEx6_1!$A:$Z,10,0)),0,VLOOKUP($O81,[1]BEx6_1!$A:$Z,10,0))</f>
        <v>3017.6824268599999</v>
      </c>
      <c r="I81" s="24">
        <f>IF(ISERROR(VLOOKUP($O81,[1]BEx6_1!$A:$Z,11,0)),0,VLOOKUP($O81,[1]BEx6_1!$A:$Z,11,0))</f>
        <v>5130.6841889699999</v>
      </c>
      <c r="J81" s="35">
        <f t="shared" si="7"/>
        <v>53.874247269397536</v>
      </c>
      <c r="K81" s="22">
        <f t="shared" si="8"/>
        <v>24033.491445079999</v>
      </c>
      <c r="L81" s="23">
        <f t="shared" si="8"/>
        <v>3118.8661708899999</v>
      </c>
      <c r="M81" s="27">
        <f t="shared" si="8"/>
        <v>18534.479801910002</v>
      </c>
      <c r="N81" s="28">
        <f t="shared" si="9"/>
        <v>77.119380861761044</v>
      </c>
      <c r="O81" s="29" t="s">
        <v>85</v>
      </c>
      <c r="P81" s="30" t="str">
        <f t="shared" si="10"/>
        <v/>
      </c>
      <c r="Q81" s="31"/>
    </row>
    <row r="82" spans="1:17" ht="21.75" thickBot="1">
      <c r="A82" s="38" t="s">
        <v>5</v>
      </c>
      <c r="B82" s="39"/>
      <c r="C82" s="40">
        <f>SUM(C6:C81)</f>
        <v>246704.28394403003</v>
      </c>
      <c r="D82" s="41">
        <f>SUM(D6:D81)</f>
        <v>2918.92823679</v>
      </c>
      <c r="E82" s="42">
        <f>SUM(E6:E81)</f>
        <v>219774.32175313</v>
      </c>
      <c r="F82" s="43">
        <f t="shared" si="6"/>
        <v>89.084112460321265</v>
      </c>
      <c r="G82" s="40">
        <f>SUM(G6:G81)</f>
        <v>294365.42774686002</v>
      </c>
      <c r="H82" s="41">
        <f>SUM(H6:H81)</f>
        <v>96408.312562909996</v>
      </c>
      <c r="I82" s="42">
        <f>SUM(I6:I81)</f>
        <v>133156.94986300002</v>
      </c>
      <c r="J82" s="43">
        <f t="shared" si="7"/>
        <v>45.235254317130114</v>
      </c>
      <c r="K82" s="40">
        <f>SUM(K6:K81)</f>
        <v>541069.71169089002</v>
      </c>
      <c r="L82" s="44">
        <f>SUM(L6:L81)</f>
        <v>99327.240799700012</v>
      </c>
      <c r="M82" s="42">
        <f>SUM(M6:M81)</f>
        <v>352931.2716161299</v>
      </c>
      <c r="N82" s="43">
        <f t="shared" si="9"/>
        <v>65.228428793988286</v>
      </c>
      <c r="O82" s="45"/>
    </row>
    <row r="83" spans="1:17" ht="21">
      <c r="A83" s="46"/>
      <c r="B83" s="47" t="str">
        <f>'[1]2. กระทรวง'!B31</f>
        <v>หมายเหตุ : 1. ข้อมูลเบื้องต้น</v>
      </c>
      <c r="C83" s="48"/>
      <c r="D83" s="48"/>
      <c r="E83" s="48"/>
      <c r="F83" s="48"/>
      <c r="G83" s="48"/>
      <c r="H83" s="48"/>
      <c r="I83" s="49"/>
      <c r="J83" s="48"/>
      <c r="K83" s="48"/>
      <c r="L83" s="48"/>
      <c r="M83" s="48"/>
      <c r="N83" s="48"/>
      <c r="O83" s="45"/>
    </row>
    <row r="84" spans="1:17" ht="21">
      <c r="A84" s="50"/>
      <c r="B84" s="47" t="str">
        <f>'[1]2. กระทรวง'!B33</f>
        <v>ที่มา : ระบบการบริหารการเงินการคลังภาครัฐแบบอิเล็กทรอนิกส์ (GFMIS)</v>
      </c>
      <c r="C84" s="51"/>
      <c r="D84" s="51"/>
      <c r="E84" s="52"/>
      <c r="F84" s="51"/>
      <c r="G84" s="52"/>
      <c r="H84" s="52"/>
      <c r="I84" s="52"/>
      <c r="J84" s="52"/>
      <c r="K84" s="53"/>
      <c r="L84" s="53"/>
      <c r="M84" s="54"/>
      <c r="N84" s="55"/>
      <c r="O84" s="45"/>
    </row>
    <row r="85" spans="1:17" ht="21">
      <c r="A85" s="50"/>
      <c r="B85" s="47" t="str">
        <f>'[1]2. กระทรวง'!B34</f>
        <v>รวบรวม : กรมบัญชีกลาง</v>
      </c>
      <c r="C85" s="51"/>
      <c r="D85" s="51"/>
      <c r="E85" s="52"/>
      <c r="F85" s="51"/>
      <c r="G85" s="52"/>
      <c r="H85" s="52"/>
      <c r="I85" s="52"/>
      <c r="J85" s="52"/>
      <c r="K85" s="52"/>
      <c r="L85" s="52"/>
      <c r="M85" s="56"/>
      <c r="N85" s="56"/>
    </row>
    <row r="86" spans="1:17" ht="21">
      <c r="A86" s="50"/>
      <c r="B86" s="47" t="str">
        <f>'[1]2. กระทรวง'!B35</f>
        <v>ข้อมูล ณ วันที่ 11 มิถุนายน 2564</v>
      </c>
      <c r="C86" s="56"/>
      <c r="D86" s="56"/>
      <c r="E86" s="57"/>
      <c r="F86" s="56"/>
      <c r="G86" s="56"/>
      <c r="H86" s="56"/>
      <c r="I86" s="56"/>
      <c r="J86" s="56"/>
      <c r="K86" s="56"/>
      <c r="L86" s="56"/>
      <c r="M86" s="56"/>
      <c r="N86" s="56"/>
    </row>
    <row r="87" spans="1:17" ht="21">
      <c r="B87" s="47"/>
      <c r="C87" s="3"/>
      <c r="D87" s="3"/>
      <c r="E87" s="59"/>
      <c r="F87" s="3"/>
      <c r="G87" s="3"/>
      <c r="H87" s="3"/>
      <c r="I87" s="3"/>
      <c r="J87" s="3"/>
      <c r="K87" s="3"/>
      <c r="L87" s="3"/>
    </row>
    <row r="88" spans="1:17" ht="21">
      <c r="B88" s="3"/>
      <c r="C88" s="60" t="s">
        <v>86</v>
      </c>
      <c r="D88" s="60"/>
      <c r="E88" s="59"/>
      <c r="F88" s="3"/>
      <c r="G88" s="3"/>
      <c r="H88" s="3"/>
      <c r="I88" s="3"/>
      <c r="J88" s="60" t="s">
        <v>87</v>
      </c>
      <c r="K88" s="61">
        <f>K82-[1]BEx6_1!M64</f>
        <v>0</v>
      </c>
      <c r="L88" s="61">
        <f>L82-[1]BEx6_1!O64</f>
        <v>0</v>
      </c>
      <c r="M88" s="61">
        <f>M82-[1]BEx6_1!P64</f>
        <v>0</v>
      </c>
      <c r="N88" s="61"/>
    </row>
    <row r="89" spans="1:17" ht="21">
      <c r="B89" s="3"/>
      <c r="C89" s="3"/>
      <c r="D89" s="3"/>
      <c r="E89" s="59"/>
      <c r="F89" s="3"/>
      <c r="G89" s="62" t="s">
        <v>86</v>
      </c>
      <c r="H89" s="62"/>
      <c r="I89" s="3"/>
      <c r="J89" s="3"/>
      <c r="K89" s="61"/>
      <c r="L89" s="61"/>
      <c r="M89" s="61"/>
    </row>
    <row r="90" spans="1:17" ht="21">
      <c r="B90" s="3"/>
      <c r="C90" s="3"/>
      <c r="D90" s="3"/>
      <c r="E90" s="59"/>
      <c r="F90" s="3"/>
      <c r="G90" s="3"/>
      <c r="H90" s="3"/>
      <c r="I90" s="3"/>
      <c r="J90" s="3"/>
      <c r="K90" s="3"/>
      <c r="L90" s="3"/>
      <c r="M90" s="63"/>
    </row>
    <row r="91" spans="1:17" ht="21">
      <c r="B91" s="3"/>
      <c r="C91" s="3"/>
      <c r="D91" s="3"/>
      <c r="E91" s="59"/>
      <c r="F91" s="3"/>
      <c r="G91" s="3"/>
      <c r="H91" s="3"/>
      <c r="I91" s="3"/>
      <c r="J91" s="3"/>
      <c r="K91" s="3"/>
      <c r="L91" s="3"/>
    </row>
    <row r="92" spans="1:17" ht="21">
      <c r="B92" s="3"/>
      <c r="C92" s="3"/>
      <c r="D92" s="3"/>
      <c r="E92" s="59"/>
      <c r="F92" s="3"/>
      <c r="G92" s="3"/>
      <c r="H92" s="3"/>
      <c r="I92" s="3"/>
      <c r="J92" s="3"/>
      <c r="K92" s="3"/>
      <c r="L92" s="3"/>
    </row>
    <row r="93" spans="1:17" ht="21">
      <c r="B93" s="3"/>
      <c r="C93" s="3"/>
      <c r="D93" s="3"/>
      <c r="E93" s="59"/>
      <c r="F93" s="3"/>
      <c r="G93" s="3"/>
      <c r="H93" s="3"/>
      <c r="I93" s="3"/>
      <c r="J93" s="3"/>
      <c r="K93" s="3"/>
      <c r="L93" s="3"/>
    </row>
    <row r="94" spans="1:17" ht="21">
      <c r="B94" s="3"/>
      <c r="C94" s="3"/>
      <c r="D94" s="3"/>
      <c r="E94" s="59"/>
      <c r="F94" s="3"/>
      <c r="G94" s="3"/>
      <c r="H94" s="3"/>
      <c r="I94" s="3"/>
      <c r="J94" s="3"/>
      <c r="K94" s="3"/>
      <c r="L94" s="3"/>
    </row>
    <row r="95" spans="1:17" ht="21">
      <c r="B95" s="3"/>
      <c r="C95" s="3"/>
      <c r="D95" s="3"/>
      <c r="E95" s="59"/>
      <c r="F95" s="3"/>
      <c r="G95" s="3"/>
      <c r="H95" s="3"/>
      <c r="I95" s="3"/>
      <c r="J95" s="3"/>
      <c r="K95" s="3"/>
      <c r="L95" s="3"/>
    </row>
    <row r="96" spans="1:17" ht="21">
      <c r="B96" s="3"/>
      <c r="C96" s="3"/>
      <c r="D96" s="3"/>
      <c r="E96" s="59"/>
      <c r="F96" s="3"/>
      <c r="G96" s="3"/>
      <c r="H96" s="3"/>
      <c r="I96" s="3"/>
      <c r="J96" s="3"/>
      <c r="K96" s="3"/>
      <c r="L96" s="3"/>
    </row>
    <row r="97" spans="2:12" ht="21">
      <c r="B97" s="3"/>
      <c r="C97" s="3"/>
      <c r="D97" s="3"/>
      <c r="E97" s="59"/>
      <c r="F97" s="3"/>
      <c r="G97" s="3"/>
      <c r="H97" s="3"/>
      <c r="I97" s="3"/>
      <c r="J97" s="3"/>
      <c r="K97" s="3"/>
      <c r="L97" s="3"/>
    </row>
    <row r="98" spans="2:12" ht="21">
      <c r="B98" s="3"/>
      <c r="C98" s="3"/>
      <c r="D98" s="3"/>
      <c r="E98" s="59"/>
      <c r="F98" s="3"/>
      <c r="G98" s="3"/>
      <c r="H98" s="3"/>
      <c r="I98" s="3"/>
      <c r="J98" s="3"/>
      <c r="K98" s="3"/>
      <c r="L98" s="3"/>
    </row>
    <row r="99" spans="2:12" ht="21">
      <c r="B99" s="3"/>
      <c r="C99" s="3"/>
      <c r="D99" s="3"/>
      <c r="E99" s="59"/>
      <c r="F99" s="3"/>
      <c r="G99" s="3"/>
      <c r="H99" s="3"/>
      <c r="I99" s="3"/>
      <c r="J99" s="3"/>
      <c r="K99" s="3"/>
      <c r="L99" s="3"/>
    </row>
    <row r="100" spans="2:12" ht="21">
      <c r="B100" s="3"/>
      <c r="C100" s="3"/>
      <c r="D100" s="3"/>
      <c r="E100" s="59"/>
      <c r="F100" s="3"/>
      <c r="G100" s="3"/>
      <c r="H100" s="3"/>
      <c r="I100" s="3"/>
      <c r="J100" s="3"/>
      <c r="K100" s="3"/>
      <c r="L100" s="3"/>
    </row>
    <row r="101" spans="2:12" ht="21">
      <c r="B101" s="3"/>
      <c r="C101" s="3"/>
      <c r="D101" s="3"/>
      <c r="E101" s="59"/>
      <c r="F101" s="3"/>
      <c r="G101" s="3"/>
      <c r="H101" s="3"/>
      <c r="I101" s="3"/>
      <c r="J101" s="3"/>
      <c r="K101" s="3"/>
      <c r="L101" s="3"/>
    </row>
    <row r="102" spans="2:12" ht="21">
      <c r="B102" s="3"/>
      <c r="C102" s="3"/>
      <c r="D102" s="3"/>
      <c r="E102" s="59"/>
      <c r="F102" s="3"/>
      <c r="G102" s="3"/>
      <c r="H102" s="3"/>
      <c r="I102" s="3"/>
      <c r="J102" s="3"/>
      <c r="K102" s="3"/>
      <c r="L102" s="3"/>
    </row>
    <row r="103" spans="2:12" ht="21">
      <c r="E103" s="59"/>
      <c r="F103" s="3"/>
      <c r="G103" s="3"/>
      <c r="H103" s="3"/>
      <c r="I103" s="3"/>
      <c r="J103" s="3"/>
      <c r="K103" s="3"/>
      <c r="L103" s="3"/>
    </row>
    <row r="104" spans="2:12" ht="21">
      <c r="E104" s="59"/>
      <c r="F104" s="3"/>
      <c r="G104" s="3"/>
      <c r="H104" s="3"/>
      <c r="I104" s="3"/>
      <c r="J104" s="3"/>
      <c r="K104" s="3"/>
      <c r="L104" s="3"/>
    </row>
    <row r="105" spans="2:12" ht="21">
      <c r="E105" s="59"/>
      <c r="F105" s="3"/>
      <c r="G105" s="3"/>
      <c r="H105" s="3"/>
      <c r="I105" s="3"/>
      <c r="J105" s="3"/>
      <c r="K105" s="3"/>
      <c r="L105" s="3"/>
    </row>
    <row r="106" spans="2:12" ht="21">
      <c r="E106" s="59"/>
      <c r="F106" s="3"/>
      <c r="G106" s="3"/>
      <c r="H106" s="3"/>
      <c r="I106" s="3"/>
      <c r="J106" s="3"/>
      <c r="K106" s="3"/>
      <c r="L106" s="3"/>
    </row>
    <row r="107" spans="2:12" ht="21">
      <c r="E107" s="59"/>
      <c r="F107" s="3"/>
      <c r="G107" s="3"/>
      <c r="H107" s="3"/>
      <c r="I107" s="3"/>
      <c r="J107" s="3"/>
      <c r="K107" s="3"/>
      <c r="L107" s="3"/>
    </row>
    <row r="108" spans="2:12" ht="21">
      <c r="E108" s="59"/>
      <c r="F108" s="3"/>
      <c r="G108" s="3"/>
      <c r="H108" s="3"/>
      <c r="I108" s="3"/>
      <c r="J108" s="3"/>
      <c r="K108" s="3"/>
      <c r="L108" s="3"/>
    </row>
    <row r="109" spans="2:12" ht="21">
      <c r="E109" s="59"/>
      <c r="F109" s="3"/>
      <c r="G109" s="3"/>
      <c r="H109" s="3"/>
      <c r="I109" s="3"/>
      <c r="J109" s="3"/>
      <c r="K109" s="3"/>
      <c r="L109" s="3"/>
    </row>
    <row r="110" spans="2:12" ht="21">
      <c r="E110" s="59"/>
      <c r="F110" s="3"/>
      <c r="G110" s="3"/>
      <c r="H110" s="3"/>
      <c r="I110" s="3"/>
      <c r="J110" s="3"/>
      <c r="K110" s="3"/>
      <c r="L110" s="3"/>
    </row>
    <row r="111" spans="2:12" ht="21">
      <c r="E111" s="59"/>
      <c r="F111" s="3"/>
      <c r="G111" s="3"/>
      <c r="H111" s="3"/>
      <c r="I111" s="3"/>
      <c r="J111" s="3"/>
      <c r="K111" s="3"/>
      <c r="L111" s="3"/>
    </row>
    <row r="112" spans="2:12" ht="21">
      <c r="E112" s="59"/>
      <c r="F112" s="3"/>
      <c r="G112" s="3"/>
      <c r="H112" s="3"/>
      <c r="I112" s="3"/>
      <c r="J112" s="3"/>
      <c r="K112" s="3"/>
      <c r="L112" s="3"/>
    </row>
    <row r="113" spans="5:12" ht="21">
      <c r="E113" s="59"/>
      <c r="F113" s="3"/>
      <c r="G113" s="3"/>
      <c r="H113" s="3"/>
      <c r="I113" s="3"/>
      <c r="J113" s="3"/>
      <c r="K113" s="3"/>
      <c r="L113" s="3"/>
    </row>
    <row r="114" spans="5:12" ht="21">
      <c r="E114" s="59"/>
      <c r="F114" s="3"/>
      <c r="G114" s="3"/>
      <c r="H114" s="3"/>
      <c r="I114" s="3"/>
      <c r="J114" s="3"/>
      <c r="K114" s="3"/>
      <c r="L114" s="3"/>
    </row>
    <row r="115" spans="5:12" ht="21">
      <c r="E115" s="59"/>
      <c r="F115" s="3"/>
      <c r="G115" s="3"/>
      <c r="H115" s="3"/>
      <c r="I115" s="3"/>
      <c r="J115" s="3"/>
      <c r="K115" s="3"/>
      <c r="L115" s="3"/>
    </row>
    <row r="116" spans="5:12" ht="21">
      <c r="E116" s="59"/>
      <c r="F116" s="3"/>
      <c r="G116" s="3"/>
      <c r="H116" s="3"/>
      <c r="I116" s="3"/>
      <c r="J116" s="3"/>
      <c r="K116" s="3"/>
      <c r="L116" s="3"/>
    </row>
    <row r="117" spans="5:12" ht="21">
      <c r="E117" s="59"/>
      <c r="F117" s="3"/>
      <c r="G117" s="3"/>
      <c r="H117" s="3"/>
      <c r="I117" s="3"/>
      <c r="J117" s="3"/>
      <c r="K117" s="3"/>
      <c r="L117" s="3"/>
    </row>
    <row r="118" spans="5:12" ht="21">
      <c r="E118" s="59"/>
      <c r="F118" s="3"/>
      <c r="G118" s="3"/>
      <c r="H118" s="3"/>
      <c r="I118" s="3"/>
      <c r="J118" s="3"/>
      <c r="K118" s="3"/>
      <c r="L118" s="3"/>
    </row>
    <row r="119" spans="5:12" ht="21">
      <c r="E119" s="59"/>
      <c r="F119" s="3"/>
      <c r="G119" s="3"/>
      <c r="H119" s="3"/>
      <c r="I119" s="3"/>
      <c r="J119" s="3"/>
      <c r="K119" s="3"/>
      <c r="L119" s="3"/>
    </row>
    <row r="120" spans="5:12" ht="21">
      <c r="E120" s="59"/>
      <c r="F120" s="3"/>
      <c r="G120" s="3"/>
      <c r="H120" s="3"/>
      <c r="I120" s="3"/>
      <c r="J120" s="3"/>
      <c r="K120" s="3"/>
      <c r="L120" s="3"/>
    </row>
    <row r="121" spans="5:12" ht="21">
      <c r="E121" s="59"/>
      <c r="F121" s="3"/>
      <c r="G121" s="3"/>
      <c r="H121" s="3"/>
      <c r="I121" s="3"/>
      <c r="J121" s="3"/>
      <c r="K121" s="3"/>
      <c r="L121" s="3"/>
    </row>
    <row r="122" spans="5:12" ht="21">
      <c r="E122" s="59"/>
      <c r="F122" s="3"/>
      <c r="G122" s="3"/>
      <c r="H122" s="3"/>
      <c r="I122" s="3"/>
      <c r="J122" s="3"/>
      <c r="K122" s="3"/>
      <c r="L122" s="3"/>
    </row>
    <row r="123" spans="5:12" ht="21">
      <c r="E123" s="59"/>
      <c r="F123" s="3"/>
      <c r="G123" s="3"/>
      <c r="H123" s="3"/>
      <c r="I123" s="3"/>
      <c r="J123" s="3"/>
      <c r="K123" s="3"/>
      <c r="L123" s="3"/>
    </row>
    <row r="124" spans="5:12" ht="21">
      <c r="E124" s="59"/>
      <c r="F124" s="3"/>
      <c r="G124" s="3"/>
      <c r="H124" s="3"/>
      <c r="I124" s="3"/>
      <c r="J124" s="3"/>
      <c r="K124" s="3"/>
      <c r="L124" s="3"/>
    </row>
    <row r="125" spans="5:12" ht="21">
      <c r="E125" s="59"/>
      <c r="F125" s="3"/>
      <c r="G125" s="3"/>
      <c r="H125" s="3"/>
      <c r="I125" s="3"/>
      <c r="J125" s="3"/>
      <c r="K125" s="3"/>
      <c r="L125" s="3"/>
    </row>
    <row r="126" spans="5:12" ht="21">
      <c r="E126" s="59"/>
      <c r="F126" s="3"/>
      <c r="G126" s="3"/>
      <c r="H126" s="3"/>
      <c r="I126" s="3"/>
      <c r="J126" s="3"/>
      <c r="K126" s="3"/>
      <c r="L126" s="3"/>
    </row>
    <row r="127" spans="5:12" ht="21">
      <c r="E127" s="59"/>
      <c r="F127" s="3"/>
      <c r="G127" s="3"/>
      <c r="H127" s="3"/>
      <c r="I127" s="3"/>
      <c r="J127" s="3"/>
      <c r="K127" s="3"/>
      <c r="L127" s="3"/>
    </row>
    <row r="128" spans="5:12" ht="21">
      <c r="E128" s="59"/>
      <c r="F128" s="3"/>
      <c r="G128" s="3"/>
      <c r="H128" s="3"/>
      <c r="I128" s="3"/>
      <c r="J128" s="3"/>
      <c r="K128" s="3"/>
      <c r="L128" s="3"/>
    </row>
    <row r="129" spans="5:12" ht="21">
      <c r="E129" s="59"/>
      <c r="F129" s="3"/>
      <c r="G129" s="3"/>
      <c r="H129" s="3"/>
      <c r="I129" s="3"/>
      <c r="J129" s="3"/>
      <c r="K129" s="3"/>
      <c r="L129" s="3"/>
    </row>
    <row r="130" spans="5:12" ht="21">
      <c r="E130" s="59"/>
      <c r="F130" s="3"/>
      <c r="G130" s="3"/>
      <c r="H130" s="3"/>
      <c r="I130" s="3"/>
      <c r="J130" s="3"/>
      <c r="K130" s="3"/>
      <c r="L130" s="3"/>
    </row>
    <row r="131" spans="5:12" ht="21">
      <c r="E131" s="59"/>
      <c r="F131" s="3"/>
      <c r="G131" s="3"/>
      <c r="H131" s="3"/>
      <c r="I131" s="3"/>
      <c r="J131" s="3"/>
      <c r="K131" s="3"/>
      <c r="L131" s="3"/>
    </row>
    <row r="132" spans="5:12" ht="21">
      <c r="E132" s="59"/>
      <c r="F132" s="3"/>
      <c r="G132" s="3"/>
      <c r="H132" s="3"/>
      <c r="I132" s="3"/>
      <c r="J132" s="3"/>
      <c r="K132" s="3"/>
      <c r="L132" s="3"/>
    </row>
    <row r="133" spans="5:12" ht="21">
      <c r="E133" s="59"/>
      <c r="F133" s="3"/>
      <c r="G133" s="3"/>
      <c r="H133" s="3"/>
      <c r="I133" s="3"/>
      <c r="J133" s="3"/>
      <c r="K133" s="3"/>
      <c r="L133" s="3"/>
    </row>
    <row r="134" spans="5:12" ht="21">
      <c r="E134" s="59"/>
      <c r="F134" s="3"/>
      <c r="G134" s="3"/>
      <c r="H134" s="3"/>
      <c r="I134" s="3"/>
      <c r="J134" s="3"/>
      <c r="K134" s="3"/>
      <c r="L134" s="3"/>
    </row>
  </sheetData>
  <mergeCells count="9">
    <mergeCell ref="A82:B82"/>
    <mergeCell ref="A1:N1"/>
    <mergeCell ref="A2:N2"/>
    <mergeCell ref="M3:N3"/>
    <mergeCell ref="A4:A5"/>
    <mergeCell ref="B4:B5"/>
    <mergeCell ref="C4:F4"/>
    <mergeCell ref="G4:J4"/>
    <mergeCell ref="K4:N4"/>
  </mergeCells>
  <conditionalFormatting sqref="A6:A81">
    <cfRule type="expression" dxfId="11" priority="2">
      <formula>$N6=100</formula>
    </cfRule>
  </conditionalFormatting>
  <conditionalFormatting sqref="N6:N81">
    <cfRule type="dataBar" priority="3">
      <dataBar>
        <cfvo type="num" val="0"/>
        <cfvo type="num" val="100"/>
        <color rgb="FF008AEF"/>
      </dataBar>
    </cfRule>
    <cfRule type="top10" dxfId="9" priority="4" rank="3"/>
    <cfRule type="top10" dxfId="8" priority="5" bottom="1" rank="3"/>
  </conditionalFormatting>
  <conditionalFormatting sqref="A6:A81">
    <cfRule type="top10" dxfId="5" priority="6" rank="3"/>
    <cfRule type="top10" dxfId="4" priority="7" bottom="1" rank="3"/>
  </conditionalFormatting>
  <conditionalFormatting sqref="B6:B81">
    <cfRule type="expression" dxfId="1" priority="1">
      <formula>OR($A6=1,$A6=2,$A6=3)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บุศรา ลำพูน</dc:creator>
  <cp:lastModifiedBy>บุศรา ลำพูน</cp:lastModifiedBy>
  <dcterms:created xsi:type="dcterms:W3CDTF">2021-06-14T08:40:26Z</dcterms:created>
  <dcterms:modified xsi:type="dcterms:W3CDTF">2021-06-14T08:41:33Z</dcterms:modified>
</cp:coreProperties>
</file>