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7955" windowHeight="11025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'13.ส่วนกลางจัดสรรให้จังหวัด'!$A$1:$N$86</definedName>
  </definedNames>
  <calcPr calcId="145621"/>
</workbook>
</file>

<file path=xl/calcChain.xml><?xml version="1.0" encoding="utf-8"?>
<calcChain xmlns="http://schemas.openxmlformats.org/spreadsheetml/2006/main">
  <c r="B86" i="1" l="1"/>
  <c r="B85" i="1"/>
  <c r="B84" i="1"/>
  <c r="B83" i="1"/>
  <c r="I81" i="1"/>
  <c r="J81" i="1" s="1"/>
  <c r="H81" i="1"/>
  <c r="G81" i="1"/>
  <c r="E81" i="1"/>
  <c r="M81" i="1" s="1"/>
  <c r="N81" i="1" s="1"/>
  <c r="D81" i="1"/>
  <c r="L81" i="1" s="1"/>
  <c r="C81" i="1"/>
  <c r="K81" i="1" s="1"/>
  <c r="B81" i="1"/>
  <c r="I80" i="1"/>
  <c r="J80" i="1" s="1"/>
  <c r="H80" i="1"/>
  <c r="G80" i="1"/>
  <c r="E80" i="1"/>
  <c r="D80" i="1"/>
  <c r="L80" i="1" s="1"/>
  <c r="C80" i="1"/>
  <c r="K80" i="1" s="1"/>
  <c r="B80" i="1"/>
  <c r="M79" i="1"/>
  <c r="N79" i="1" s="1"/>
  <c r="P79" i="1" s="1"/>
  <c r="J79" i="1"/>
  <c r="I79" i="1"/>
  <c r="H79" i="1"/>
  <c r="G79" i="1"/>
  <c r="F79" i="1"/>
  <c r="E79" i="1"/>
  <c r="D79" i="1"/>
  <c r="L79" i="1" s="1"/>
  <c r="C79" i="1"/>
  <c r="K79" i="1" s="1"/>
  <c r="B79" i="1"/>
  <c r="K78" i="1"/>
  <c r="I78" i="1"/>
  <c r="H78" i="1"/>
  <c r="G78" i="1"/>
  <c r="J78" i="1" s="1"/>
  <c r="E78" i="1"/>
  <c r="M78" i="1" s="1"/>
  <c r="N78" i="1" s="1"/>
  <c r="D78" i="1"/>
  <c r="L78" i="1" s="1"/>
  <c r="C78" i="1"/>
  <c r="F78" i="1" s="1"/>
  <c r="B78" i="1"/>
  <c r="M77" i="1"/>
  <c r="N77" i="1" s="1"/>
  <c r="P77" i="1" s="1"/>
  <c r="J77" i="1"/>
  <c r="I77" i="1"/>
  <c r="H77" i="1"/>
  <c r="G77" i="1"/>
  <c r="F77" i="1"/>
  <c r="E77" i="1"/>
  <c r="D77" i="1"/>
  <c r="L77" i="1" s="1"/>
  <c r="C77" i="1"/>
  <c r="K77" i="1" s="1"/>
  <c r="B77" i="1"/>
  <c r="L76" i="1"/>
  <c r="K76" i="1"/>
  <c r="I76" i="1"/>
  <c r="H76" i="1"/>
  <c r="G76" i="1"/>
  <c r="J76" i="1" s="1"/>
  <c r="E76" i="1"/>
  <c r="M76" i="1" s="1"/>
  <c r="N76" i="1" s="1"/>
  <c r="P76" i="1" s="1"/>
  <c r="D76" i="1"/>
  <c r="C76" i="1"/>
  <c r="F76" i="1" s="1"/>
  <c r="B76" i="1"/>
  <c r="I75" i="1"/>
  <c r="J75" i="1" s="1"/>
  <c r="H75" i="1"/>
  <c r="G75" i="1"/>
  <c r="E75" i="1"/>
  <c r="M75" i="1" s="1"/>
  <c r="N75" i="1" s="1"/>
  <c r="D75" i="1"/>
  <c r="L75" i="1" s="1"/>
  <c r="C75" i="1"/>
  <c r="K75" i="1" s="1"/>
  <c r="B75" i="1"/>
  <c r="L74" i="1"/>
  <c r="I74" i="1"/>
  <c r="H74" i="1"/>
  <c r="G74" i="1"/>
  <c r="J74" i="1" s="1"/>
  <c r="E74" i="1"/>
  <c r="M74" i="1" s="1"/>
  <c r="D74" i="1"/>
  <c r="C74" i="1"/>
  <c r="F74" i="1" s="1"/>
  <c r="B74" i="1"/>
  <c r="I73" i="1"/>
  <c r="J73" i="1" s="1"/>
  <c r="H73" i="1"/>
  <c r="G73" i="1"/>
  <c r="E73" i="1"/>
  <c r="M73" i="1" s="1"/>
  <c r="N73" i="1" s="1"/>
  <c r="D73" i="1"/>
  <c r="L73" i="1" s="1"/>
  <c r="C73" i="1"/>
  <c r="K73" i="1" s="1"/>
  <c r="B73" i="1"/>
  <c r="I72" i="1"/>
  <c r="H72" i="1"/>
  <c r="G72" i="1"/>
  <c r="J72" i="1" s="1"/>
  <c r="E72" i="1"/>
  <c r="M72" i="1" s="1"/>
  <c r="D72" i="1"/>
  <c r="C72" i="1"/>
  <c r="B72" i="1"/>
  <c r="M71" i="1"/>
  <c r="N71" i="1" s="1"/>
  <c r="P71" i="1" s="1"/>
  <c r="J71" i="1"/>
  <c r="I71" i="1"/>
  <c r="H71" i="1"/>
  <c r="G71" i="1"/>
  <c r="F71" i="1"/>
  <c r="E71" i="1"/>
  <c r="D71" i="1"/>
  <c r="L71" i="1" s="1"/>
  <c r="C71" i="1"/>
  <c r="K71" i="1" s="1"/>
  <c r="B71" i="1"/>
  <c r="K70" i="1"/>
  <c r="I70" i="1"/>
  <c r="H70" i="1"/>
  <c r="G70" i="1"/>
  <c r="J70" i="1" s="1"/>
  <c r="E70" i="1"/>
  <c r="M70" i="1" s="1"/>
  <c r="N70" i="1" s="1"/>
  <c r="D70" i="1"/>
  <c r="L70" i="1" s="1"/>
  <c r="C70" i="1"/>
  <c r="F70" i="1" s="1"/>
  <c r="B70" i="1"/>
  <c r="M69" i="1"/>
  <c r="J69" i="1"/>
  <c r="I69" i="1"/>
  <c r="H69" i="1"/>
  <c r="G69" i="1"/>
  <c r="F69" i="1"/>
  <c r="E69" i="1"/>
  <c r="D69" i="1"/>
  <c r="L69" i="1" s="1"/>
  <c r="C69" i="1"/>
  <c r="K69" i="1" s="1"/>
  <c r="B69" i="1"/>
  <c r="L68" i="1"/>
  <c r="K68" i="1"/>
  <c r="I68" i="1"/>
  <c r="H68" i="1"/>
  <c r="G68" i="1"/>
  <c r="J68" i="1" s="1"/>
  <c r="E68" i="1"/>
  <c r="M68" i="1" s="1"/>
  <c r="N68" i="1" s="1"/>
  <c r="D68" i="1"/>
  <c r="C68" i="1"/>
  <c r="F68" i="1" s="1"/>
  <c r="B68" i="1"/>
  <c r="I67" i="1"/>
  <c r="J67" i="1" s="1"/>
  <c r="H67" i="1"/>
  <c r="G67" i="1"/>
  <c r="E67" i="1"/>
  <c r="M67" i="1" s="1"/>
  <c r="N67" i="1" s="1"/>
  <c r="D67" i="1"/>
  <c r="L67" i="1" s="1"/>
  <c r="C67" i="1"/>
  <c r="K67" i="1" s="1"/>
  <c r="B67" i="1"/>
  <c r="L66" i="1"/>
  <c r="I66" i="1"/>
  <c r="H66" i="1"/>
  <c r="G66" i="1"/>
  <c r="J66" i="1" s="1"/>
  <c r="E66" i="1"/>
  <c r="M66" i="1" s="1"/>
  <c r="D66" i="1"/>
  <c r="C66" i="1"/>
  <c r="F66" i="1" s="1"/>
  <c r="B66" i="1"/>
  <c r="I65" i="1"/>
  <c r="J65" i="1" s="1"/>
  <c r="H65" i="1"/>
  <c r="G65" i="1"/>
  <c r="E65" i="1"/>
  <c r="D65" i="1"/>
  <c r="L65" i="1" s="1"/>
  <c r="C65" i="1"/>
  <c r="K65" i="1" s="1"/>
  <c r="B65" i="1"/>
  <c r="I64" i="1"/>
  <c r="H64" i="1"/>
  <c r="G64" i="1"/>
  <c r="J64" i="1" s="1"/>
  <c r="E64" i="1"/>
  <c r="M64" i="1" s="1"/>
  <c r="D64" i="1"/>
  <c r="C64" i="1"/>
  <c r="B64" i="1"/>
  <c r="I63" i="1"/>
  <c r="J63" i="1" s="1"/>
  <c r="H63" i="1"/>
  <c r="G63" i="1"/>
  <c r="E63" i="1"/>
  <c r="D63" i="1"/>
  <c r="L63" i="1" s="1"/>
  <c r="C63" i="1"/>
  <c r="K63" i="1" s="1"/>
  <c r="B63" i="1"/>
  <c r="I62" i="1"/>
  <c r="H62" i="1"/>
  <c r="G62" i="1"/>
  <c r="J62" i="1" s="1"/>
  <c r="E62" i="1"/>
  <c r="M62" i="1" s="1"/>
  <c r="D62" i="1"/>
  <c r="C62" i="1"/>
  <c r="F62" i="1" s="1"/>
  <c r="B62" i="1"/>
  <c r="M61" i="1"/>
  <c r="N61" i="1" s="1"/>
  <c r="J61" i="1"/>
  <c r="I61" i="1"/>
  <c r="H61" i="1"/>
  <c r="G61" i="1"/>
  <c r="F61" i="1"/>
  <c r="E61" i="1"/>
  <c r="D61" i="1"/>
  <c r="L61" i="1" s="1"/>
  <c r="C61" i="1"/>
  <c r="K61" i="1" s="1"/>
  <c r="B61" i="1"/>
  <c r="L60" i="1"/>
  <c r="I60" i="1"/>
  <c r="H60" i="1"/>
  <c r="G60" i="1"/>
  <c r="E60" i="1"/>
  <c r="M60" i="1" s="1"/>
  <c r="D60" i="1"/>
  <c r="C60" i="1"/>
  <c r="F60" i="1" s="1"/>
  <c r="B60" i="1"/>
  <c r="I59" i="1"/>
  <c r="J59" i="1" s="1"/>
  <c r="H59" i="1"/>
  <c r="G59" i="1"/>
  <c r="E59" i="1"/>
  <c r="F59" i="1" s="1"/>
  <c r="D59" i="1"/>
  <c r="L59" i="1" s="1"/>
  <c r="C59" i="1"/>
  <c r="K59" i="1" s="1"/>
  <c r="B59" i="1"/>
  <c r="L58" i="1"/>
  <c r="K58" i="1"/>
  <c r="I58" i="1"/>
  <c r="H58" i="1"/>
  <c r="G58" i="1"/>
  <c r="J58" i="1" s="1"/>
  <c r="E58" i="1"/>
  <c r="M58" i="1" s="1"/>
  <c r="N58" i="1" s="1"/>
  <c r="D58" i="1"/>
  <c r="C58" i="1"/>
  <c r="F58" i="1" s="1"/>
  <c r="B58" i="1"/>
  <c r="N57" i="1"/>
  <c r="I57" i="1"/>
  <c r="J57" i="1" s="1"/>
  <c r="H57" i="1"/>
  <c r="G57" i="1"/>
  <c r="E57" i="1"/>
  <c r="M57" i="1" s="1"/>
  <c r="D57" i="1"/>
  <c r="L57" i="1" s="1"/>
  <c r="C57" i="1"/>
  <c r="K57" i="1" s="1"/>
  <c r="B57" i="1"/>
  <c r="I56" i="1"/>
  <c r="H56" i="1"/>
  <c r="G56" i="1"/>
  <c r="J56" i="1" s="1"/>
  <c r="E56" i="1"/>
  <c r="M56" i="1" s="1"/>
  <c r="D56" i="1"/>
  <c r="L56" i="1" s="1"/>
  <c r="C56" i="1"/>
  <c r="B56" i="1"/>
  <c r="M55" i="1"/>
  <c r="J55" i="1"/>
  <c r="I55" i="1"/>
  <c r="H55" i="1"/>
  <c r="G55" i="1"/>
  <c r="F55" i="1"/>
  <c r="E55" i="1"/>
  <c r="D55" i="1"/>
  <c r="L55" i="1" s="1"/>
  <c r="C55" i="1"/>
  <c r="K55" i="1" s="1"/>
  <c r="B55" i="1"/>
  <c r="I54" i="1"/>
  <c r="H54" i="1"/>
  <c r="G54" i="1"/>
  <c r="J54" i="1" s="1"/>
  <c r="E54" i="1"/>
  <c r="M54" i="1" s="1"/>
  <c r="D54" i="1"/>
  <c r="C54" i="1"/>
  <c r="B54" i="1"/>
  <c r="M53" i="1"/>
  <c r="N53" i="1" s="1"/>
  <c r="P53" i="1" s="1"/>
  <c r="J53" i="1"/>
  <c r="I53" i="1"/>
  <c r="H53" i="1"/>
  <c r="G53" i="1"/>
  <c r="F53" i="1"/>
  <c r="E53" i="1"/>
  <c r="D53" i="1"/>
  <c r="L53" i="1" s="1"/>
  <c r="C53" i="1"/>
  <c r="K53" i="1" s="1"/>
  <c r="B53" i="1"/>
  <c r="K52" i="1"/>
  <c r="I52" i="1"/>
  <c r="H52" i="1"/>
  <c r="G52" i="1"/>
  <c r="J52" i="1" s="1"/>
  <c r="E52" i="1"/>
  <c r="M52" i="1" s="1"/>
  <c r="N52" i="1" s="1"/>
  <c r="D52" i="1"/>
  <c r="L52" i="1" s="1"/>
  <c r="C52" i="1"/>
  <c r="F52" i="1" s="1"/>
  <c r="B52" i="1"/>
  <c r="I51" i="1"/>
  <c r="J51" i="1" s="1"/>
  <c r="H51" i="1"/>
  <c r="G51" i="1"/>
  <c r="E51" i="1"/>
  <c r="F51" i="1" s="1"/>
  <c r="D51" i="1"/>
  <c r="L51" i="1" s="1"/>
  <c r="C51" i="1"/>
  <c r="K51" i="1" s="1"/>
  <c r="B51" i="1"/>
  <c r="L50" i="1"/>
  <c r="I50" i="1"/>
  <c r="H50" i="1"/>
  <c r="G50" i="1"/>
  <c r="J50" i="1" s="1"/>
  <c r="E50" i="1"/>
  <c r="M50" i="1" s="1"/>
  <c r="D50" i="1"/>
  <c r="C50" i="1"/>
  <c r="F50" i="1" s="1"/>
  <c r="B50" i="1"/>
  <c r="I49" i="1"/>
  <c r="J49" i="1" s="1"/>
  <c r="H49" i="1"/>
  <c r="G49" i="1"/>
  <c r="E49" i="1"/>
  <c r="M49" i="1" s="1"/>
  <c r="N49" i="1" s="1"/>
  <c r="D49" i="1"/>
  <c r="L49" i="1" s="1"/>
  <c r="C49" i="1"/>
  <c r="K49" i="1" s="1"/>
  <c r="B49" i="1"/>
  <c r="L48" i="1"/>
  <c r="I48" i="1"/>
  <c r="H48" i="1"/>
  <c r="G48" i="1"/>
  <c r="J48" i="1" s="1"/>
  <c r="E48" i="1"/>
  <c r="M48" i="1" s="1"/>
  <c r="D48" i="1"/>
  <c r="C48" i="1"/>
  <c r="B48" i="1"/>
  <c r="M47" i="1"/>
  <c r="N47" i="1" s="1"/>
  <c r="J47" i="1"/>
  <c r="I47" i="1"/>
  <c r="H47" i="1"/>
  <c r="G47" i="1"/>
  <c r="F47" i="1"/>
  <c r="E47" i="1"/>
  <c r="D47" i="1"/>
  <c r="L47" i="1" s="1"/>
  <c r="C47" i="1"/>
  <c r="K47" i="1" s="1"/>
  <c r="B47" i="1"/>
  <c r="L46" i="1"/>
  <c r="I46" i="1"/>
  <c r="H46" i="1"/>
  <c r="G46" i="1"/>
  <c r="J46" i="1" s="1"/>
  <c r="E46" i="1"/>
  <c r="M46" i="1" s="1"/>
  <c r="D46" i="1"/>
  <c r="C46" i="1"/>
  <c r="F46" i="1" s="1"/>
  <c r="B46" i="1"/>
  <c r="I45" i="1"/>
  <c r="J45" i="1" s="1"/>
  <c r="H45" i="1"/>
  <c r="G45" i="1"/>
  <c r="E45" i="1"/>
  <c r="F45" i="1" s="1"/>
  <c r="D45" i="1"/>
  <c r="L45" i="1" s="1"/>
  <c r="C45" i="1"/>
  <c r="K45" i="1" s="1"/>
  <c r="B45" i="1"/>
  <c r="N44" i="1"/>
  <c r="J44" i="1"/>
  <c r="I44" i="1"/>
  <c r="H44" i="1"/>
  <c r="G44" i="1"/>
  <c r="F44" i="1"/>
  <c r="E44" i="1"/>
  <c r="M44" i="1" s="1"/>
  <c r="D44" i="1"/>
  <c r="L44" i="1" s="1"/>
  <c r="C44" i="1"/>
  <c r="K44" i="1" s="1"/>
  <c r="B44" i="1"/>
  <c r="M43" i="1"/>
  <c r="N43" i="1" s="1"/>
  <c r="I43" i="1"/>
  <c r="J43" i="1" s="1"/>
  <c r="H43" i="1"/>
  <c r="G43" i="1"/>
  <c r="E43" i="1"/>
  <c r="F43" i="1" s="1"/>
  <c r="D43" i="1"/>
  <c r="L43" i="1" s="1"/>
  <c r="C43" i="1"/>
  <c r="K43" i="1" s="1"/>
  <c r="B43" i="1"/>
  <c r="K42" i="1"/>
  <c r="N42" i="1" s="1"/>
  <c r="I42" i="1"/>
  <c r="H42" i="1"/>
  <c r="G42" i="1"/>
  <c r="J42" i="1" s="1"/>
  <c r="E42" i="1"/>
  <c r="M42" i="1" s="1"/>
  <c r="D42" i="1"/>
  <c r="L42" i="1" s="1"/>
  <c r="C42" i="1"/>
  <c r="F42" i="1" s="1"/>
  <c r="B42" i="1"/>
  <c r="L41" i="1"/>
  <c r="J41" i="1"/>
  <c r="I41" i="1"/>
  <c r="H41" i="1"/>
  <c r="G41" i="1"/>
  <c r="F41" i="1"/>
  <c r="E41" i="1"/>
  <c r="M41" i="1" s="1"/>
  <c r="D41" i="1"/>
  <c r="C41" i="1"/>
  <c r="K41" i="1" s="1"/>
  <c r="N41" i="1" s="1"/>
  <c r="B41" i="1"/>
  <c r="J40" i="1"/>
  <c r="I40" i="1"/>
  <c r="H40" i="1"/>
  <c r="G40" i="1"/>
  <c r="F40" i="1"/>
  <c r="E40" i="1"/>
  <c r="M40" i="1" s="1"/>
  <c r="D40" i="1"/>
  <c r="L40" i="1" s="1"/>
  <c r="C40" i="1"/>
  <c r="K40" i="1" s="1"/>
  <c r="B40" i="1"/>
  <c r="M39" i="1"/>
  <c r="L39" i="1"/>
  <c r="J39" i="1"/>
  <c r="I39" i="1"/>
  <c r="H39" i="1"/>
  <c r="G39" i="1"/>
  <c r="F39" i="1"/>
  <c r="E39" i="1"/>
  <c r="D39" i="1"/>
  <c r="C39" i="1"/>
  <c r="K39" i="1" s="1"/>
  <c r="B39" i="1"/>
  <c r="I38" i="1"/>
  <c r="H38" i="1"/>
  <c r="G38" i="1"/>
  <c r="J38" i="1" s="1"/>
  <c r="E38" i="1"/>
  <c r="M38" i="1" s="1"/>
  <c r="D38" i="1"/>
  <c r="C38" i="1"/>
  <c r="B38" i="1"/>
  <c r="L37" i="1"/>
  <c r="I37" i="1"/>
  <c r="J37" i="1" s="1"/>
  <c r="H37" i="1"/>
  <c r="G37" i="1"/>
  <c r="E37" i="1"/>
  <c r="D37" i="1"/>
  <c r="C37" i="1"/>
  <c r="K37" i="1" s="1"/>
  <c r="B37" i="1"/>
  <c r="L36" i="1"/>
  <c r="J36" i="1"/>
  <c r="I36" i="1"/>
  <c r="H36" i="1"/>
  <c r="G36" i="1"/>
  <c r="F36" i="1"/>
  <c r="E36" i="1"/>
  <c r="M36" i="1" s="1"/>
  <c r="N36" i="1" s="1"/>
  <c r="D36" i="1"/>
  <c r="C36" i="1"/>
  <c r="K36" i="1" s="1"/>
  <c r="B36" i="1"/>
  <c r="I35" i="1"/>
  <c r="J35" i="1" s="1"/>
  <c r="H35" i="1"/>
  <c r="G35" i="1"/>
  <c r="E35" i="1"/>
  <c r="M35" i="1" s="1"/>
  <c r="N35" i="1" s="1"/>
  <c r="P35" i="1" s="1"/>
  <c r="D35" i="1"/>
  <c r="L35" i="1" s="1"/>
  <c r="C35" i="1"/>
  <c r="K35" i="1" s="1"/>
  <c r="B35" i="1"/>
  <c r="J34" i="1"/>
  <c r="I34" i="1"/>
  <c r="H34" i="1"/>
  <c r="G34" i="1"/>
  <c r="F34" i="1"/>
  <c r="E34" i="1"/>
  <c r="M34" i="1" s="1"/>
  <c r="N34" i="1" s="1"/>
  <c r="P34" i="1" s="1"/>
  <c r="D34" i="1"/>
  <c r="L34" i="1" s="1"/>
  <c r="C34" i="1"/>
  <c r="K34" i="1" s="1"/>
  <c r="B34" i="1"/>
  <c r="N33" i="1"/>
  <c r="L33" i="1"/>
  <c r="I33" i="1"/>
  <c r="J33" i="1" s="1"/>
  <c r="H33" i="1"/>
  <c r="G33" i="1"/>
  <c r="E33" i="1"/>
  <c r="M33" i="1" s="1"/>
  <c r="D33" i="1"/>
  <c r="C33" i="1"/>
  <c r="K33" i="1" s="1"/>
  <c r="B33" i="1"/>
  <c r="L32" i="1"/>
  <c r="I32" i="1"/>
  <c r="H32" i="1"/>
  <c r="G32" i="1"/>
  <c r="J32" i="1" s="1"/>
  <c r="E32" i="1"/>
  <c r="M32" i="1" s="1"/>
  <c r="D32" i="1"/>
  <c r="C32" i="1"/>
  <c r="F32" i="1" s="1"/>
  <c r="B32" i="1"/>
  <c r="M31" i="1"/>
  <c r="L31" i="1"/>
  <c r="J31" i="1"/>
  <c r="I31" i="1"/>
  <c r="H31" i="1"/>
  <c r="G31" i="1"/>
  <c r="F31" i="1"/>
  <c r="E31" i="1"/>
  <c r="D31" i="1"/>
  <c r="C31" i="1"/>
  <c r="K31" i="1" s="1"/>
  <c r="B31" i="1"/>
  <c r="K30" i="1"/>
  <c r="I30" i="1"/>
  <c r="H30" i="1"/>
  <c r="G30" i="1"/>
  <c r="J30" i="1" s="1"/>
  <c r="E30" i="1"/>
  <c r="M30" i="1" s="1"/>
  <c r="N30" i="1" s="1"/>
  <c r="D30" i="1"/>
  <c r="L30" i="1" s="1"/>
  <c r="C30" i="1"/>
  <c r="F30" i="1" s="1"/>
  <c r="B30" i="1"/>
  <c r="N29" i="1"/>
  <c r="P29" i="1" s="1"/>
  <c r="M29" i="1"/>
  <c r="I29" i="1"/>
  <c r="J29" i="1" s="1"/>
  <c r="H29" i="1"/>
  <c r="G29" i="1"/>
  <c r="E29" i="1"/>
  <c r="F29" i="1" s="1"/>
  <c r="D29" i="1"/>
  <c r="C29" i="1"/>
  <c r="K29" i="1" s="1"/>
  <c r="B29" i="1"/>
  <c r="L28" i="1"/>
  <c r="J28" i="1"/>
  <c r="I28" i="1"/>
  <c r="H28" i="1"/>
  <c r="G28" i="1"/>
  <c r="F28" i="1"/>
  <c r="E28" i="1"/>
  <c r="M28" i="1" s="1"/>
  <c r="D28" i="1"/>
  <c r="C28" i="1"/>
  <c r="K28" i="1" s="1"/>
  <c r="N28" i="1" s="1"/>
  <c r="B28" i="1"/>
  <c r="M27" i="1"/>
  <c r="I27" i="1"/>
  <c r="H27" i="1"/>
  <c r="G27" i="1"/>
  <c r="J27" i="1" s="1"/>
  <c r="E27" i="1"/>
  <c r="D27" i="1"/>
  <c r="L27" i="1" s="1"/>
  <c r="C27" i="1"/>
  <c r="F27" i="1" s="1"/>
  <c r="B27" i="1"/>
  <c r="L26" i="1"/>
  <c r="K26" i="1"/>
  <c r="I26" i="1"/>
  <c r="H26" i="1"/>
  <c r="G26" i="1"/>
  <c r="E26" i="1"/>
  <c r="D26" i="1"/>
  <c r="C26" i="1"/>
  <c r="B26" i="1"/>
  <c r="M25" i="1"/>
  <c r="I25" i="1"/>
  <c r="H25" i="1"/>
  <c r="G25" i="1"/>
  <c r="J25" i="1" s="1"/>
  <c r="E25" i="1"/>
  <c r="D25" i="1"/>
  <c r="L25" i="1" s="1"/>
  <c r="C25" i="1"/>
  <c r="K25" i="1" s="1"/>
  <c r="B25" i="1"/>
  <c r="L24" i="1"/>
  <c r="K24" i="1"/>
  <c r="I24" i="1"/>
  <c r="H24" i="1"/>
  <c r="G24" i="1"/>
  <c r="E24" i="1"/>
  <c r="D24" i="1"/>
  <c r="C24" i="1"/>
  <c r="B24" i="1"/>
  <c r="M23" i="1"/>
  <c r="J23" i="1"/>
  <c r="I23" i="1"/>
  <c r="H23" i="1"/>
  <c r="G23" i="1"/>
  <c r="F23" i="1"/>
  <c r="E23" i="1"/>
  <c r="D23" i="1"/>
  <c r="L23" i="1" s="1"/>
  <c r="C23" i="1"/>
  <c r="K23" i="1" s="1"/>
  <c r="B23" i="1"/>
  <c r="L22" i="1"/>
  <c r="I22" i="1"/>
  <c r="H22" i="1"/>
  <c r="G22" i="1"/>
  <c r="K22" i="1" s="1"/>
  <c r="E22" i="1"/>
  <c r="D22" i="1"/>
  <c r="C22" i="1"/>
  <c r="B22" i="1"/>
  <c r="M21" i="1"/>
  <c r="J21" i="1"/>
  <c r="I21" i="1"/>
  <c r="H21" i="1"/>
  <c r="G21" i="1"/>
  <c r="F21" i="1"/>
  <c r="E21" i="1"/>
  <c r="D21" i="1"/>
  <c r="L21" i="1" s="1"/>
  <c r="C21" i="1"/>
  <c r="K21" i="1" s="1"/>
  <c r="B21" i="1"/>
  <c r="L20" i="1"/>
  <c r="I20" i="1"/>
  <c r="H20" i="1"/>
  <c r="G20" i="1"/>
  <c r="K20" i="1" s="1"/>
  <c r="E20" i="1"/>
  <c r="D20" i="1"/>
  <c r="C20" i="1"/>
  <c r="B20" i="1"/>
  <c r="M19" i="1"/>
  <c r="I19" i="1"/>
  <c r="H19" i="1"/>
  <c r="G19" i="1"/>
  <c r="J19" i="1" s="1"/>
  <c r="E19" i="1"/>
  <c r="D19" i="1"/>
  <c r="L19" i="1" s="1"/>
  <c r="C19" i="1"/>
  <c r="F19" i="1" s="1"/>
  <c r="B19" i="1"/>
  <c r="M18" i="1"/>
  <c r="L18" i="1"/>
  <c r="K18" i="1"/>
  <c r="I18" i="1"/>
  <c r="H18" i="1"/>
  <c r="G18" i="1"/>
  <c r="F18" i="1"/>
  <c r="E18" i="1"/>
  <c r="D18" i="1"/>
  <c r="C18" i="1"/>
  <c r="B18" i="1"/>
  <c r="M17" i="1"/>
  <c r="I17" i="1"/>
  <c r="J17" i="1" s="1"/>
  <c r="H17" i="1"/>
  <c r="G17" i="1"/>
  <c r="E17" i="1"/>
  <c r="F17" i="1" s="1"/>
  <c r="D17" i="1"/>
  <c r="L17" i="1" s="1"/>
  <c r="C17" i="1"/>
  <c r="K17" i="1" s="1"/>
  <c r="B17" i="1"/>
  <c r="I16" i="1"/>
  <c r="H16" i="1"/>
  <c r="G16" i="1"/>
  <c r="J16" i="1" s="1"/>
  <c r="E16" i="1"/>
  <c r="M16" i="1" s="1"/>
  <c r="D16" i="1"/>
  <c r="L16" i="1" s="1"/>
  <c r="C16" i="1"/>
  <c r="F16" i="1" s="1"/>
  <c r="B16" i="1"/>
  <c r="I15" i="1"/>
  <c r="J15" i="1" s="1"/>
  <c r="H15" i="1"/>
  <c r="G15" i="1"/>
  <c r="E15" i="1"/>
  <c r="F15" i="1" s="1"/>
  <c r="D15" i="1"/>
  <c r="L15" i="1" s="1"/>
  <c r="C15" i="1"/>
  <c r="K15" i="1" s="1"/>
  <c r="B15" i="1"/>
  <c r="I14" i="1"/>
  <c r="H14" i="1"/>
  <c r="G14" i="1"/>
  <c r="J14" i="1" s="1"/>
  <c r="E14" i="1"/>
  <c r="M14" i="1" s="1"/>
  <c r="D14" i="1"/>
  <c r="L14" i="1" s="1"/>
  <c r="C14" i="1"/>
  <c r="K14" i="1" s="1"/>
  <c r="N14" i="1" s="1"/>
  <c r="P14" i="1" s="1"/>
  <c r="B14" i="1"/>
  <c r="L13" i="1"/>
  <c r="I13" i="1"/>
  <c r="J13" i="1" s="1"/>
  <c r="H13" i="1"/>
  <c r="G13" i="1"/>
  <c r="F13" i="1"/>
  <c r="E13" i="1"/>
  <c r="M13" i="1" s="1"/>
  <c r="N13" i="1" s="1"/>
  <c r="D13" i="1"/>
  <c r="C13" i="1"/>
  <c r="K13" i="1" s="1"/>
  <c r="B13" i="1"/>
  <c r="I12" i="1"/>
  <c r="H12" i="1"/>
  <c r="G12" i="1"/>
  <c r="J12" i="1" s="1"/>
  <c r="E12" i="1"/>
  <c r="M12" i="1" s="1"/>
  <c r="D12" i="1"/>
  <c r="L12" i="1" s="1"/>
  <c r="C12" i="1"/>
  <c r="F12" i="1" s="1"/>
  <c r="B12" i="1"/>
  <c r="M11" i="1"/>
  <c r="N11" i="1" s="1"/>
  <c r="L11" i="1"/>
  <c r="J11" i="1"/>
  <c r="I11" i="1"/>
  <c r="H11" i="1"/>
  <c r="G11" i="1"/>
  <c r="F11" i="1"/>
  <c r="E11" i="1"/>
  <c r="D11" i="1"/>
  <c r="C11" i="1"/>
  <c r="K11" i="1" s="1"/>
  <c r="B11" i="1"/>
  <c r="I10" i="1"/>
  <c r="H10" i="1"/>
  <c r="G10" i="1"/>
  <c r="J10" i="1" s="1"/>
  <c r="E10" i="1"/>
  <c r="M10" i="1" s="1"/>
  <c r="N10" i="1" s="1"/>
  <c r="D10" i="1"/>
  <c r="L10" i="1" s="1"/>
  <c r="C10" i="1"/>
  <c r="K10" i="1" s="1"/>
  <c r="B10" i="1"/>
  <c r="M9" i="1"/>
  <c r="N9" i="1" s="1"/>
  <c r="I9" i="1"/>
  <c r="J9" i="1" s="1"/>
  <c r="H9" i="1"/>
  <c r="G9" i="1"/>
  <c r="E9" i="1"/>
  <c r="F9" i="1" s="1"/>
  <c r="D9" i="1"/>
  <c r="L9" i="1" s="1"/>
  <c r="C9" i="1"/>
  <c r="K9" i="1" s="1"/>
  <c r="B9" i="1"/>
  <c r="J8" i="1"/>
  <c r="I8" i="1"/>
  <c r="H8" i="1"/>
  <c r="G8" i="1"/>
  <c r="F8" i="1"/>
  <c r="E8" i="1"/>
  <c r="M8" i="1" s="1"/>
  <c r="D8" i="1"/>
  <c r="L8" i="1" s="1"/>
  <c r="C8" i="1"/>
  <c r="K8" i="1" s="1"/>
  <c r="B8" i="1"/>
  <c r="I7" i="1"/>
  <c r="J7" i="1" s="1"/>
  <c r="H7" i="1"/>
  <c r="G7" i="1"/>
  <c r="E7" i="1"/>
  <c r="M7" i="1" s="1"/>
  <c r="N7" i="1" s="1"/>
  <c r="D7" i="1"/>
  <c r="L7" i="1" s="1"/>
  <c r="C7" i="1"/>
  <c r="K7" i="1" s="1"/>
  <c r="B7" i="1"/>
  <c r="I6" i="1"/>
  <c r="I82" i="1" s="1"/>
  <c r="H6" i="1"/>
  <c r="G6" i="1"/>
  <c r="E6" i="1"/>
  <c r="E82" i="1" s="1"/>
  <c r="D6" i="1"/>
  <c r="C6" i="1"/>
  <c r="B6" i="1"/>
  <c r="A2" i="1"/>
  <c r="A1" i="1"/>
  <c r="P11" i="1" l="1"/>
  <c r="N12" i="1"/>
  <c r="P12" i="1" s="1"/>
  <c r="P10" i="1"/>
  <c r="N8" i="1"/>
  <c r="P8" i="1" s="1"/>
  <c r="P36" i="1"/>
  <c r="K19" i="1"/>
  <c r="F24" i="1"/>
  <c r="M24" i="1"/>
  <c r="N24" i="1" s="1"/>
  <c r="N25" i="1"/>
  <c r="P25" i="1" s="1"/>
  <c r="F26" i="1"/>
  <c r="M26" i="1"/>
  <c r="N26" i="1" s="1"/>
  <c r="P33" i="1"/>
  <c r="F38" i="1"/>
  <c r="K38" i="1"/>
  <c r="N38" i="1" s="1"/>
  <c r="P42" i="1"/>
  <c r="P43" i="1"/>
  <c r="J60" i="1"/>
  <c r="K60" i="1"/>
  <c r="N69" i="1"/>
  <c r="P69" i="1" s="1"/>
  <c r="F72" i="1"/>
  <c r="K72" i="1"/>
  <c r="F82" i="1"/>
  <c r="K12" i="1"/>
  <c r="K16" i="1"/>
  <c r="N16" i="1" s="1"/>
  <c r="K27" i="1"/>
  <c r="N27" i="1" s="1"/>
  <c r="P30" i="1"/>
  <c r="P58" i="1"/>
  <c r="F6" i="1"/>
  <c r="J6" i="1"/>
  <c r="F7" i="1"/>
  <c r="N19" i="1"/>
  <c r="C82" i="1"/>
  <c r="G82" i="1"/>
  <c r="J82" i="1" s="1"/>
  <c r="K6" i="1"/>
  <c r="F10" i="1"/>
  <c r="F14" i="1"/>
  <c r="M15" i="1"/>
  <c r="N15" i="1" s="1"/>
  <c r="P15" i="1" s="1"/>
  <c r="F20" i="1"/>
  <c r="M20" i="1"/>
  <c r="N20" i="1" s="1"/>
  <c r="P20" i="1" s="1"/>
  <c r="N21" i="1"/>
  <c r="F25" i="1"/>
  <c r="L29" i="1"/>
  <c r="L38" i="1"/>
  <c r="F54" i="1"/>
  <c r="K54" i="1"/>
  <c r="N54" i="1" s="1"/>
  <c r="P54" i="1" s="1"/>
  <c r="M63" i="1"/>
  <c r="N63" i="1" s="1"/>
  <c r="F63" i="1"/>
  <c r="M6" i="1"/>
  <c r="N17" i="1"/>
  <c r="P17" i="1" s="1"/>
  <c r="F22" i="1"/>
  <c r="M22" i="1"/>
  <c r="N22" i="1" s="1"/>
  <c r="P22" i="1" s="1"/>
  <c r="N23" i="1"/>
  <c r="P23" i="1" s="1"/>
  <c r="K32" i="1"/>
  <c r="F37" i="1"/>
  <c r="M37" i="1"/>
  <c r="N37" i="1" s="1"/>
  <c r="P37" i="1" s="1"/>
  <c r="P44" i="1"/>
  <c r="F64" i="1"/>
  <c r="K64" i="1"/>
  <c r="M51" i="1"/>
  <c r="N51" i="1" s="1"/>
  <c r="L54" i="1"/>
  <c r="N55" i="1"/>
  <c r="L64" i="1"/>
  <c r="P68" i="1"/>
  <c r="L72" i="1"/>
  <c r="N18" i="1"/>
  <c r="P18" i="1" s="1"/>
  <c r="F35" i="1"/>
  <c r="M45" i="1"/>
  <c r="N45" i="1" s="1"/>
  <c r="P45" i="1" s="1"/>
  <c r="F48" i="1"/>
  <c r="K48" i="1"/>
  <c r="N48" i="1" s="1"/>
  <c r="F49" i="1"/>
  <c r="P52" i="1"/>
  <c r="M59" i="1"/>
  <c r="N59" i="1" s="1"/>
  <c r="P59" i="1" s="1"/>
  <c r="L62" i="1"/>
  <c r="M65" i="1"/>
  <c r="N65" i="1" s="1"/>
  <c r="F65" i="1"/>
  <c r="P73" i="1"/>
  <c r="N31" i="1"/>
  <c r="P31" i="1" s="1"/>
  <c r="N32" i="1"/>
  <c r="P32" i="1" s="1"/>
  <c r="D82" i="1"/>
  <c r="H82" i="1"/>
  <c r="L6" i="1"/>
  <c r="J18" i="1"/>
  <c r="J20" i="1"/>
  <c r="J22" i="1"/>
  <c r="J24" i="1"/>
  <c r="J26" i="1"/>
  <c r="F33" i="1"/>
  <c r="N39" i="1"/>
  <c r="P39" i="1" s="1"/>
  <c r="N40" i="1"/>
  <c r="P41" i="1" s="1"/>
  <c r="K46" i="1"/>
  <c r="N46" i="1" s="1"/>
  <c r="P46" i="1" s="1"/>
  <c r="K50" i="1"/>
  <c r="N50" i="1" s="1"/>
  <c r="P50" i="1" s="1"/>
  <c r="F56" i="1"/>
  <c r="K56" i="1"/>
  <c r="N56" i="1" s="1"/>
  <c r="F57" i="1"/>
  <c r="N60" i="1"/>
  <c r="P60" i="1" s="1"/>
  <c r="K62" i="1"/>
  <c r="N62" i="1" s="1"/>
  <c r="P62" i="1" s="1"/>
  <c r="P78" i="1"/>
  <c r="F73" i="1"/>
  <c r="F81" i="1"/>
  <c r="N64" i="1"/>
  <c r="P64" i="1" s="1"/>
  <c r="F67" i="1"/>
  <c r="N72" i="1"/>
  <c r="P72" i="1" s="1"/>
  <c r="F75" i="1"/>
  <c r="F80" i="1"/>
  <c r="K66" i="1"/>
  <c r="N66" i="1" s="1"/>
  <c r="K74" i="1"/>
  <c r="N74" i="1" s="1"/>
  <c r="M80" i="1"/>
  <c r="N80" i="1" s="1"/>
  <c r="P80" i="1" s="1"/>
  <c r="P74" i="1" l="1"/>
  <c r="P75" i="1"/>
  <c r="P66" i="1"/>
  <c r="P67" i="1"/>
  <c r="P56" i="1"/>
  <c r="P57" i="1"/>
  <c r="P48" i="1"/>
  <c r="P49" i="1"/>
  <c r="P27" i="1"/>
  <c r="P28" i="1"/>
  <c r="M82" i="1"/>
  <c r="N6" i="1"/>
  <c r="P7" i="1" s="1"/>
  <c r="P55" i="1"/>
  <c r="P21" i="1"/>
  <c r="P16" i="1"/>
  <c r="P24" i="1"/>
  <c r="P65" i="1"/>
  <c r="P63" i="1"/>
  <c r="P19" i="1"/>
  <c r="P81" i="1"/>
  <c r="P47" i="1"/>
  <c r="P38" i="1"/>
  <c r="P26" i="1"/>
  <c r="P13" i="1"/>
  <c r="P40" i="1"/>
  <c r="L82" i="1"/>
  <c r="L88" i="1" s="1"/>
  <c r="P51" i="1"/>
  <c r="P61" i="1"/>
  <c r="K82" i="1"/>
  <c r="K88" i="1" s="1"/>
  <c r="P70" i="1"/>
  <c r="P9" i="1"/>
  <c r="N82" i="1" l="1"/>
  <c r="M88" i="1"/>
</calcChain>
</file>

<file path=xl/sharedStrings.xml><?xml version="1.0" encoding="utf-8"?>
<sst xmlns="http://schemas.openxmlformats.org/spreadsheetml/2006/main" count="98" uniqueCount="88">
  <si>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</si>
  <si>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</si>
  <si>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</si>
  <si>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</si>
  <si>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</si>
  <si>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</si>
  <si>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</si>
  <si>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PO</t>
  </si>
  <si>
    <t>เบิกจ่าย</t>
  </si>
  <si>
    <t>ร้อยละเบิกจ่ายต่องบจัดสรรถือจ่ายจังหวัด</t>
  </si>
  <si>
    <t>1500</t>
  </si>
  <si>
    <t>2300</t>
  </si>
  <si>
    <t>8100</t>
  </si>
  <si>
    <t>9300</t>
  </si>
  <si>
    <t>8400</t>
  </si>
  <si>
    <t>2500</t>
  </si>
  <si>
    <t>1800</t>
  </si>
  <si>
    <t>5300</t>
  </si>
  <si>
    <t>7200</t>
  </si>
  <si>
    <t>3100</t>
  </si>
  <si>
    <t>3800</t>
  </si>
  <si>
    <t>2700</t>
  </si>
  <si>
    <t>7100</t>
  </si>
  <si>
    <t>8500</t>
  </si>
  <si>
    <t>5500</t>
  </si>
  <si>
    <t>2100</t>
  </si>
  <si>
    <t>2200</t>
  </si>
  <si>
    <t>6100</t>
  </si>
  <si>
    <t>3900</t>
  </si>
  <si>
    <t>9500</t>
  </si>
  <si>
    <t>5800</t>
  </si>
  <si>
    <t>9100</t>
  </si>
  <si>
    <t>6000</t>
  </si>
  <si>
    <t>7600</t>
  </si>
  <si>
    <t>4600</t>
  </si>
  <si>
    <t>1900</t>
  </si>
  <si>
    <t>8600</t>
  </si>
  <si>
    <t>6700</t>
  </si>
  <si>
    <t>1300</t>
  </si>
  <si>
    <t>2000</t>
  </si>
  <si>
    <t>2600</t>
  </si>
  <si>
    <t>3600</t>
  </si>
  <si>
    <t>8300</t>
  </si>
  <si>
    <t>6600</t>
  </si>
  <si>
    <t>3700</t>
  </si>
  <si>
    <t>9600</t>
  </si>
  <si>
    <t>7700</t>
  </si>
  <si>
    <t>1100</t>
  </si>
  <si>
    <t>4500</t>
  </si>
  <si>
    <t>3200</t>
  </si>
  <si>
    <t>1400</t>
  </si>
  <si>
    <t>6200</t>
  </si>
  <si>
    <t>8200</t>
  </si>
  <si>
    <t>4800</t>
  </si>
  <si>
    <t>1200</t>
  </si>
  <si>
    <t>4200</t>
  </si>
  <si>
    <t>7500</t>
  </si>
  <si>
    <t>1700</t>
  </si>
  <si>
    <t>4900</t>
  </si>
  <si>
    <t>5200</t>
  </si>
  <si>
    <t>7000</t>
  </si>
  <si>
    <t>2400</t>
  </si>
  <si>
    <t>9200</t>
  </si>
  <si>
    <t>4100</t>
  </si>
  <si>
    <t>4400</t>
  </si>
  <si>
    <t>3500</t>
  </si>
  <si>
    <t>5100</t>
  </si>
  <si>
    <t>6500</t>
  </si>
  <si>
    <t>1600</t>
  </si>
  <si>
    <t>5400</t>
  </si>
  <si>
    <t>3000</t>
  </si>
  <si>
    <t>7400</t>
  </si>
  <si>
    <t>3300</t>
  </si>
  <si>
    <t>6400</t>
  </si>
  <si>
    <t>4700</t>
  </si>
  <si>
    <t>3400</t>
  </si>
  <si>
    <t>5700</t>
  </si>
  <si>
    <t>7300</t>
  </si>
  <si>
    <t>4300</t>
  </si>
  <si>
    <t>9400</t>
  </si>
  <si>
    <t>4000</t>
  </si>
  <si>
    <t>6300</t>
  </si>
  <si>
    <t>9000</t>
  </si>
  <si>
    <t>8000</t>
  </si>
  <si>
    <t>5600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</si>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</sst>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67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4"/>
      <name val="Cordia New"/>
      <family val="2"/>
    </font>
    <font>
      <sz val="11"/>
      <color indexed="62"/>
      <name val="Calibri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</borders>
  <cellStyleXfs count="783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4" borderId="18" applyNumberFormat="0" applyProtection="0">
      <alignment horizontal="left" vertical="center" indent="1"/>
    </xf>
    <xf numFmtId="0" fontId="10" fillId="0" borderId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" fillId="7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" fillId="8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" fillId="10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5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5" fillId="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5" fillId="9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" fillId="19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" fillId="8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22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" fillId="19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5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8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26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17" borderId="0" applyNumberFormat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4" fontId="15" fillId="28" borderId="18" applyNumberFormat="0" applyProtection="0">
      <alignment vertical="center"/>
    </xf>
    <xf numFmtId="4" fontId="16" fillId="28" borderId="18" applyNumberFormat="0" applyProtection="0">
      <alignment vertical="center"/>
    </xf>
    <xf numFmtId="4" fontId="15" fillId="28" borderId="18" applyNumberFormat="0" applyProtection="0">
      <alignment horizontal="left" vertical="center" indent="1"/>
    </xf>
    <xf numFmtId="4" fontId="15" fillId="28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4" fontId="15" fillId="29" borderId="18" applyNumberFormat="0" applyProtection="0">
      <alignment horizontal="right" vertical="center"/>
    </xf>
    <xf numFmtId="4" fontId="15" fillId="30" borderId="18" applyNumberFormat="0" applyProtection="0">
      <alignment horizontal="right" vertical="center"/>
    </xf>
    <xf numFmtId="4" fontId="15" fillId="31" borderId="18" applyNumberFormat="0" applyProtection="0">
      <alignment horizontal="right" vertical="center"/>
    </xf>
    <xf numFmtId="4" fontId="15" fillId="32" borderId="18" applyNumberFormat="0" applyProtection="0">
      <alignment horizontal="right" vertical="center"/>
    </xf>
    <xf numFmtId="4" fontId="15" fillId="33" borderId="18" applyNumberFormat="0" applyProtection="0">
      <alignment horizontal="right" vertical="center"/>
    </xf>
    <xf numFmtId="4" fontId="15" fillId="34" borderId="18" applyNumberFormat="0" applyProtection="0">
      <alignment horizontal="right" vertical="center"/>
    </xf>
    <xf numFmtId="4" fontId="15" fillId="35" borderId="18" applyNumberFormat="0" applyProtection="0">
      <alignment horizontal="right" vertical="center"/>
    </xf>
    <xf numFmtId="4" fontId="15" fillId="36" borderId="18" applyNumberFormat="0" applyProtection="0">
      <alignment horizontal="right" vertical="center"/>
    </xf>
    <xf numFmtId="4" fontId="15" fillId="37" borderId="18" applyNumberFormat="0" applyProtection="0">
      <alignment horizontal="right" vertical="center"/>
    </xf>
    <xf numFmtId="4" fontId="17" fillId="38" borderId="18" applyNumberFormat="0" applyProtection="0">
      <alignment horizontal="left" vertical="center" indent="1"/>
    </xf>
    <xf numFmtId="4" fontId="15" fillId="39" borderId="24" applyNumberFormat="0" applyProtection="0">
      <alignment horizontal="left" vertical="center" indent="1"/>
    </xf>
    <xf numFmtId="4" fontId="18" fillId="40" borderId="0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4" fontId="15" fillId="42" borderId="18" applyNumberFormat="0" applyProtection="0">
      <alignment vertical="center"/>
    </xf>
    <xf numFmtId="4" fontId="16" fillId="42" borderId="18" applyNumberFormat="0" applyProtection="0">
      <alignment vertical="center"/>
    </xf>
    <xf numFmtId="4" fontId="15" fillId="42" borderId="18" applyNumberFormat="0" applyProtection="0">
      <alignment horizontal="left" vertical="center" indent="1"/>
    </xf>
    <xf numFmtId="4" fontId="15" fillId="42" borderId="18" applyNumberFormat="0" applyProtection="0">
      <alignment horizontal="left" vertical="center" indent="1"/>
    </xf>
    <xf numFmtId="4" fontId="15" fillId="39" borderId="18" applyNumberFormat="0" applyProtection="0">
      <alignment horizontal="right" vertical="center"/>
    </xf>
    <xf numFmtId="4" fontId="16" fillId="39" borderId="18" applyNumberFormat="0" applyProtection="0">
      <alignment horizontal="right" vertical="center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19" fillId="0" borderId="0"/>
    <xf numFmtId="4" fontId="20" fillId="39" borderId="18" applyNumberFormat="0" applyProtection="0">
      <alignment horizontal="right" vertical="center"/>
    </xf>
    <xf numFmtId="0" fontId="21" fillId="1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1" fillId="12" borderId="25" applyNumberFormat="0" applyAlignment="0" applyProtection="0"/>
    <xf numFmtId="0" fontId="21" fillId="12" borderId="25" applyNumberFormat="0" applyAlignment="0" applyProtection="0"/>
    <xf numFmtId="0" fontId="23" fillId="14" borderId="2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4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3" fillId="19" borderId="26" applyNumberFormat="0" applyAlignment="0" applyProtection="0"/>
    <xf numFmtId="0" fontId="33" fillId="19" borderId="26" applyNumberFormat="0" applyAlignment="0" applyProtection="0"/>
    <xf numFmtId="0" fontId="35" fillId="43" borderId="26" applyNumberFormat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8" fillId="0" borderId="27" applyNumberFormat="0" applyFill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1" fillId="4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4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3" fillId="17" borderId="25" applyNumberFormat="0" applyAlignment="0" applyProtection="0"/>
    <xf numFmtId="0" fontId="43" fillId="17" borderId="25" applyNumberFormat="0" applyAlignment="0" applyProtection="0"/>
    <xf numFmtId="0" fontId="45" fillId="17" borderId="25" applyNumberFormat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8" fillId="45" borderId="0" applyNumberFormat="0" applyBorder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1" fillId="0" borderId="29" applyNumberFormat="0" applyFill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4" fillId="13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4" fillId="47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4" fillId="18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6" fillId="2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5" fillId="12" borderId="18" applyNumberFormat="0" applyAlignment="0" applyProtection="0"/>
    <xf numFmtId="0" fontId="55" fillId="12" borderId="18" applyNumberFormat="0" applyAlignment="0" applyProtection="0"/>
    <xf numFmtId="0" fontId="57" fillId="14" borderId="18" applyNumberForma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4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9" fillId="10" borderId="31" applyNumberFormat="0" applyFont="0" applyAlignment="0" applyProtection="0"/>
    <xf numFmtId="0" fontId="9" fillId="10" borderId="31" applyNumberFormat="0" applyFont="0" applyAlignment="0" applyProtection="0"/>
    <xf numFmtId="0" fontId="9" fillId="10" borderId="25" applyNumberFormat="0" applyFont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60" fillId="0" borderId="32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3" fillId="0" borderId="36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6" fillId="0" borderId="39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3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4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3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horizontal="center" vertical="center"/>
    </xf>
    <xf numFmtId="43" fontId="7" fillId="5" borderId="21" xfId="3" applyFont="1" applyFill="1" applyBorder="1" applyAlignment="1">
      <alignment horizontal="center" vertical="center"/>
    </xf>
    <xf numFmtId="43" fontId="7" fillId="5" borderId="20" xfId="3" applyNumberFormat="1" applyFont="1" applyFill="1" applyBorder="1" applyAlignment="1">
      <alignment vertical="center"/>
    </xf>
    <xf numFmtId="43" fontId="7" fillId="5" borderId="21" xfId="3" applyNumberFormat="1" applyFont="1" applyFill="1" applyBorder="1" applyAlignment="1">
      <alignment vertical="center"/>
    </xf>
    <xf numFmtId="43" fontId="7" fillId="5" borderId="22" xfId="3" applyNumberFormat="1" applyFont="1" applyFill="1" applyBorder="1" applyAlignment="1">
      <alignment vertical="center"/>
    </xf>
    <xf numFmtId="43" fontId="7" fillId="5" borderId="23" xfId="3" applyNumberFormat="1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vertical="center"/>
    </xf>
    <xf numFmtId="4" fontId="9" fillId="4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783">
    <cellStyle name="20% - ส่วนที่ถูกเน้น1" xfId="6"/>
    <cellStyle name="20% - ส่วนที่ถูกเน้น1 2" xfId="7"/>
    <cellStyle name="20% - ส่วนที่ถูกเน้น1 2 2" xfId="8"/>
    <cellStyle name="20% - ส่วนที่ถูกเน้น1 2 2 2" xfId="9"/>
    <cellStyle name="20% - ส่วนที่ถูกเน้น1 2 2 2 2" xfId="10"/>
    <cellStyle name="20% - ส่วนที่ถูกเน้น1 2 2 2 2 2" xfId="11"/>
    <cellStyle name="20% - ส่วนที่ถูกเน้น1 2 2 2 3" xfId="12"/>
    <cellStyle name="20% - ส่วนที่ถูกเน้น1 2 2 3" xfId="13"/>
    <cellStyle name="20% - ส่วนที่ถูกเน้น1 2 2 3 2" xfId="14"/>
    <cellStyle name="20% - ส่วนที่ถูกเน้น1 2 3" xfId="15"/>
    <cellStyle name="20% - ส่วนที่ถูกเน้น1 2 4" xfId="16"/>
    <cellStyle name="20% - ส่วนที่ถูกเน้น1 2 4 2" xfId="17"/>
    <cellStyle name="20% - ส่วนที่ถูกเน้น1 2 5" xfId="18"/>
    <cellStyle name="20% - ส่วนที่ถูกเน้น1 3" xfId="19"/>
    <cellStyle name="20% - ส่วนที่ถูกเน้น1 4" xfId="20"/>
    <cellStyle name="20% - ส่วนที่ถูกเน้น1 5" xfId="21"/>
    <cellStyle name="20% - ส่วนที่ถูกเน้น1_BEx7" xfId="22"/>
    <cellStyle name="20% - ส่วนที่ถูกเน้น2" xfId="23"/>
    <cellStyle name="20% - ส่วนที่ถูกเน้น2 2" xfId="24"/>
    <cellStyle name="20% - ส่วนที่ถูกเน้น2 2 2" xfId="25"/>
    <cellStyle name="20% - ส่วนที่ถูกเน้น2 2 2 2" xfId="26"/>
    <cellStyle name="20% - ส่วนที่ถูกเน้น2 2 2 2 2" xfId="27"/>
    <cellStyle name="20% - ส่วนที่ถูกเน้น2 2 2 2 2 2" xfId="28"/>
    <cellStyle name="20% - ส่วนที่ถูกเน้น2 2 2 2 3" xfId="29"/>
    <cellStyle name="20% - ส่วนที่ถูกเน้น2 2 2 3" xfId="30"/>
    <cellStyle name="20% - ส่วนที่ถูกเน้น2 2 2 3 2" xfId="31"/>
    <cellStyle name="20% - ส่วนที่ถูกเน้น2 2 3" xfId="32"/>
    <cellStyle name="20% - ส่วนที่ถูกเน้น2 2 4" xfId="33"/>
    <cellStyle name="20% - ส่วนที่ถูกเน้น2 2 4 2" xfId="34"/>
    <cellStyle name="20% - ส่วนที่ถูกเน้น2 2 5" xfId="35"/>
    <cellStyle name="20% - ส่วนที่ถูกเน้น2 3" xfId="36"/>
    <cellStyle name="20% - ส่วนที่ถูกเน้น2 4" xfId="37"/>
    <cellStyle name="20% - ส่วนที่ถูกเน้น2 5" xfId="38"/>
    <cellStyle name="20% - ส่วนที่ถูกเน้น2_BEx7" xfId="39"/>
    <cellStyle name="20% - ส่วนที่ถูกเน้น3" xfId="40"/>
    <cellStyle name="20% - ส่วนที่ถูกเน้น3 2" xfId="41"/>
    <cellStyle name="20% - ส่วนที่ถูกเน้น3 2 2" xfId="42"/>
    <cellStyle name="20% - ส่วนที่ถูกเน้น3 2 2 2" xfId="43"/>
    <cellStyle name="20% - ส่วนที่ถูกเน้น3 2 2 2 2" xfId="44"/>
    <cellStyle name="20% - ส่วนที่ถูกเน้น3 2 2 2 2 2" xfId="45"/>
    <cellStyle name="20% - ส่วนที่ถูกเน้น3 2 2 2 3" xfId="46"/>
    <cellStyle name="20% - ส่วนที่ถูกเน้น3 2 2 3" xfId="47"/>
    <cellStyle name="20% - ส่วนที่ถูกเน้น3 2 2 3 2" xfId="48"/>
    <cellStyle name="20% - ส่วนที่ถูกเน้น3 2 3" xfId="49"/>
    <cellStyle name="20% - ส่วนที่ถูกเน้น3 2 4" xfId="50"/>
    <cellStyle name="20% - ส่วนที่ถูกเน้น3 2 4 2" xfId="51"/>
    <cellStyle name="20% - ส่วนที่ถูกเน้น3 2 5" xfId="52"/>
    <cellStyle name="20% - ส่วนที่ถูกเน้น3 3" xfId="53"/>
    <cellStyle name="20% - ส่วนที่ถูกเน้น3 4" xfId="54"/>
    <cellStyle name="20% - ส่วนที่ถูกเน้น3 5" xfId="55"/>
    <cellStyle name="20% - ส่วนที่ถูกเน้น3_BEx7" xfId="56"/>
    <cellStyle name="20% - ส่วนที่ถูกเน้น4" xfId="57"/>
    <cellStyle name="20% - ส่วนที่ถูกเน้น4 2" xfId="58"/>
    <cellStyle name="20% - ส่วนที่ถูกเน้น4 2 2" xfId="59"/>
    <cellStyle name="20% - ส่วนที่ถูกเน้น4 2 2 2" xfId="60"/>
    <cellStyle name="20% - ส่วนที่ถูกเน้น4 2 2 2 2" xfId="61"/>
    <cellStyle name="20% - ส่วนที่ถูกเน้น4 2 2 2 2 2" xfId="62"/>
    <cellStyle name="20% - ส่วนที่ถูกเน้น4 2 2 2 3" xfId="63"/>
    <cellStyle name="20% - ส่วนที่ถูกเน้น4 2 2 3" xfId="64"/>
    <cellStyle name="20% - ส่วนที่ถูกเน้น4 2 2 3 2" xfId="65"/>
    <cellStyle name="20% - ส่วนที่ถูกเน้น4 2 3" xfId="66"/>
    <cellStyle name="20% - ส่วนที่ถูกเน้น4 2 4" xfId="67"/>
    <cellStyle name="20% - ส่วนที่ถูกเน้น4 2 4 2" xfId="68"/>
    <cellStyle name="20% - ส่วนที่ถูกเน้น4 2 5" xfId="69"/>
    <cellStyle name="20% - ส่วนที่ถูกเน้น4 3" xfId="70"/>
    <cellStyle name="20% - ส่วนที่ถูกเน้น4 4" xfId="71"/>
    <cellStyle name="20% - ส่วนที่ถูกเน้น4 5" xfId="72"/>
    <cellStyle name="20% - ส่วนที่ถูกเน้น4_BEx7" xfId="73"/>
    <cellStyle name="20% - ส่วนที่ถูกเน้น5" xfId="74"/>
    <cellStyle name="20% - ส่วนที่ถูกเน้น5 2" xfId="75"/>
    <cellStyle name="20% - ส่วนที่ถูกเน้น5 2 2" xfId="76"/>
    <cellStyle name="20% - ส่วนที่ถูกเน้น5 2 2 2" xfId="77"/>
    <cellStyle name="20% - ส่วนที่ถูกเน้น5 2 2 2 2" xfId="78"/>
    <cellStyle name="20% - ส่วนที่ถูกเน้น5 2 2 2 2 2" xfId="79"/>
    <cellStyle name="20% - ส่วนที่ถูกเน้น5 2 2 2 3" xfId="80"/>
    <cellStyle name="20% - ส่วนที่ถูกเน้น5 2 2 3" xfId="81"/>
    <cellStyle name="20% - ส่วนที่ถูกเน้น5 2 2 3 2" xfId="82"/>
    <cellStyle name="20% - ส่วนที่ถูกเน้น5 2 3" xfId="83"/>
    <cellStyle name="20% - ส่วนที่ถูกเน้น5 2 4" xfId="84"/>
    <cellStyle name="20% - ส่วนที่ถูกเน้น5 2 4 2" xfId="85"/>
    <cellStyle name="20% - ส่วนที่ถูกเน้น5 2 5" xfId="86"/>
    <cellStyle name="20% - ส่วนที่ถูกเน้น5 3" xfId="87"/>
    <cellStyle name="20% - ส่วนที่ถูกเน้น5 4" xfId="88"/>
    <cellStyle name="20% - ส่วนที่ถูกเน้น5 5" xfId="89"/>
    <cellStyle name="20% - ส่วนที่ถูกเน้น5_BEx7" xfId="90"/>
    <cellStyle name="20% - ส่วนที่ถูกเน้น6" xfId="91"/>
    <cellStyle name="20% - ส่วนที่ถูกเน้น6 2" xfId="92"/>
    <cellStyle name="20% - ส่วนที่ถูกเน้น6 2 2" xfId="93"/>
    <cellStyle name="20% - ส่วนที่ถูกเน้น6 2 2 2" xfId="94"/>
    <cellStyle name="20% - ส่วนที่ถูกเน้น6 2 2 2 2" xfId="95"/>
    <cellStyle name="20% - ส่วนที่ถูกเน้น6 2 2 2 2 2" xfId="96"/>
    <cellStyle name="20% - ส่วนที่ถูกเน้น6 2 2 2 3" xfId="97"/>
    <cellStyle name="20% - ส่วนที่ถูกเน้น6 2 2 3" xfId="98"/>
    <cellStyle name="20% - ส่วนที่ถูกเน้น6 2 2 3 2" xfId="99"/>
    <cellStyle name="20% - ส่วนที่ถูกเน้น6 2 3" xfId="100"/>
    <cellStyle name="20% - ส่วนที่ถูกเน้น6 2 4" xfId="101"/>
    <cellStyle name="20% - ส่วนที่ถูกเน้น6 2 4 2" xfId="102"/>
    <cellStyle name="20% - ส่วนที่ถูกเน้น6 2 5" xfId="103"/>
    <cellStyle name="20% - ส่วนที่ถูกเน้น6 3" xfId="104"/>
    <cellStyle name="20% - ส่วนที่ถูกเน้น6 4" xfId="105"/>
    <cellStyle name="20% - ส่วนที่ถูกเน้น6 5" xfId="106"/>
    <cellStyle name="20% - ส่วนที่ถูกเน้น6_BEx7" xfId="107"/>
    <cellStyle name="40% - ส่วนที่ถูกเน้น1" xfId="108"/>
    <cellStyle name="40% - ส่วนที่ถูกเน้น1 2" xfId="109"/>
    <cellStyle name="40% - ส่วนที่ถูกเน้น1 2 2" xfId="110"/>
    <cellStyle name="40% - ส่วนที่ถูกเน้น1 2 2 2" xfId="111"/>
    <cellStyle name="40% - ส่วนที่ถูกเน้น1 2 2 2 2" xfId="112"/>
    <cellStyle name="40% - ส่วนที่ถูกเน้น1 2 2 2 2 2" xfId="113"/>
    <cellStyle name="40% - ส่วนที่ถูกเน้น1 2 2 2 3" xfId="114"/>
    <cellStyle name="40% - ส่วนที่ถูกเน้น1 2 2 3" xfId="115"/>
    <cellStyle name="40% - ส่วนที่ถูกเน้น1 2 2 3 2" xfId="116"/>
    <cellStyle name="40% - ส่วนที่ถูกเน้น1 2 3" xfId="117"/>
    <cellStyle name="40% - ส่วนที่ถูกเน้น1 2 4" xfId="118"/>
    <cellStyle name="40% - ส่วนที่ถูกเน้น1 2 4 2" xfId="119"/>
    <cellStyle name="40% - ส่วนที่ถูกเน้น1 2 5" xfId="120"/>
    <cellStyle name="40% - ส่วนที่ถูกเน้น1 3" xfId="121"/>
    <cellStyle name="40% - ส่วนที่ถูกเน้น1 4" xfId="122"/>
    <cellStyle name="40% - ส่วนที่ถูกเน้น1 5" xfId="123"/>
    <cellStyle name="40% - ส่วนที่ถูกเน้น1_BEx7" xfId="124"/>
    <cellStyle name="40% - ส่วนที่ถูกเน้น2" xfId="125"/>
    <cellStyle name="40% - ส่วนที่ถูกเน้น2 2" xfId="126"/>
    <cellStyle name="40% - ส่วนที่ถูกเน้น2 2 2" xfId="127"/>
    <cellStyle name="40% - ส่วนที่ถูกเน้น2 2 2 2" xfId="128"/>
    <cellStyle name="40% - ส่วนที่ถูกเน้น2 2 2 2 2" xfId="129"/>
    <cellStyle name="40% - ส่วนที่ถูกเน้น2 2 2 2 2 2" xfId="130"/>
    <cellStyle name="40% - ส่วนที่ถูกเน้น2 2 2 2 3" xfId="131"/>
    <cellStyle name="40% - ส่วนที่ถูกเน้น2 2 2 3" xfId="132"/>
    <cellStyle name="40% - ส่วนที่ถูกเน้น2 2 2 3 2" xfId="133"/>
    <cellStyle name="40% - ส่วนที่ถูกเน้น2 2 3" xfId="134"/>
    <cellStyle name="40% - ส่วนที่ถูกเน้น2 2 4" xfId="135"/>
    <cellStyle name="40% - ส่วนที่ถูกเน้น2 2 4 2" xfId="136"/>
    <cellStyle name="40% - ส่วนที่ถูกเน้น2 2 5" xfId="137"/>
    <cellStyle name="40% - ส่วนที่ถูกเน้น2 3" xfId="138"/>
    <cellStyle name="40% - ส่วนที่ถูกเน้น2 4" xfId="139"/>
    <cellStyle name="40% - ส่วนที่ถูกเน้น2 5" xfId="140"/>
    <cellStyle name="40% - ส่วนที่ถูกเน้น2_BEx7" xfId="141"/>
    <cellStyle name="40% - ส่วนที่ถูกเน้น3" xfId="142"/>
    <cellStyle name="40% - ส่วนที่ถูกเน้น3 2" xfId="143"/>
    <cellStyle name="40% - ส่วนที่ถูกเน้น3 2 2" xfId="144"/>
    <cellStyle name="40% - ส่วนที่ถูกเน้น3 2 2 2" xfId="145"/>
    <cellStyle name="40% - ส่วนที่ถูกเน้น3 2 2 2 2" xfId="146"/>
    <cellStyle name="40% - ส่วนที่ถูกเน้น3 2 2 2 2 2" xfId="147"/>
    <cellStyle name="40% - ส่วนที่ถูกเน้น3 2 2 2 3" xfId="148"/>
    <cellStyle name="40% - ส่วนที่ถูกเน้น3 2 2 3" xfId="149"/>
    <cellStyle name="40% - ส่วนที่ถูกเน้น3 2 2 3 2" xfId="150"/>
    <cellStyle name="40% - ส่วนที่ถูกเน้น3 2 3" xfId="151"/>
    <cellStyle name="40% - ส่วนที่ถูกเน้น3 2 4" xfId="152"/>
    <cellStyle name="40% - ส่วนที่ถูกเน้น3 2 4 2" xfId="153"/>
    <cellStyle name="40% - ส่วนที่ถูกเน้น3 2 5" xfId="154"/>
    <cellStyle name="40% - ส่วนที่ถูกเน้น3 3" xfId="155"/>
    <cellStyle name="40% - ส่วนที่ถูกเน้น3 4" xfId="156"/>
    <cellStyle name="40% - ส่วนที่ถูกเน้น3 5" xfId="157"/>
    <cellStyle name="40% - ส่วนที่ถูกเน้น3_BEx7" xfId="158"/>
    <cellStyle name="40% - ส่วนที่ถูกเน้น4" xfId="159"/>
    <cellStyle name="40% - ส่วนที่ถูกเน้น4 2" xfId="160"/>
    <cellStyle name="40% - ส่วนที่ถูกเน้น4 2 2" xfId="161"/>
    <cellStyle name="40% - ส่วนที่ถูกเน้น4 2 2 2" xfId="162"/>
    <cellStyle name="40% - ส่วนที่ถูกเน้น4 2 2 2 2" xfId="163"/>
    <cellStyle name="40% - ส่วนที่ถูกเน้น4 2 2 2 2 2" xfId="164"/>
    <cellStyle name="40% - ส่วนที่ถูกเน้น4 2 2 2 3" xfId="165"/>
    <cellStyle name="40% - ส่วนที่ถูกเน้น4 2 2 3" xfId="166"/>
    <cellStyle name="40% - ส่วนที่ถูกเน้น4 2 2 3 2" xfId="167"/>
    <cellStyle name="40% - ส่วนที่ถูกเน้น4 2 3" xfId="168"/>
    <cellStyle name="40% - ส่วนที่ถูกเน้น4 2 4" xfId="169"/>
    <cellStyle name="40% - ส่วนที่ถูกเน้น4 2 4 2" xfId="170"/>
    <cellStyle name="40% - ส่วนที่ถูกเน้น4 2 5" xfId="171"/>
    <cellStyle name="40% - ส่วนที่ถูกเน้น4 3" xfId="172"/>
    <cellStyle name="40% - ส่วนที่ถูกเน้น4 4" xfId="173"/>
    <cellStyle name="40% - ส่วนที่ถูกเน้น4 5" xfId="174"/>
    <cellStyle name="40% - ส่วนที่ถูกเน้น4_BEx7" xfId="175"/>
    <cellStyle name="40% - ส่วนที่ถูกเน้น5" xfId="176"/>
    <cellStyle name="40% - ส่วนที่ถูกเน้น5 2" xfId="177"/>
    <cellStyle name="40% - ส่วนที่ถูกเน้น5 2 2" xfId="178"/>
    <cellStyle name="40% - ส่วนที่ถูกเน้น5 2 2 2" xfId="179"/>
    <cellStyle name="40% - ส่วนที่ถูกเน้น5 2 2 2 2" xfId="180"/>
    <cellStyle name="40% - ส่วนที่ถูกเน้น5 2 2 2 2 2" xfId="181"/>
    <cellStyle name="40% - ส่วนที่ถูกเน้น5 2 2 2 3" xfId="182"/>
    <cellStyle name="40% - ส่วนที่ถูกเน้น5 2 2 3" xfId="183"/>
    <cellStyle name="40% - ส่วนที่ถูกเน้น5 2 2 3 2" xfId="184"/>
    <cellStyle name="40% - ส่วนที่ถูกเน้น5 2 3" xfId="185"/>
    <cellStyle name="40% - ส่วนที่ถูกเน้น5 2 4" xfId="186"/>
    <cellStyle name="40% - ส่วนที่ถูกเน้น5 2 4 2" xfId="187"/>
    <cellStyle name="40% - ส่วนที่ถูกเน้น5 2 5" xfId="188"/>
    <cellStyle name="40% - ส่วนที่ถูกเน้น5 3" xfId="189"/>
    <cellStyle name="40% - ส่วนที่ถูกเน้น5 4" xfId="190"/>
    <cellStyle name="40% - ส่วนที่ถูกเน้น5 5" xfId="191"/>
    <cellStyle name="40% - ส่วนที่ถูกเน้น5_BEx7" xfId="192"/>
    <cellStyle name="40% - ส่วนที่ถูกเน้น6" xfId="193"/>
    <cellStyle name="40% - ส่วนที่ถูกเน้น6 2" xfId="194"/>
    <cellStyle name="40% - ส่วนที่ถูกเน้น6 2 2" xfId="195"/>
    <cellStyle name="40% - ส่วนที่ถูกเน้น6 2 2 2" xfId="196"/>
    <cellStyle name="40% - ส่วนที่ถูกเน้น6 2 2 2 2" xfId="197"/>
    <cellStyle name="40% - ส่วนที่ถูกเน้น6 2 2 2 2 2" xfId="198"/>
    <cellStyle name="40% - ส่วนที่ถูกเน้น6 2 2 2 3" xfId="199"/>
    <cellStyle name="40% - ส่วนที่ถูกเน้น6 2 2 3" xfId="200"/>
    <cellStyle name="40% - ส่วนที่ถูกเน้น6 2 2 3 2" xfId="201"/>
    <cellStyle name="40% - ส่วนที่ถูกเน้น6 2 3" xfId="202"/>
    <cellStyle name="40% - ส่วนที่ถูกเน้น6 2 4" xfId="203"/>
    <cellStyle name="40% - ส่วนที่ถูกเน้น6 2 4 2" xfId="204"/>
    <cellStyle name="40% - ส่วนที่ถูกเน้น6 2 5" xfId="205"/>
    <cellStyle name="40% - ส่วนที่ถูกเน้น6 3" xfId="206"/>
    <cellStyle name="40% - ส่วนที่ถูกเน้น6 4" xfId="207"/>
    <cellStyle name="40% - ส่วนที่ถูกเน้น6 5" xfId="208"/>
    <cellStyle name="40% - ส่วนที่ถูกเน้น6_BEx7" xfId="209"/>
    <cellStyle name="60% - ส่วนที่ถูกเน้น1" xfId="210"/>
    <cellStyle name="60% - ส่วนที่ถูกเน้น1 2" xfId="211"/>
    <cellStyle name="60% - ส่วนที่ถูกเน้น1 2 2" xfId="212"/>
    <cellStyle name="60% - ส่วนที่ถูกเน้น1 2 2 2" xfId="213"/>
    <cellStyle name="60% - ส่วนที่ถูกเน้น1 2 2 2 2" xfId="214"/>
    <cellStyle name="60% - ส่วนที่ถูกเน้น1 2 2 2 2 2" xfId="215"/>
    <cellStyle name="60% - ส่วนที่ถูกเน้น1 2 2 2 3" xfId="216"/>
    <cellStyle name="60% - ส่วนที่ถูกเน้น1 2 2 3" xfId="217"/>
    <cellStyle name="60% - ส่วนที่ถูกเน้น1 2 2 3 2" xfId="218"/>
    <cellStyle name="60% - ส่วนที่ถูกเน้น1 2 3" xfId="219"/>
    <cellStyle name="60% - ส่วนที่ถูกเน้น1 2 4" xfId="220"/>
    <cellStyle name="60% - ส่วนที่ถูกเน้น1 2 4 2" xfId="221"/>
    <cellStyle name="60% - ส่วนที่ถูกเน้น1 2 5" xfId="222"/>
    <cellStyle name="60% - ส่วนที่ถูกเน้น1 3" xfId="223"/>
    <cellStyle name="60% - ส่วนที่ถูกเน้น1 4" xfId="224"/>
    <cellStyle name="60% - ส่วนที่ถูกเน้น1 5" xfId="225"/>
    <cellStyle name="60% - ส่วนที่ถูกเน้น1_BEx7" xfId="226"/>
    <cellStyle name="60% - ส่วนที่ถูกเน้น2" xfId="227"/>
    <cellStyle name="60% - ส่วนที่ถูกเน้น2 2" xfId="228"/>
    <cellStyle name="60% - ส่วนที่ถูกเน้น2 2 2" xfId="229"/>
    <cellStyle name="60% - ส่วนที่ถูกเน้น2 2 2 2" xfId="230"/>
    <cellStyle name="60% - ส่วนที่ถูกเน้น2 2 2 2 2" xfId="231"/>
    <cellStyle name="60% - ส่วนที่ถูกเน้น2 2 2 2 2 2" xfId="232"/>
    <cellStyle name="60% - ส่วนที่ถูกเน้น2 2 2 2 3" xfId="233"/>
    <cellStyle name="60% - ส่วนที่ถูกเน้น2 2 2 3" xfId="234"/>
    <cellStyle name="60% - ส่วนที่ถูกเน้น2 2 2 3 2" xfId="235"/>
    <cellStyle name="60% - ส่วนที่ถูกเน้น2 2 3" xfId="236"/>
    <cellStyle name="60% - ส่วนที่ถูกเน้น2 2 4" xfId="237"/>
    <cellStyle name="60% - ส่วนที่ถูกเน้น2 2 4 2" xfId="238"/>
    <cellStyle name="60% - ส่วนที่ถูกเน้น2 2 5" xfId="239"/>
    <cellStyle name="60% - ส่วนที่ถูกเน้น2 3" xfId="240"/>
    <cellStyle name="60% - ส่วนที่ถูกเน้น2 4" xfId="241"/>
    <cellStyle name="60% - ส่วนที่ถูกเน้น2 5" xfId="242"/>
    <cellStyle name="60% - ส่วนที่ถูกเน้น2_BEx7" xfId="243"/>
    <cellStyle name="60% - ส่วนที่ถูกเน้น3" xfId="244"/>
    <cellStyle name="60% - ส่วนที่ถูกเน้น3 2" xfId="245"/>
    <cellStyle name="60% - ส่วนที่ถูกเน้น3 2 2" xfId="246"/>
    <cellStyle name="60% - ส่วนที่ถูกเน้น3 2 2 2" xfId="247"/>
    <cellStyle name="60% - ส่วนที่ถูกเน้น3 2 2 2 2" xfId="248"/>
    <cellStyle name="60% - ส่วนที่ถูกเน้น3 2 2 2 2 2" xfId="249"/>
    <cellStyle name="60% - ส่วนที่ถูกเน้น3 2 2 2 3" xfId="250"/>
    <cellStyle name="60% - ส่วนที่ถูกเน้น3 2 2 3" xfId="251"/>
    <cellStyle name="60% - ส่วนที่ถูกเน้น3 2 2 3 2" xfId="252"/>
    <cellStyle name="60% - ส่วนที่ถูกเน้น3 2 3" xfId="253"/>
    <cellStyle name="60% - ส่วนที่ถูกเน้น3 2 4" xfId="254"/>
    <cellStyle name="60% - ส่วนที่ถูกเน้น3 2 4 2" xfId="255"/>
    <cellStyle name="60% - ส่วนที่ถูกเน้น3 2 5" xfId="256"/>
    <cellStyle name="60% - ส่วนที่ถูกเน้น3 3" xfId="257"/>
    <cellStyle name="60% - ส่วนที่ถูกเน้น3 4" xfId="258"/>
    <cellStyle name="60% - ส่วนที่ถูกเน้น3 5" xfId="259"/>
    <cellStyle name="60% - ส่วนที่ถูกเน้น3_BEx7" xfId="260"/>
    <cellStyle name="60% - ส่วนที่ถูกเน้น4" xfId="261"/>
    <cellStyle name="60% - ส่วนที่ถูกเน้น4 2" xfId="262"/>
    <cellStyle name="60% - ส่วนที่ถูกเน้น4 2 2" xfId="263"/>
    <cellStyle name="60% - ส่วนที่ถูกเน้น4 2 2 2" xfId="264"/>
    <cellStyle name="60% - ส่วนที่ถูกเน้น4 2 2 2 2" xfId="265"/>
    <cellStyle name="60% - ส่วนที่ถูกเน้น4 2 2 2 2 2" xfId="266"/>
    <cellStyle name="60% - ส่วนที่ถูกเน้น4 2 2 2 3" xfId="267"/>
    <cellStyle name="60% - ส่วนที่ถูกเน้น4 2 2 3" xfId="268"/>
    <cellStyle name="60% - ส่วนที่ถูกเน้น4 2 2 3 2" xfId="269"/>
    <cellStyle name="60% - ส่วนที่ถูกเน้น4 2 3" xfId="270"/>
    <cellStyle name="60% - ส่วนที่ถูกเน้น4 2 4" xfId="271"/>
    <cellStyle name="60% - ส่วนที่ถูกเน้น4 2 4 2" xfId="272"/>
    <cellStyle name="60% - ส่วนที่ถูกเน้น4 2 5" xfId="273"/>
    <cellStyle name="60% - ส่วนที่ถูกเน้น4 3" xfId="274"/>
    <cellStyle name="60% - ส่วนที่ถูกเน้น4 4" xfId="275"/>
    <cellStyle name="60% - ส่วนที่ถูกเน้น4 5" xfId="276"/>
    <cellStyle name="60% - ส่วนที่ถูกเน้น4_BEx7" xfId="277"/>
    <cellStyle name="60% - ส่วนที่ถูกเน้น5" xfId="278"/>
    <cellStyle name="60% - ส่วนที่ถูกเน้น5 2" xfId="279"/>
    <cellStyle name="60% - ส่วนที่ถูกเน้น5 2 2" xfId="280"/>
    <cellStyle name="60% - ส่วนที่ถูกเน้น5 2 2 2" xfId="281"/>
    <cellStyle name="60% - ส่วนที่ถูกเน้น5 2 2 2 2" xfId="282"/>
    <cellStyle name="60% - ส่วนที่ถูกเน้น5 2 2 2 2 2" xfId="283"/>
    <cellStyle name="60% - ส่วนที่ถูกเน้น5 2 2 2 3" xfId="284"/>
    <cellStyle name="60% - ส่วนที่ถูกเน้น5 2 2 3" xfId="285"/>
    <cellStyle name="60% - ส่วนที่ถูกเน้น5 2 2 3 2" xfId="286"/>
    <cellStyle name="60% - ส่วนที่ถูกเน้น5 2 3" xfId="287"/>
    <cellStyle name="60% - ส่วนที่ถูกเน้น5 2 4" xfId="288"/>
    <cellStyle name="60% - ส่วนที่ถูกเน้น5 2 4 2" xfId="289"/>
    <cellStyle name="60% - ส่วนที่ถูกเน้น5 2 5" xfId="290"/>
    <cellStyle name="60% - ส่วนที่ถูกเน้น5 3" xfId="291"/>
    <cellStyle name="60% - ส่วนที่ถูกเน้น5 4" xfId="292"/>
    <cellStyle name="60% - ส่วนที่ถูกเน้น5 5" xfId="293"/>
    <cellStyle name="60% - ส่วนที่ถูกเน้น5_BEx7" xfId="294"/>
    <cellStyle name="60% - ส่วนที่ถูกเน้น6" xfId="295"/>
    <cellStyle name="60% - ส่วนที่ถูกเน้น6 2" xfId="296"/>
    <cellStyle name="60% - ส่วนที่ถูกเน้น6 2 2" xfId="297"/>
    <cellStyle name="60% - ส่วนที่ถูกเน้น6 2 2 2" xfId="298"/>
    <cellStyle name="60% - ส่วนที่ถูกเน้น6 2 2 2 2" xfId="299"/>
    <cellStyle name="60% - ส่วนที่ถูกเน้น6 2 2 2 2 2" xfId="300"/>
    <cellStyle name="60% - ส่วนที่ถูกเน้น6 2 2 2 3" xfId="301"/>
    <cellStyle name="60% - ส่วนที่ถูกเน้น6 2 2 3" xfId="302"/>
    <cellStyle name="60% - ส่วนที่ถูกเน้น6 2 2 3 2" xfId="303"/>
    <cellStyle name="60% - ส่วนที่ถูกเน้น6 2 3" xfId="304"/>
    <cellStyle name="60% - ส่วนที่ถูกเน้น6 2 4" xfId="305"/>
    <cellStyle name="60% - ส่วนที่ถูกเน้น6 2 4 2" xfId="306"/>
    <cellStyle name="60% - ส่วนที่ถูกเน้น6 2 5" xfId="307"/>
    <cellStyle name="60% - ส่วนที่ถูกเน้น6 3" xfId="308"/>
    <cellStyle name="60% - ส่วนที่ถูกเน้น6 4" xfId="309"/>
    <cellStyle name="60% - ส่วนที่ถูกเน้น6 5" xfId="310"/>
    <cellStyle name="60% - ส่วนที่ถูกเน้น6_BEx7" xfId="311"/>
    <cellStyle name="Comma" xfId="1" builtinId="3"/>
    <cellStyle name="Comma 2" xfId="3"/>
    <cellStyle name="Comma 3" xfId="312"/>
    <cellStyle name="Comma 4" xfId="313"/>
    <cellStyle name="Normal" xfId="0" builtinId="0"/>
    <cellStyle name="Normal 2" xfId="2"/>
    <cellStyle name="Normal 3" xfId="314"/>
    <cellStyle name="Normal 4" xfId="315"/>
    <cellStyle name="Normal_กระทรวง" xfId="5"/>
    <cellStyle name="Percent 2" xfId="316"/>
    <cellStyle name="SAPBEXaggData" xfId="317"/>
    <cellStyle name="SAPBEXaggDataEmph" xfId="318"/>
    <cellStyle name="SAPBEXaggItem" xfId="319"/>
    <cellStyle name="SAPBEXaggItemX" xfId="320"/>
    <cellStyle name="SAPBEXchaText" xfId="321"/>
    <cellStyle name="SAPBEXchaText 2" xfId="322"/>
    <cellStyle name="SAPBEXchaText_BEx7" xfId="323"/>
    <cellStyle name="SAPBEXexcBad7" xfId="324"/>
    <cellStyle name="SAPBEXexcBad8" xfId="325"/>
    <cellStyle name="SAPBEXexcBad9" xfId="326"/>
    <cellStyle name="SAPBEXexcCritical4" xfId="327"/>
    <cellStyle name="SAPBEXexcCritical5" xfId="328"/>
    <cellStyle name="SAPBEXexcCritical6" xfId="329"/>
    <cellStyle name="SAPBEXexcGood1" xfId="330"/>
    <cellStyle name="SAPBEXexcGood2" xfId="331"/>
    <cellStyle name="SAPBEXexcGood3" xfId="332"/>
    <cellStyle name="SAPBEXfilterDrill" xfId="333"/>
    <cellStyle name="SAPBEXfilterItem" xfId="334"/>
    <cellStyle name="SAPBEXfilterText" xfId="335"/>
    <cellStyle name="SAPBEXformats" xfId="336"/>
    <cellStyle name="SAPBEXformats 2" xfId="337"/>
    <cellStyle name="SAPBEXformats_BEx7" xfId="338"/>
    <cellStyle name="SAPBEXheaderItem" xfId="339"/>
    <cellStyle name="SAPBEXheaderItem 2" xfId="340"/>
    <cellStyle name="SAPBEXheaderItem 3" xfId="341"/>
    <cellStyle name="SAPBEXheaderItem 4" xfId="342"/>
    <cellStyle name="SAPBEXheaderItem_2. WS-1.1 2551_161107" xfId="343"/>
    <cellStyle name="SAPBEXheaderText" xfId="344"/>
    <cellStyle name="SAPBEXheaderText 2" xfId="345"/>
    <cellStyle name="SAPBEXheaderText 3" xfId="346"/>
    <cellStyle name="SAPBEXheaderText 4" xfId="347"/>
    <cellStyle name="SAPBEXheaderText_2. WS-1.1 2551_161107" xfId="348"/>
    <cellStyle name="SAPBEXHLevel0" xfId="349"/>
    <cellStyle name="SAPBEXHLevel0 2" xfId="350"/>
    <cellStyle name="SAPBEXHLevel0_BEx7" xfId="351"/>
    <cellStyle name="SAPBEXHLevel0X" xfId="352"/>
    <cellStyle name="SAPBEXHLevel0X 2" xfId="353"/>
    <cellStyle name="SAPBEXHLevel0X_BEx7" xfId="354"/>
    <cellStyle name="SAPBEXHLevel1" xfId="355"/>
    <cellStyle name="SAPBEXHLevel1 2" xfId="356"/>
    <cellStyle name="SAPBEXHLevel1_BEx7" xfId="357"/>
    <cellStyle name="SAPBEXHLevel1X" xfId="358"/>
    <cellStyle name="SAPBEXHLevel1X 2" xfId="359"/>
    <cellStyle name="SAPBEXHLevel1X_BEx7" xfId="360"/>
    <cellStyle name="SAPBEXHLevel2" xfId="361"/>
    <cellStyle name="SAPBEXHLevel2 2" xfId="362"/>
    <cellStyle name="SAPBEXHLevel2_BEx7" xfId="363"/>
    <cellStyle name="SAPBEXHLevel2X" xfId="364"/>
    <cellStyle name="SAPBEXHLevel2X 2" xfId="365"/>
    <cellStyle name="SAPBEXHLevel2X_BEx7" xfId="366"/>
    <cellStyle name="SAPBEXHLevel3" xfId="367"/>
    <cellStyle name="SAPBEXHLevel3 2" xfId="368"/>
    <cellStyle name="SAPBEXHLevel3_BEx7" xfId="369"/>
    <cellStyle name="SAPBEXHLevel3X" xfId="370"/>
    <cellStyle name="SAPBEXHLevel3X 2" xfId="371"/>
    <cellStyle name="SAPBEXHLevel3X_BEx7" xfId="372"/>
    <cellStyle name="SAPBEXresData" xfId="373"/>
    <cellStyle name="SAPBEXresDataEmph" xfId="374"/>
    <cellStyle name="SAPBEXresItem" xfId="375"/>
    <cellStyle name="SAPBEXresItemX" xfId="376"/>
    <cellStyle name="SAPBEXstdData" xfId="377"/>
    <cellStyle name="SAPBEXstdDataEmph" xfId="378"/>
    <cellStyle name="SAPBEXstdItem" xfId="4"/>
    <cellStyle name="SAPBEXstdItem 2" xfId="379"/>
    <cellStyle name="SAPBEXstdItem_BEx7" xfId="380"/>
    <cellStyle name="SAPBEXstdItemX" xfId="381"/>
    <cellStyle name="SAPBEXstdItemX 2" xfId="382"/>
    <cellStyle name="SAPBEXstdItemX_BEx7" xfId="383"/>
    <cellStyle name="SAPBEXtitle" xfId="384"/>
    <cellStyle name="SAPBEXundefined" xfId="385"/>
    <cellStyle name="การคำนวณ" xfId="386"/>
    <cellStyle name="การคำนวณ 2" xfId="387"/>
    <cellStyle name="การคำนวณ 2 2" xfId="388"/>
    <cellStyle name="การคำนวณ 2 2 2" xfId="389"/>
    <cellStyle name="การคำนวณ 2 2 2 2" xfId="390"/>
    <cellStyle name="การคำนวณ 2 2 2 2 2" xfId="391"/>
    <cellStyle name="การคำนวณ 2 2 2 3" xfId="392"/>
    <cellStyle name="การคำนวณ 2 2 3" xfId="393"/>
    <cellStyle name="การคำนวณ 2 2 3 2" xfId="394"/>
    <cellStyle name="การคำนวณ 2 3" xfId="395"/>
    <cellStyle name="การคำนวณ 2 4" xfId="396"/>
    <cellStyle name="การคำนวณ 2 4 2" xfId="397"/>
    <cellStyle name="การคำนวณ 2 5" xfId="398"/>
    <cellStyle name="การคำนวณ 3" xfId="399"/>
    <cellStyle name="การคำนวณ 4" xfId="400"/>
    <cellStyle name="การคำนวณ 5" xfId="401"/>
    <cellStyle name="การคำนวณ_BEx7" xfId="402"/>
    <cellStyle name="ข้อความเตือน" xfId="403"/>
    <cellStyle name="ข้อความเตือน 2" xfId="404"/>
    <cellStyle name="ข้อความเตือน 2 2" xfId="405"/>
    <cellStyle name="ข้อความเตือน 2 2 2" xfId="406"/>
    <cellStyle name="ข้อความเตือน 2 2 2 2" xfId="407"/>
    <cellStyle name="ข้อความเตือน 2 2 2 2 2" xfId="408"/>
    <cellStyle name="ข้อความเตือน 2 2 2 3" xfId="409"/>
    <cellStyle name="ข้อความเตือน 2 2 3" xfId="410"/>
    <cellStyle name="ข้อความเตือน 2 2 3 2" xfId="411"/>
    <cellStyle name="ข้อความเตือน 2 3" xfId="412"/>
    <cellStyle name="ข้อความเตือน 2 4" xfId="413"/>
    <cellStyle name="ข้อความเตือน 2 4 2" xfId="414"/>
    <cellStyle name="ข้อความเตือน 2 5" xfId="415"/>
    <cellStyle name="ข้อความเตือน 3" xfId="416"/>
    <cellStyle name="ข้อความเตือน 4" xfId="417"/>
    <cellStyle name="ข้อความเตือน 5" xfId="418"/>
    <cellStyle name="ข้อความเตือน_BEx7" xfId="419"/>
    <cellStyle name="ข้อความอธิบาย" xfId="420"/>
    <cellStyle name="ข้อความอธิบาย 2" xfId="421"/>
    <cellStyle name="ข้อความอธิบาย 2 2" xfId="422"/>
    <cellStyle name="ข้อความอธิบาย 2 2 2" xfId="423"/>
    <cellStyle name="ข้อความอธิบาย 2 2 2 2" xfId="424"/>
    <cellStyle name="ข้อความอธิบาย 2 2 2 2 2" xfId="425"/>
    <cellStyle name="ข้อความอธิบาย 2 2 2 3" xfId="426"/>
    <cellStyle name="ข้อความอธิบาย 2 2 3" xfId="427"/>
    <cellStyle name="ข้อความอธิบาย 2 2 3 2" xfId="428"/>
    <cellStyle name="ข้อความอธิบาย 2 3" xfId="429"/>
    <cellStyle name="ข้อความอธิบาย 2 4" xfId="430"/>
    <cellStyle name="ข้อความอธิบาย 2 4 2" xfId="431"/>
    <cellStyle name="ข้อความอธิบาย 2 5" xfId="432"/>
    <cellStyle name="ข้อความอธิบาย 3" xfId="433"/>
    <cellStyle name="ข้อความอธิบาย 4" xfId="434"/>
    <cellStyle name="ข้อความอธิบาย 5" xfId="435"/>
    <cellStyle name="ข้อความอธิบาย_BEx7" xfId="436"/>
    <cellStyle name="ชื่อเรื่อง" xfId="437"/>
    <cellStyle name="ชื่อเรื่อง 2" xfId="438"/>
    <cellStyle name="ชื่อเรื่อง 2 2" xfId="439"/>
    <cellStyle name="ชื่อเรื่อง 2 2 2" xfId="440"/>
    <cellStyle name="ชื่อเรื่อง 2 2 2 2" xfId="441"/>
    <cellStyle name="ชื่อเรื่อง 2 2 2 2 2" xfId="442"/>
    <cellStyle name="ชื่อเรื่อง 2 2 2 3" xfId="443"/>
    <cellStyle name="ชื่อเรื่อง 2 2 3" xfId="444"/>
    <cellStyle name="ชื่อเรื่อง 2 2 3 2" xfId="445"/>
    <cellStyle name="ชื่อเรื่อง 2 3" xfId="446"/>
    <cellStyle name="ชื่อเรื่อง 2 4" xfId="447"/>
    <cellStyle name="ชื่อเรื่อง 2 4 2" xfId="448"/>
    <cellStyle name="ชื่อเรื่อง 2 5" xfId="449"/>
    <cellStyle name="ชื่อเรื่อง 3" xfId="450"/>
    <cellStyle name="ชื่อเรื่อง 4" xfId="451"/>
    <cellStyle name="ชื่อเรื่อง 5" xfId="452"/>
    <cellStyle name="ชื่อเรื่อง_BEx7" xfId="453"/>
    <cellStyle name="เซลล์ตรวจสอบ" xfId="454"/>
    <cellStyle name="เซลล์ตรวจสอบ 2" xfId="455"/>
    <cellStyle name="เซลล์ตรวจสอบ 2 2" xfId="456"/>
    <cellStyle name="เซลล์ตรวจสอบ 2 2 2" xfId="457"/>
    <cellStyle name="เซลล์ตรวจสอบ 2 2 2 2" xfId="458"/>
    <cellStyle name="เซลล์ตรวจสอบ 2 2 2 2 2" xfId="459"/>
    <cellStyle name="เซลล์ตรวจสอบ 2 2 2 3" xfId="460"/>
    <cellStyle name="เซลล์ตรวจสอบ 2 2 3" xfId="461"/>
    <cellStyle name="เซลล์ตรวจสอบ 2 2 3 2" xfId="462"/>
    <cellStyle name="เซลล์ตรวจสอบ 2 3" xfId="463"/>
    <cellStyle name="เซลล์ตรวจสอบ 2 4" xfId="464"/>
    <cellStyle name="เซลล์ตรวจสอบ 2 4 2" xfId="465"/>
    <cellStyle name="เซลล์ตรวจสอบ 2 5" xfId="466"/>
    <cellStyle name="เซลล์ตรวจสอบ 3" xfId="467"/>
    <cellStyle name="เซลล์ตรวจสอบ 4" xfId="468"/>
    <cellStyle name="เซลล์ตรวจสอบ 5" xfId="469"/>
    <cellStyle name="เซลล์ตรวจสอบ_BEx7" xfId="470"/>
    <cellStyle name="เซลล์ที่มีการเชื่อมโยง" xfId="471"/>
    <cellStyle name="เซลล์ที่มีการเชื่อมโยง 2" xfId="472"/>
    <cellStyle name="เซลล์ที่มีการเชื่อมโยง 2 2" xfId="473"/>
    <cellStyle name="เซลล์ที่มีการเชื่อมโยง 2 2 2" xfId="474"/>
    <cellStyle name="เซลล์ที่มีการเชื่อมโยง 2 2 2 2" xfId="475"/>
    <cellStyle name="เซลล์ที่มีการเชื่อมโยง 2 2 2 2 2" xfId="476"/>
    <cellStyle name="เซลล์ที่มีการเชื่อมโยง 2 2 2 3" xfId="477"/>
    <cellStyle name="เซลล์ที่มีการเชื่อมโยง 2 2 3" xfId="478"/>
    <cellStyle name="เซลล์ที่มีการเชื่อมโยง 2 2 3 2" xfId="479"/>
    <cellStyle name="เซลล์ที่มีการเชื่อมโยง 2 3" xfId="480"/>
    <cellStyle name="เซลล์ที่มีการเชื่อมโยง 2 4" xfId="481"/>
    <cellStyle name="เซลล์ที่มีการเชื่อมโยง 2 4 2" xfId="482"/>
    <cellStyle name="เซลล์ที่มีการเชื่อมโยง 2 5" xfId="483"/>
    <cellStyle name="เซลล์ที่มีการเชื่อมโยง 3" xfId="484"/>
    <cellStyle name="เซลล์ที่มีการเชื่อมโยง 4" xfId="485"/>
    <cellStyle name="เซลล์ที่มีการเชื่อมโยง 5" xfId="486"/>
    <cellStyle name="เซลล์ที่มีการเชื่อมโยง_BEx7" xfId="487"/>
    <cellStyle name="ดี" xfId="488"/>
    <cellStyle name="ดี 2" xfId="489"/>
    <cellStyle name="ดี 2 2" xfId="490"/>
    <cellStyle name="ดี 2 2 2" xfId="491"/>
    <cellStyle name="ดี 2 2 2 2" xfId="492"/>
    <cellStyle name="ดี 2 2 2 2 2" xfId="493"/>
    <cellStyle name="ดี 2 2 2 3" xfId="494"/>
    <cellStyle name="ดี 2 2 3" xfId="495"/>
    <cellStyle name="ดี 2 2 3 2" xfId="496"/>
    <cellStyle name="ดี 2 3" xfId="497"/>
    <cellStyle name="ดี 2 4" xfId="498"/>
    <cellStyle name="ดี 2 4 2" xfId="499"/>
    <cellStyle name="ดี 2 5" xfId="500"/>
    <cellStyle name="ดี 3" xfId="501"/>
    <cellStyle name="ดี 4" xfId="502"/>
    <cellStyle name="ดี 5" xfId="503"/>
    <cellStyle name="ดี_BEx7" xfId="504"/>
    <cellStyle name="ปกติ 2" xfId="505"/>
    <cellStyle name="ปกติ 2 2" xfId="506"/>
    <cellStyle name="ปกติ 2 3" xfId="507"/>
    <cellStyle name="ปกติ 2 4" xfId="508"/>
    <cellStyle name="ปกติ 2 5" xfId="509"/>
    <cellStyle name="ปกติ_ผลเบิกจ่าย" xfId="510"/>
    <cellStyle name="ป้อนค่า" xfId="511"/>
    <cellStyle name="ป้อนค่า 2" xfId="512"/>
    <cellStyle name="ป้อนค่า 2 2" xfId="513"/>
    <cellStyle name="ป้อนค่า 2 2 2" xfId="514"/>
    <cellStyle name="ป้อนค่า 2 2 2 2" xfId="515"/>
    <cellStyle name="ป้อนค่า 2 2 2 2 2" xfId="516"/>
    <cellStyle name="ป้อนค่า 2 2 2 3" xfId="517"/>
    <cellStyle name="ป้อนค่า 2 2 3" xfId="518"/>
    <cellStyle name="ป้อนค่า 2 2 3 2" xfId="519"/>
    <cellStyle name="ป้อนค่า 2 3" xfId="520"/>
    <cellStyle name="ป้อนค่า 2 4" xfId="521"/>
    <cellStyle name="ป้อนค่า 2 4 2" xfId="522"/>
    <cellStyle name="ป้อนค่า 2 5" xfId="523"/>
    <cellStyle name="ป้อนค่า 3" xfId="524"/>
    <cellStyle name="ป้อนค่า 4" xfId="525"/>
    <cellStyle name="ป้อนค่า 5" xfId="526"/>
    <cellStyle name="ป้อนค่า_BEx7" xfId="527"/>
    <cellStyle name="ปานกลาง" xfId="528"/>
    <cellStyle name="ปานกลาง 2" xfId="529"/>
    <cellStyle name="ปานกลาง 2 2" xfId="530"/>
    <cellStyle name="ปานกลาง 2 2 2" xfId="531"/>
    <cellStyle name="ปานกลาง 2 2 2 2" xfId="532"/>
    <cellStyle name="ปานกลาง 2 2 2 2 2" xfId="533"/>
    <cellStyle name="ปานกลาง 2 2 2 3" xfId="534"/>
    <cellStyle name="ปานกลาง 2 2 3" xfId="535"/>
    <cellStyle name="ปานกลาง 2 2 3 2" xfId="536"/>
    <cellStyle name="ปานกลาง 2 3" xfId="537"/>
    <cellStyle name="ปานกลาง 2 4" xfId="538"/>
    <cellStyle name="ปานกลาง 2 4 2" xfId="539"/>
    <cellStyle name="ปานกลาง 2 5" xfId="540"/>
    <cellStyle name="ปานกลาง 3" xfId="541"/>
    <cellStyle name="ปานกลาง 4" xfId="542"/>
    <cellStyle name="ปานกลาง 5" xfId="543"/>
    <cellStyle name="ปานกลาง_BEx7" xfId="544"/>
    <cellStyle name="ผลรวม" xfId="545"/>
    <cellStyle name="ผลรวม 2" xfId="546"/>
    <cellStyle name="ผลรวม 2 2" xfId="547"/>
    <cellStyle name="ผลรวม 2 2 2" xfId="548"/>
    <cellStyle name="ผลรวม 2 2 2 2" xfId="549"/>
    <cellStyle name="ผลรวม 2 2 2 2 2" xfId="550"/>
    <cellStyle name="ผลรวม 2 2 2 3" xfId="551"/>
    <cellStyle name="ผลรวม 2 2 3" xfId="552"/>
    <cellStyle name="ผลรวม 2 2 3 2" xfId="553"/>
    <cellStyle name="ผลรวม 2 3" xfId="554"/>
    <cellStyle name="ผลรวม 2 4" xfId="555"/>
    <cellStyle name="ผลรวม 2 4 2" xfId="556"/>
    <cellStyle name="ผลรวม 2 5" xfId="557"/>
    <cellStyle name="ผลรวม 3" xfId="558"/>
    <cellStyle name="ผลรวม 4" xfId="559"/>
    <cellStyle name="ผลรวม 5" xfId="560"/>
    <cellStyle name="ผลรวม_BEx7" xfId="561"/>
    <cellStyle name="แย่" xfId="562"/>
    <cellStyle name="แย่ 2" xfId="563"/>
    <cellStyle name="แย่ 2 2" xfId="564"/>
    <cellStyle name="แย่ 2 2 2" xfId="565"/>
    <cellStyle name="แย่ 2 2 2 2" xfId="566"/>
    <cellStyle name="แย่ 2 2 2 2 2" xfId="567"/>
    <cellStyle name="แย่ 2 2 2 3" xfId="568"/>
    <cellStyle name="แย่ 2 2 3" xfId="569"/>
    <cellStyle name="แย่ 2 2 3 2" xfId="570"/>
    <cellStyle name="แย่ 2 3" xfId="571"/>
    <cellStyle name="แย่ 2 4" xfId="572"/>
    <cellStyle name="แย่ 2 4 2" xfId="573"/>
    <cellStyle name="แย่ 2 5" xfId="574"/>
    <cellStyle name="แย่ 3" xfId="575"/>
    <cellStyle name="แย่ 4" xfId="576"/>
    <cellStyle name="แย่ 5" xfId="577"/>
    <cellStyle name="แย่_BEx7" xfId="578"/>
    <cellStyle name="ส่วนที่ถูกเน้น1" xfId="579"/>
    <cellStyle name="ส่วนที่ถูกเน้น1 2" xfId="580"/>
    <cellStyle name="ส่วนที่ถูกเน้น1 2 2" xfId="581"/>
    <cellStyle name="ส่วนที่ถูกเน้น1 2 2 2" xfId="582"/>
    <cellStyle name="ส่วนที่ถูกเน้น1 2 2 2 2" xfId="583"/>
    <cellStyle name="ส่วนที่ถูกเน้น1 2 2 2 2 2" xfId="584"/>
    <cellStyle name="ส่วนที่ถูกเน้น1 2 2 2 3" xfId="585"/>
    <cellStyle name="ส่วนที่ถูกเน้น1 2 2 3" xfId="586"/>
    <cellStyle name="ส่วนที่ถูกเน้น1 2 2 3 2" xfId="587"/>
    <cellStyle name="ส่วนที่ถูกเน้น1 2 3" xfId="588"/>
    <cellStyle name="ส่วนที่ถูกเน้น1 2 4" xfId="589"/>
    <cellStyle name="ส่วนที่ถูกเน้น1 2 4 2" xfId="590"/>
    <cellStyle name="ส่วนที่ถูกเน้น1 2 5" xfId="591"/>
    <cellStyle name="ส่วนที่ถูกเน้น1 3" xfId="592"/>
    <cellStyle name="ส่วนที่ถูกเน้น1 4" xfId="593"/>
    <cellStyle name="ส่วนที่ถูกเน้น1 5" xfId="594"/>
    <cellStyle name="ส่วนที่ถูกเน้น1_BEx7" xfId="595"/>
    <cellStyle name="ส่วนที่ถูกเน้น2" xfId="596"/>
    <cellStyle name="ส่วนที่ถูกเน้น2 2" xfId="597"/>
    <cellStyle name="ส่วนที่ถูกเน้น2 2 2" xfId="598"/>
    <cellStyle name="ส่วนที่ถูกเน้น2 2 2 2" xfId="599"/>
    <cellStyle name="ส่วนที่ถูกเน้น2 2 2 2 2" xfId="600"/>
    <cellStyle name="ส่วนที่ถูกเน้น2 2 2 2 2 2" xfId="601"/>
    <cellStyle name="ส่วนที่ถูกเน้น2 2 2 2 3" xfId="602"/>
    <cellStyle name="ส่วนที่ถูกเน้น2 2 2 3" xfId="603"/>
    <cellStyle name="ส่วนที่ถูกเน้น2 2 2 3 2" xfId="604"/>
    <cellStyle name="ส่วนที่ถูกเน้น2 2 3" xfId="605"/>
    <cellStyle name="ส่วนที่ถูกเน้น2 2 4" xfId="606"/>
    <cellStyle name="ส่วนที่ถูกเน้น2 2 4 2" xfId="607"/>
    <cellStyle name="ส่วนที่ถูกเน้น2 2 5" xfId="608"/>
    <cellStyle name="ส่วนที่ถูกเน้น2 3" xfId="609"/>
    <cellStyle name="ส่วนที่ถูกเน้น2 4" xfId="610"/>
    <cellStyle name="ส่วนที่ถูกเน้น2 5" xfId="611"/>
    <cellStyle name="ส่วนที่ถูกเน้น2_BEx7" xfId="612"/>
    <cellStyle name="ส่วนที่ถูกเน้น3" xfId="613"/>
    <cellStyle name="ส่วนที่ถูกเน้น3 2" xfId="614"/>
    <cellStyle name="ส่วนที่ถูกเน้น3 2 2" xfId="615"/>
    <cellStyle name="ส่วนที่ถูกเน้น3 2 2 2" xfId="616"/>
    <cellStyle name="ส่วนที่ถูกเน้น3 2 2 2 2" xfId="617"/>
    <cellStyle name="ส่วนที่ถูกเน้น3 2 2 2 2 2" xfId="618"/>
    <cellStyle name="ส่วนที่ถูกเน้น3 2 2 2 3" xfId="619"/>
    <cellStyle name="ส่วนที่ถูกเน้น3 2 2 3" xfId="620"/>
    <cellStyle name="ส่วนที่ถูกเน้น3 2 2 3 2" xfId="621"/>
    <cellStyle name="ส่วนที่ถูกเน้น3 2 3" xfId="622"/>
    <cellStyle name="ส่วนที่ถูกเน้น3 2 4" xfId="623"/>
    <cellStyle name="ส่วนที่ถูกเน้น3 2 4 2" xfId="624"/>
    <cellStyle name="ส่วนที่ถูกเน้น3 2 5" xfId="625"/>
    <cellStyle name="ส่วนที่ถูกเน้น3 3" xfId="626"/>
    <cellStyle name="ส่วนที่ถูกเน้น3 4" xfId="627"/>
    <cellStyle name="ส่วนที่ถูกเน้น3 5" xfId="628"/>
    <cellStyle name="ส่วนที่ถูกเน้น3_BEx7" xfId="629"/>
    <cellStyle name="ส่วนที่ถูกเน้น4" xfId="630"/>
    <cellStyle name="ส่วนที่ถูกเน้น4 2" xfId="631"/>
    <cellStyle name="ส่วนที่ถูกเน้น4 2 2" xfId="632"/>
    <cellStyle name="ส่วนที่ถูกเน้น4 2 2 2" xfId="633"/>
    <cellStyle name="ส่วนที่ถูกเน้น4 2 2 2 2" xfId="634"/>
    <cellStyle name="ส่วนที่ถูกเน้น4 2 2 2 2 2" xfId="635"/>
    <cellStyle name="ส่วนที่ถูกเน้น4 2 2 2 3" xfId="636"/>
    <cellStyle name="ส่วนที่ถูกเน้น4 2 2 3" xfId="637"/>
    <cellStyle name="ส่วนที่ถูกเน้น4 2 2 3 2" xfId="638"/>
    <cellStyle name="ส่วนที่ถูกเน้น4 2 3" xfId="639"/>
    <cellStyle name="ส่วนที่ถูกเน้น4 2 4" xfId="640"/>
    <cellStyle name="ส่วนที่ถูกเน้น4 2 4 2" xfId="641"/>
    <cellStyle name="ส่วนที่ถูกเน้น4 2 5" xfId="642"/>
    <cellStyle name="ส่วนที่ถูกเน้น4 3" xfId="643"/>
    <cellStyle name="ส่วนที่ถูกเน้น4 4" xfId="644"/>
    <cellStyle name="ส่วนที่ถูกเน้น4 5" xfId="645"/>
    <cellStyle name="ส่วนที่ถูกเน้น4_BEx7" xfId="646"/>
    <cellStyle name="ส่วนที่ถูกเน้น5" xfId="647"/>
    <cellStyle name="ส่วนที่ถูกเน้น5 2" xfId="648"/>
    <cellStyle name="ส่วนที่ถูกเน้น5 2 2" xfId="649"/>
    <cellStyle name="ส่วนที่ถูกเน้น5 2 2 2" xfId="650"/>
    <cellStyle name="ส่วนที่ถูกเน้น5 2 2 2 2" xfId="651"/>
    <cellStyle name="ส่วนที่ถูกเน้น5 2 2 2 2 2" xfId="652"/>
    <cellStyle name="ส่วนที่ถูกเน้น5 2 2 2 3" xfId="653"/>
    <cellStyle name="ส่วนที่ถูกเน้น5 2 2 3" xfId="654"/>
    <cellStyle name="ส่วนที่ถูกเน้น5 2 2 3 2" xfId="655"/>
    <cellStyle name="ส่วนที่ถูกเน้น5 2 3" xfId="656"/>
    <cellStyle name="ส่วนที่ถูกเน้น5 2 4" xfId="657"/>
    <cellStyle name="ส่วนที่ถูกเน้น5 2 4 2" xfId="658"/>
    <cellStyle name="ส่วนที่ถูกเน้น5 2 5" xfId="659"/>
    <cellStyle name="ส่วนที่ถูกเน้น5 3" xfId="660"/>
    <cellStyle name="ส่วนที่ถูกเน้น5 4" xfId="661"/>
    <cellStyle name="ส่วนที่ถูกเน้น5 5" xfId="662"/>
    <cellStyle name="ส่วนที่ถูกเน้น5_BEx7" xfId="663"/>
    <cellStyle name="ส่วนที่ถูกเน้น6" xfId="664"/>
    <cellStyle name="ส่วนที่ถูกเน้น6 2" xfId="665"/>
    <cellStyle name="ส่วนที่ถูกเน้น6 2 2" xfId="666"/>
    <cellStyle name="ส่วนที่ถูกเน้น6 2 2 2" xfId="667"/>
    <cellStyle name="ส่วนที่ถูกเน้น6 2 2 2 2" xfId="668"/>
    <cellStyle name="ส่วนที่ถูกเน้น6 2 2 2 2 2" xfId="669"/>
    <cellStyle name="ส่วนที่ถูกเน้น6 2 2 2 3" xfId="670"/>
    <cellStyle name="ส่วนที่ถูกเน้น6 2 2 3" xfId="671"/>
    <cellStyle name="ส่วนที่ถูกเน้น6 2 2 3 2" xfId="672"/>
    <cellStyle name="ส่วนที่ถูกเน้น6 2 3" xfId="673"/>
    <cellStyle name="ส่วนที่ถูกเน้น6 2 4" xfId="674"/>
    <cellStyle name="ส่วนที่ถูกเน้น6 2 4 2" xfId="675"/>
    <cellStyle name="ส่วนที่ถูกเน้น6 2 5" xfId="676"/>
    <cellStyle name="ส่วนที่ถูกเน้น6 3" xfId="677"/>
    <cellStyle name="ส่วนที่ถูกเน้น6 4" xfId="678"/>
    <cellStyle name="ส่วนที่ถูกเน้น6 5" xfId="679"/>
    <cellStyle name="ส่วนที่ถูกเน้น6_BEx7" xfId="680"/>
    <cellStyle name="แสดงผล" xfId="681"/>
    <cellStyle name="แสดงผล 2" xfId="682"/>
    <cellStyle name="แสดงผล 2 2" xfId="683"/>
    <cellStyle name="แสดงผล 2 2 2" xfId="684"/>
    <cellStyle name="แสดงผล 2 2 2 2" xfId="685"/>
    <cellStyle name="แสดงผล 2 2 2 2 2" xfId="686"/>
    <cellStyle name="แสดงผล 2 2 2 3" xfId="687"/>
    <cellStyle name="แสดงผล 2 2 3" xfId="688"/>
    <cellStyle name="แสดงผล 2 2 3 2" xfId="689"/>
    <cellStyle name="แสดงผล 2 3" xfId="690"/>
    <cellStyle name="แสดงผล 2 4" xfId="691"/>
    <cellStyle name="แสดงผล 2 4 2" xfId="692"/>
    <cellStyle name="แสดงผล 2 5" xfId="693"/>
    <cellStyle name="แสดงผล 3" xfId="694"/>
    <cellStyle name="แสดงผล 4" xfId="695"/>
    <cellStyle name="แสดงผล 5" xfId="696"/>
    <cellStyle name="แสดงผล_BEx7" xfId="697"/>
    <cellStyle name="หมายเหตุ" xfId="698"/>
    <cellStyle name="หมายเหตุ 2" xfId="699"/>
    <cellStyle name="หมายเหตุ 2 2" xfId="700"/>
    <cellStyle name="หมายเหตุ 2 2 2" xfId="701"/>
    <cellStyle name="หมายเหตุ 2 2 2 2" xfId="702"/>
    <cellStyle name="หมายเหตุ 2 2 2 2 2" xfId="703"/>
    <cellStyle name="หมายเหตุ 2 2 2 3" xfId="704"/>
    <cellStyle name="หมายเหตุ 2 2 3" xfId="705"/>
    <cellStyle name="หมายเหตุ 2 2 3 2" xfId="706"/>
    <cellStyle name="หมายเหตุ 2 3" xfId="707"/>
    <cellStyle name="หมายเหตุ 2 4" xfId="708"/>
    <cellStyle name="หมายเหตุ 2 4 2" xfId="709"/>
    <cellStyle name="หมายเหตุ 2 5" xfId="710"/>
    <cellStyle name="หมายเหตุ 3" xfId="711"/>
    <cellStyle name="หมายเหตุ 4" xfId="712"/>
    <cellStyle name="หมายเหตุ 5" xfId="713"/>
    <cellStyle name="หมายเหตุ_BEx7" xfId="714"/>
    <cellStyle name="หัวเรื่อง 1" xfId="715"/>
    <cellStyle name="หัวเรื่อง 1 2" xfId="716"/>
    <cellStyle name="หัวเรื่อง 1 2 2" xfId="717"/>
    <cellStyle name="หัวเรื่อง 1 2 2 2" xfId="718"/>
    <cellStyle name="หัวเรื่อง 1 2 2 2 2" xfId="719"/>
    <cellStyle name="หัวเรื่อง 1 2 2 2 2 2" xfId="720"/>
    <cellStyle name="หัวเรื่อง 1 2 2 2 3" xfId="721"/>
    <cellStyle name="หัวเรื่อง 1 2 2 3" xfId="722"/>
    <cellStyle name="หัวเรื่อง 1 2 2 3 2" xfId="723"/>
    <cellStyle name="หัวเรื่อง 1 2 3" xfId="724"/>
    <cellStyle name="หัวเรื่อง 1 2 4" xfId="725"/>
    <cellStyle name="หัวเรื่อง 1 2 4 2" xfId="726"/>
    <cellStyle name="หัวเรื่อง 1 2 5" xfId="727"/>
    <cellStyle name="หัวเรื่อง 1 3" xfId="728"/>
    <cellStyle name="หัวเรื่อง 1 4" xfId="729"/>
    <cellStyle name="หัวเรื่อง 1 5" xfId="730"/>
    <cellStyle name="หัวเรื่อง 1_BEx7" xfId="731"/>
    <cellStyle name="หัวเรื่อง 2" xfId="732"/>
    <cellStyle name="หัวเรื่อง 2 2" xfId="733"/>
    <cellStyle name="หัวเรื่อง 2 2 2" xfId="734"/>
    <cellStyle name="หัวเรื่อง 2 2 2 2" xfId="735"/>
    <cellStyle name="หัวเรื่อง 2 2 2 2 2" xfId="736"/>
    <cellStyle name="หัวเรื่อง 2 2 2 2 2 2" xfId="737"/>
    <cellStyle name="หัวเรื่อง 2 2 2 2 3" xfId="738"/>
    <cellStyle name="หัวเรื่อง 2 2 2 3" xfId="739"/>
    <cellStyle name="หัวเรื่อง 2 2 2 3 2" xfId="740"/>
    <cellStyle name="หัวเรื่อง 2 2 3" xfId="741"/>
    <cellStyle name="หัวเรื่อง 2 2 4" xfId="742"/>
    <cellStyle name="หัวเรื่อง 2 2 4 2" xfId="743"/>
    <cellStyle name="หัวเรื่อง 2 2 5" xfId="744"/>
    <cellStyle name="หัวเรื่อง 2 3" xfId="745"/>
    <cellStyle name="หัวเรื่อง 2 4" xfId="746"/>
    <cellStyle name="หัวเรื่อง 2 5" xfId="747"/>
    <cellStyle name="หัวเรื่อง 2_BEx7" xfId="748"/>
    <cellStyle name="หัวเรื่อง 3" xfId="749"/>
    <cellStyle name="หัวเรื่อง 3 2" xfId="750"/>
    <cellStyle name="หัวเรื่อง 3 2 2" xfId="751"/>
    <cellStyle name="หัวเรื่อง 3 2 2 2" xfId="752"/>
    <cellStyle name="หัวเรื่อง 3 2 2 2 2" xfId="753"/>
    <cellStyle name="หัวเรื่อง 3 2 2 2 2 2" xfId="754"/>
    <cellStyle name="หัวเรื่อง 3 2 2 2 3" xfId="755"/>
    <cellStyle name="หัวเรื่อง 3 2 2 3" xfId="756"/>
    <cellStyle name="หัวเรื่อง 3 2 2 3 2" xfId="757"/>
    <cellStyle name="หัวเรื่อง 3 2 3" xfId="758"/>
    <cellStyle name="หัวเรื่อง 3 2 4" xfId="759"/>
    <cellStyle name="หัวเรื่อง 3 2 4 2" xfId="760"/>
    <cellStyle name="หัวเรื่อง 3 2 5" xfId="761"/>
    <cellStyle name="หัวเรื่อง 3 3" xfId="762"/>
    <cellStyle name="หัวเรื่อง 3 4" xfId="763"/>
    <cellStyle name="หัวเรื่อง 3 5" xfId="764"/>
    <cellStyle name="หัวเรื่อง 3_BEx7" xfId="765"/>
    <cellStyle name="หัวเรื่อง 4" xfId="766"/>
    <cellStyle name="หัวเรื่อง 4 2" xfId="767"/>
    <cellStyle name="หัวเรื่อง 4 2 2" xfId="768"/>
    <cellStyle name="หัวเรื่อง 4 2 2 2" xfId="769"/>
    <cellStyle name="หัวเรื่อง 4 2 2 2 2" xfId="770"/>
    <cellStyle name="หัวเรื่อง 4 2 2 2 2 2" xfId="771"/>
    <cellStyle name="หัวเรื่อง 4 2 2 2 3" xfId="772"/>
    <cellStyle name="หัวเรื่อง 4 2 2 3" xfId="773"/>
    <cellStyle name="หัวเรื่อง 4 2 2 3 2" xfId="774"/>
    <cellStyle name="หัวเรื่อง 4 2 3" xfId="775"/>
    <cellStyle name="หัวเรื่อง 4 2 4" xfId="776"/>
    <cellStyle name="หัวเรื่อง 4 2 4 2" xfId="777"/>
    <cellStyle name="หัวเรื่อง 4 2 5" xfId="778"/>
    <cellStyle name="หัวเรื่อง 4 3" xfId="779"/>
    <cellStyle name="หัวเรื่อง 4 4" xfId="780"/>
    <cellStyle name="หัวเรื่อง 4 5" xfId="781"/>
    <cellStyle name="หัวเรื่อง 4_BEx7" xfId="782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orat.hem\AppData\Local\Temp\Rar$DIb0.265\2564.05.21%2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21 พฤษภาคม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21 พฤษภาคม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2564</v>
          </cell>
        </row>
        <row r="43">
          <cell r="A43" t="str">
            <v>ปีFund</v>
          </cell>
          <cell r="B43" t="str">
            <v>64</v>
          </cell>
        </row>
        <row r="44">
          <cell r="A44" t="str">
            <v>กระทรวง</v>
          </cell>
          <cell r="B44" t="str">
            <v>สำนักนายกรัฐมนตรี..96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30/9/2021</v>
          </cell>
        </row>
        <row r="52">
          <cell r="A52" t="str">
            <v>Changed At</v>
          </cell>
          <cell r="B52" t="str">
            <v>6/11/2020 18:13:48</v>
          </cell>
        </row>
        <row r="53">
          <cell r="A53" t="str">
            <v>Status of Data</v>
          </cell>
          <cell r="B53" t="str">
            <v>21/5/2021 21:47:03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22/5/2021 07:05:31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244625.67277619001</v>
          </cell>
          <cell r="E64">
            <v>3027.9749915000002</v>
          </cell>
          <cell r="F64">
            <v>210351.45364081999</v>
          </cell>
          <cell r="G64">
            <v>85.989116046000007</v>
          </cell>
          <cell r="H64">
            <v>289491.42345135001</v>
          </cell>
          <cell r="J64">
            <v>106622.36687225</v>
          </cell>
          <cell r="K64">
            <v>112345.93904048001</v>
          </cell>
          <cell r="L64">
            <v>38.808037108999997</v>
          </cell>
          <cell r="M64">
            <v>534117.09622754005</v>
          </cell>
          <cell r="O64">
            <v>109650.34186375</v>
          </cell>
          <cell r="P64">
            <v>322697.3926813</v>
          </cell>
          <cell r="Q64">
            <v>60.416975033999996</v>
          </cell>
          <cell r="R64">
            <v>432347.73454505001</v>
          </cell>
        </row>
        <row r="65">
          <cell r="A65" t="str">
            <v>1500</v>
          </cell>
          <cell r="B65" t="str">
            <v>อ่างทอง</v>
          </cell>
          <cell r="C65">
            <v>883.91676971000004</v>
          </cell>
          <cell r="E65">
            <v>4.3782054199999996</v>
          </cell>
          <cell r="F65">
            <v>732.73871335000001</v>
          </cell>
          <cell r="G65">
            <v>82.896799615000006</v>
          </cell>
          <cell r="H65">
            <v>1785.3552173600001</v>
          </cell>
          <cell r="J65">
            <v>956.19848221999996</v>
          </cell>
          <cell r="K65">
            <v>532.11416040999995</v>
          </cell>
          <cell r="L65">
            <v>29.804385998000001</v>
          </cell>
          <cell r="M65">
            <v>2669.2719870699998</v>
          </cell>
          <cell r="O65">
            <v>960.57668764000005</v>
          </cell>
          <cell r="P65">
            <v>1264.85287376</v>
          </cell>
          <cell r="Q65">
            <v>47.385687179000001</v>
          </cell>
        </row>
        <row r="66">
          <cell r="A66" t="str">
            <v>2300</v>
          </cell>
          <cell r="B66" t="str">
            <v>ตราด</v>
          </cell>
          <cell r="C66">
            <v>739.20329555000001</v>
          </cell>
          <cell r="E66">
            <v>4.9077252099999997</v>
          </cell>
          <cell r="F66">
            <v>623.63919523000004</v>
          </cell>
          <cell r="G66">
            <v>84.366398118999996</v>
          </cell>
          <cell r="H66">
            <v>1406.5775505500001</v>
          </cell>
          <cell r="J66">
            <v>623.89020586000004</v>
          </cell>
          <cell r="K66">
            <v>409.17077604999997</v>
          </cell>
          <cell r="L66">
            <v>29.089812778999999</v>
          </cell>
          <cell r="M66">
            <v>2145.7808461</v>
          </cell>
          <cell r="O66">
            <v>628.79793107</v>
          </cell>
          <cell r="P66">
            <v>1032.8099712799999</v>
          </cell>
          <cell r="Q66">
            <v>48.132127433000001</v>
          </cell>
        </row>
        <row r="67">
          <cell r="A67" t="str">
            <v>8100</v>
          </cell>
          <cell r="B67" t="str">
            <v>กระบี่</v>
          </cell>
          <cell r="C67">
            <v>1206.1555737000001</v>
          </cell>
          <cell r="E67">
            <v>10.39483568</v>
          </cell>
          <cell r="F67">
            <v>1020.09051319</v>
          </cell>
          <cell r="G67">
            <v>84.573709679999993</v>
          </cell>
          <cell r="H67">
            <v>2159.8904379300002</v>
          </cell>
          <cell r="J67">
            <v>1045.2279148099999</v>
          </cell>
          <cell r="K67">
            <v>613.20475273</v>
          </cell>
          <cell r="L67">
            <v>28.390548981999999</v>
          </cell>
          <cell r="M67">
            <v>3366.0460116300001</v>
          </cell>
          <cell r="O67">
            <v>1055.62275049</v>
          </cell>
          <cell r="P67">
            <v>1633.29526592</v>
          </cell>
          <cell r="Q67">
            <v>48.522666067999999</v>
          </cell>
        </row>
        <row r="68">
          <cell r="A68" t="str">
            <v>9300</v>
          </cell>
          <cell r="B68" t="str">
            <v>พัทลุง</v>
          </cell>
          <cell r="C68">
            <v>1535.8627064899999</v>
          </cell>
          <cell r="E68">
            <v>16.362894270000002</v>
          </cell>
          <cell r="F68">
            <v>1297.09749642</v>
          </cell>
          <cell r="G68">
            <v>84.454000409000002</v>
          </cell>
          <cell r="H68">
            <v>3723.85665629</v>
          </cell>
          <cell r="J68">
            <v>1327.3577133199999</v>
          </cell>
          <cell r="K68">
            <v>1296.8086494900001</v>
          </cell>
          <cell r="L68">
            <v>34.824343931000001</v>
          </cell>
          <cell r="M68">
            <v>5259.7193627799998</v>
          </cell>
          <cell r="O68">
            <v>1343.7206075900001</v>
          </cell>
          <cell r="P68">
            <v>2593.9061459099999</v>
          </cell>
          <cell r="Q68">
            <v>49.316436238999998</v>
          </cell>
        </row>
        <row r="69">
          <cell r="A69" t="str">
            <v>8400</v>
          </cell>
          <cell r="B69" t="str">
            <v>สุราษฎร์ธานี</v>
          </cell>
          <cell r="C69">
            <v>4444.3145607500001</v>
          </cell>
          <cell r="E69">
            <v>51.373265009999997</v>
          </cell>
          <cell r="F69">
            <v>3766.2342385400002</v>
          </cell>
          <cell r="G69">
            <v>84.742746874999995</v>
          </cell>
          <cell r="H69">
            <v>8063.4759789899999</v>
          </cell>
          <cell r="J69">
            <v>2991.9251150999999</v>
          </cell>
          <cell r="K69">
            <v>2488.32463482</v>
          </cell>
          <cell r="L69">
            <v>30.859205649</v>
          </cell>
          <cell r="M69">
            <v>12507.790539740001</v>
          </cell>
          <cell r="O69">
            <v>3043.2983801099999</v>
          </cell>
          <cell r="P69">
            <v>6254.5588733599998</v>
          </cell>
          <cell r="Q69">
            <v>50.005305520999997</v>
          </cell>
        </row>
        <row r="70">
          <cell r="A70" t="str">
            <v>2500</v>
          </cell>
          <cell r="B70" t="str">
            <v>ปราจีนบุรี</v>
          </cell>
          <cell r="C70">
            <v>2077.43410206</v>
          </cell>
          <cell r="E70">
            <v>59.754433239999997</v>
          </cell>
          <cell r="F70">
            <v>1640.3724436699999</v>
          </cell>
          <cell r="G70">
            <v>78.961467034999998</v>
          </cell>
          <cell r="H70">
            <v>2856.6699477699999</v>
          </cell>
          <cell r="J70">
            <v>1512.2781215499999</v>
          </cell>
          <cell r="K70">
            <v>847.91325023000002</v>
          </cell>
          <cell r="L70">
            <v>29.681876651</v>
          </cell>
          <cell r="M70">
            <v>4934.1040498299999</v>
          </cell>
          <cell r="O70">
            <v>1572.0325547899999</v>
          </cell>
          <cell r="P70">
            <v>2488.2856938999998</v>
          </cell>
          <cell r="Q70">
            <v>50.430344978000001</v>
          </cell>
        </row>
        <row r="71">
          <cell r="A71" t="str">
            <v>1800</v>
          </cell>
          <cell r="B71" t="str">
            <v>ชัยนาท</v>
          </cell>
          <cell r="C71">
            <v>1176.9979547200001</v>
          </cell>
          <cell r="E71">
            <v>10.19921637</v>
          </cell>
          <cell r="F71">
            <v>993.54607670999997</v>
          </cell>
          <cell r="G71">
            <v>84.413577162999999</v>
          </cell>
          <cell r="H71">
            <v>2847.1066973900001</v>
          </cell>
          <cell r="J71">
            <v>1164.59732811</v>
          </cell>
          <cell r="K71">
            <v>1059.5737262800001</v>
          </cell>
          <cell r="L71">
            <v>37.215806743000002</v>
          </cell>
          <cell r="M71">
            <v>4024.1046521100002</v>
          </cell>
          <cell r="O71">
            <v>1174.79654448</v>
          </cell>
          <cell r="P71">
            <v>2053.1198029900002</v>
          </cell>
          <cell r="Q71">
            <v>51.020537001000001</v>
          </cell>
        </row>
        <row r="72">
          <cell r="A72" t="str">
            <v>5300</v>
          </cell>
          <cell r="B72" t="str">
            <v>อุตรดิตถ์</v>
          </cell>
          <cell r="C72">
            <v>1666.5088388199999</v>
          </cell>
          <cell r="E72">
            <v>11.468903149999999</v>
          </cell>
          <cell r="F72">
            <v>1427.6555428900001</v>
          </cell>
          <cell r="G72">
            <v>85.667444997999993</v>
          </cell>
          <cell r="H72">
            <v>4092.94169689</v>
          </cell>
          <cell r="J72">
            <v>1301.6938791699999</v>
          </cell>
          <cell r="K72">
            <v>1530.3228197799999</v>
          </cell>
          <cell r="L72">
            <v>37.389313924</v>
          </cell>
          <cell r="M72">
            <v>5759.4505357099997</v>
          </cell>
          <cell r="O72">
            <v>1313.1627823199999</v>
          </cell>
          <cell r="P72">
            <v>2957.97836267</v>
          </cell>
          <cell r="Q72">
            <v>51.358690283999998</v>
          </cell>
        </row>
        <row r="73">
          <cell r="A73" t="str">
            <v>7200</v>
          </cell>
          <cell r="B73" t="str">
            <v>สุพรรณบุรี</v>
          </cell>
          <cell r="C73">
            <v>2248.0158467599999</v>
          </cell>
          <cell r="E73">
            <v>15.624530099999999</v>
          </cell>
          <cell r="F73">
            <v>1896.49728484</v>
          </cell>
          <cell r="G73">
            <v>84.363163524000001</v>
          </cell>
          <cell r="H73">
            <v>5371.1431249500001</v>
          </cell>
          <cell r="J73">
            <v>2246.3048844499999</v>
          </cell>
          <cell r="K73">
            <v>2147.8174493699998</v>
          </cell>
          <cell r="L73">
            <v>39.988088185000002</v>
          </cell>
          <cell r="M73">
            <v>7619.1589717099996</v>
          </cell>
          <cell r="O73">
            <v>2261.9294145499998</v>
          </cell>
          <cell r="P73">
            <v>4044.3147342100001</v>
          </cell>
          <cell r="Q73">
            <v>53.080855108000002</v>
          </cell>
        </row>
        <row r="74">
          <cell r="A74" t="str">
            <v>3100</v>
          </cell>
          <cell r="B74" t="str">
            <v>บุรีรัมย์</v>
          </cell>
          <cell r="C74">
            <v>4037.76852457</v>
          </cell>
          <cell r="E74">
            <v>11.9832807</v>
          </cell>
          <cell r="F74">
            <v>3529.78249972</v>
          </cell>
          <cell r="G74">
            <v>87.419139513000005</v>
          </cell>
          <cell r="H74">
            <v>5837.3397046</v>
          </cell>
          <cell r="J74">
            <v>2514.5185634200002</v>
          </cell>
          <cell r="K74">
            <v>1718.8165303599999</v>
          </cell>
          <cell r="L74">
            <v>29.445203077999999</v>
          </cell>
          <cell r="M74">
            <v>9875.1082291700004</v>
          </cell>
          <cell r="O74">
            <v>2526.50184412</v>
          </cell>
          <cell r="P74">
            <v>5248.5990300800004</v>
          </cell>
          <cell r="Q74">
            <v>53.149787408000002</v>
          </cell>
        </row>
        <row r="75">
          <cell r="A75" t="str">
            <v>3800</v>
          </cell>
          <cell r="B75" t="str">
            <v>บึงกาฬ</v>
          </cell>
          <cell r="C75">
            <v>910.37982442999999</v>
          </cell>
          <cell r="E75">
            <v>4.1461047000000004</v>
          </cell>
          <cell r="F75">
            <v>770.99549593999996</v>
          </cell>
          <cell r="G75">
            <v>84.689431295999995</v>
          </cell>
          <cell r="H75">
            <v>1965.64153182</v>
          </cell>
          <cell r="J75">
            <v>688.30571378000002</v>
          </cell>
          <cell r="K75">
            <v>760.67704104999996</v>
          </cell>
          <cell r="L75">
            <v>38.698665486000003</v>
          </cell>
          <cell r="M75">
            <v>2876.0213562499998</v>
          </cell>
          <cell r="O75">
            <v>692.45181848000004</v>
          </cell>
          <cell r="P75">
            <v>1531.67253699</v>
          </cell>
          <cell r="Q75">
            <v>53.256646848999999</v>
          </cell>
        </row>
        <row r="76">
          <cell r="A76" t="str">
            <v>2700</v>
          </cell>
          <cell r="B76" t="str">
            <v>สระแก้ว</v>
          </cell>
          <cell r="C76">
            <v>1965.78278329</v>
          </cell>
          <cell r="E76">
            <v>9.2530502699999992</v>
          </cell>
          <cell r="F76">
            <v>1694.7391004399999</v>
          </cell>
          <cell r="G76">
            <v>86.211921013999998</v>
          </cell>
          <cell r="H76">
            <v>2865.5212947300001</v>
          </cell>
          <cell r="J76">
            <v>1056.00235099</v>
          </cell>
          <cell r="K76">
            <v>902.25074198000004</v>
          </cell>
          <cell r="L76">
            <v>31.486443448999999</v>
          </cell>
          <cell r="M76">
            <v>4831.3040780199999</v>
          </cell>
          <cell r="O76">
            <v>1065.2554012600001</v>
          </cell>
          <cell r="P76">
            <v>2596.9898424200001</v>
          </cell>
          <cell r="Q76">
            <v>53.753392468999998</v>
          </cell>
        </row>
        <row r="77">
          <cell r="A77" t="str">
            <v>7100</v>
          </cell>
          <cell r="B77" t="str">
            <v>กาญจนบุรี</v>
          </cell>
          <cell r="C77">
            <v>2830.09762353</v>
          </cell>
          <cell r="E77">
            <v>22.705810929999998</v>
          </cell>
          <cell r="F77">
            <v>2390.1695815200001</v>
          </cell>
          <cell r="G77">
            <v>84.455375731000004</v>
          </cell>
          <cell r="H77">
            <v>4620.3345642300001</v>
          </cell>
          <cell r="J77">
            <v>1260.7073945899999</v>
          </cell>
          <cell r="K77">
            <v>1629.9205870200001</v>
          </cell>
          <cell r="L77">
            <v>35.277111740999999</v>
          </cell>
          <cell r="M77">
            <v>7450.4321877599996</v>
          </cell>
          <cell r="O77">
            <v>1283.41320552</v>
          </cell>
          <cell r="P77">
            <v>4020.0901685399999</v>
          </cell>
          <cell r="Q77">
            <v>53.957811671000002</v>
          </cell>
        </row>
        <row r="78">
          <cell r="A78" t="str">
            <v>8500</v>
          </cell>
          <cell r="B78" t="str">
            <v>ระนอง</v>
          </cell>
          <cell r="C78">
            <v>746.81586759000004</v>
          </cell>
          <cell r="E78">
            <v>6.8373978500000003</v>
          </cell>
          <cell r="F78">
            <v>641.81732694000004</v>
          </cell>
          <cell r="G78">
            <v>85.940504853999997</v>
          </cell>
          <cell r="H78">
            <v>1292.9063821300001</v>
          </cell>
          <cell r="J78">
            <v>628.87161280999999</v>
          </cell>
          <cell r="K78">
            <v>466.25067853000002</v>
          </cell>
          <cell r="L78">
            <v>36.062214943000001</v>
          </cell>
          <cell r="M78">
            <v>2039.72224972</v>
          </cell>
          <cell r="O78">
            <v>635.70901065999999</v>
          </cell>
          <cell r="P78">
            <v>1108.0680054699999</v>
          </cell>
          <cell r="Q78">
            <v>54.324455479999997</v>
          </cell>
        </row>
        <row r="79">
          <cell r="A79" t="str">
            <v>5500</v>
          </cell>
          <cell r="B79" t="str">
            <v>น่าน</v>
          </cell>
          <cell r="C79">
            <v>1882.99633666</v>
          </cell>
          <cell r="E79">
            <v>13.769373720000001</v>
          </cell>
          <cell r="F79">
            <v>1568.6976103</v>
          </cell>
          <cell r="G79">
            <v>83.308585351999994</v>
          </cell>
          <cell r="H79">
            <v>3022.2569184600002</v>
          </cell>
          <cell r="J79">
            <v>729.31474576000005</v>
          </cell>
          <cell r="K79">
            <v>1097.71103801</v>
          </cell>
          <cell r="L79">
            <v>36.320904132999999</v>
          </cell>
          <cell r="M79">
            <v>4905.2532551200002</v>
          </cell>
          <cell r="O79">
            <v>743.08411948000003</v>
          </cell>
          <cell r="P79">
            <v>2666.40864831</v>
          </cell>
          <cell r="Q79">
            <v>54.358225959999999</v>
          </cell>
        </row>
        <row r="80">
          <cell r="A80" t="str">
            <v>2100</v>
          </cell>
          <cell r="B80" t="str">
            <v>ระยอง</v>
          </cell>
          <cell r="C80">
            <v>6942.9792076100002</v>
          </cell>
          <cell r="E80">
            <v>1159.6836345900001</v>
          </cell>
          <cell r="F80">
            <v>4827.6721628499999</v>
          </cell>
          <cell r="G80">
            <v>69.533150230000004</v>
          </cell>
          <cell r="H80">
            <v>3480.2621322300001</v>
          </cell>
          <cell r="J80">
            <v>1616.09687932</v>
          </cell>
          <cell r="K80">
            <v>859.32766778999996</v>
          </cell>
          <cell r="L80">
            <v>24.691463894000002</v>
          </cell>
          <cell r="M80">
            <v>10423.24133984</v>
          </cell>
          <cell r="O80">
            <v>2775.7805139100001</v>
          </cell>
          <cell r="P80">
            <v>5686.9998306400003</v>
          </cell>
          <cell r="Q80">
            <v>54.560761333000002</v>
          </cell>
        </row>
        <row r="81">
          <cell r="A81" t="str">
            <v>2200</v>
          </cell>
          <cell r="B81" t="str">
            <v>จันทบุรี</v>
          </cell>
          <cell r="C81">
            <v>2346.8989561100002</v>
          </cell>
          <cell r="E81">
            <v>10.47824001</v>
          </cell>
          <cell r="F81">
            <v>2028.9111014</v>
          </cell>
          <cell r="G81">
            <v>86.450722393000007</v>
          </cell>
          <cell r="H81">
            <v>2898.36492245</v>
          </cell>
          <cell r="J81">
            <v>1143.0804496200001</v>
          </cell>
          <cell r="K81">
            <v>852.89320512999996</v>
          </cell>
          <cell r="L81">
            <v>29.42670188</v>
          </cell>
          <cell r="M81">
            <v>5245.2638785600002</v>
          </cell>
          <cell r="O81">
            <v>1153.5586896299999</v>
          </cell>
          <cell r="P81">
            <v>2881.8043065299998</v>
          </cell>
          <cell r="Q81">
            <v>54.941073953</v>
          </cell>
        </row>
        <row r="82">
          <cell r="A82" t="str">
            <v>6100</v>
          </cell>
          <cell r="B82" t="str">
            <v>อุทัยธานี</v>
          </cell>
          <cell r="C82">
            <v>942.92364878000001</v>
          </cell>
          <cell r="E82">
            <v>7.18243688</v>
          </cell>
          <cell r="F82">
            <v>809.17498245000002</v>
          </cell>
          <cell r="G82">
            <v>85.815535913000005</v>
          </cell>
          <cell r="H82">
            <v>2214.7607126299999</v>
          </cell>
          <cell r="J82">
            <v>839.07537510999998</v>
          </cell>
          <cell r="K82">
            <v>925.97268970000005</v>
          </cell>
          <cell r="L82">
            <v>41.809152763999997</v>
          </cell>
          <cell r="M82">
            <v>3157.6843614099998</v>
          </cell>
          <cell r="O82">
            <v>846.25781199000005</v>
          </cell>
          <cell r="P82">
            <v>1735.1476721500001</v>
          </cell>
          <cell r="Q82">
            <v>54.950003658999997</v>
          </cell>
        </row>
        <row r="83">
          <cell r="A83" t="str">
            <v>3900</v>
          </cell>
          <cell r="B83" t="str">
            <v>หนองบัวลำภู</v>
          </cell>
          <cell r="C83">
            <v>1074.0458849199999</v>
          </cell>
          <cell r="E83">
            <v>6.7432063400000004</v>
          </cell>
          <cell r="F83">
            <v>900.34655530999999</v>
          </cell>
          <cell r="G83">
            <v>83.827569002999994</v>
          </cell>
          <cell r="H83">
            <v>2484.68686058</v>
          </cell>
          <cell r="J83">
            <v>525.40579186000002</v>
          </cell>
          <cell r="K83">
            <v>1061.1806785900001</v>
          </cell>
          <cell r="L83">
            <v>42.708829649000002</v>
          </cell>
          <cell r="M83">
            <v>3558.7327455</v>
          </cell>
          <cell r="O83">
            <v>532.14899820000005</v>
          </cell>
          <cell r="P83">
            <v>1961.5272339000001</v>
          </cell>
          <cell r="Q83">
            <v>55.118700228000002</v>
          </cell>
        </row>
        <row r="84">
          <cell r="A84" t="str">
            <v>9500</v>
          </cell>
          <cell r="B84" t="str">
            <v>ยะลา</v>
          </cell>
          <cell r="C84">
            <v>5243.2638233899997</v>
          </cell>
          <cell r="E84">
            <v>46.970006499999997</v>
          </cell>
          <cell r="F84">
            <v>3964.4276839099998</v>
          </cell>
          <cell r="G84">
            <v>75.609921939000003</v>
          </cell>
          <cell r="H84">
            <v>5023.5194749599996</v>
          </cell>
          <cell r="J84">
            <v>2535.83872428</v>
          </cell>
          <cell r="K84">
            <v>1698.3574106000001</v>
          </cell>
          <cell r="L84">
            <v>33.808118372999999</v>
          </cell>
          <cell r="M84">
            <v>10266.783298349999</v>
          </cell>
          <cell r="O84">
            <v>2582.8087307800001</v>
          </cell>
          <cell r="P84">
            <v>5662.7850945099999</v>
          </cell>
          <cell r="Q84">
            <v>55.156371085000004</v>
          </cell>
        </row>
        <row r="85">
          <cell r="A85" t="str">
            <v>5800</v>
          </cell>
          <cell r="B85" t="str">
            <v>แม่ฮ่องสอน</v>
          </cell>
          <cell r="C85">
            <v>1309.5859304099999</v>
          </cell>
          <cell r="E85">
            <v>10.5364273</v>
          </cell>
          <cell r="F85">
            <v>1099.1665070700001</v>
          </cell>
          <cell r="G85">
            <v>83.932369885</v>
          </cell>
          <cell r="H85">
            <v>1383.0192782199999</v>
          </cell>
          <cell r="J85">
            <v>564.44025680000004</v>
          </cell>
          <cell r="K85">
            <v>406.77160094999999</v>
          </cell>
          <cell r="L85">
            <v>29.411853279999999</v>
          </cell>
          <cell r="M85">
            <v>2692.6052086300001</v>
          </cell>
          <cell r="O85">
            <v>574.97668410000006</v>
          </cell>
          <cell r="P85">
            <v>1505.9381080200001</v>
          </cell>
          <cell r="Q85">
            <v>55.928663555999997</v>
          </cell>
        </row>
        <row r="86">
          <cell r="A86" t="str">
            <v>9100</v>
          </cell>
          <cell r="B86" t="str">
            <v>สตูล</v>
          </cell>
          <cell r="C86">
            <v>1080.7775815</v>
          </cell>
          <cell r="E86">
            <v>4.2145718199999997</v>
          </cell>
          <cell r="F86">
            <v>945.87854102999995</v>
          </cell>
          <cell r="G86">
            <v>87.518334690000003</v>
          </cell>
          <cell r="H86">
            <v>1949.22233398</v>
          </cell>
          <cell r="J86">
            <v>899.90262132999999</v>
          </cell>
          <cell r="K86">
            <v>751.91069488000005</v>
          </cell>
          <cell r="L86">
            <v>38.574906605999999</v>
          </cell>
          <cell r="M86">
            <v>3029.9999154799998</v>
          </cell>
          <cell r="O86">
            <v>904.11719315000005</v>
          </cell>
          <cell r="P86">
            <v>1697.7892359099999</v>
          </cell>
          <cell r="Q86">
            <v>56.032649612999997</v>
          </cell>
        </row>
        <row r="87">
          <cell r="A87" t="str">
            <v>6000</v>
          </cell>
          <cell r="B87" t="str">
            <v>นครสวรรค์</v>
          </cell>
          <cell r="C87">
            <v>3617.4732268799999</v>
          </cell>
          <cell r="E87">
            <v>33.790301249999999</v>
          </cell>
          <cell r="F87">
            <v>3000.3872044099999</v>
          </cell>
          <cell r="G87">
            <v>82.941517911000005</v>
          </cell>
          <cell r="H87">
            <v>5308.9582187699998</v>
          </cell>
          <cell r="J87">
            <v>2223.0032676699998</v>
          </cell>
          <cell r="K87">
            <v>2010.2534925699999</v>
          </cell>
          <cell r="L87">
            <v>37.865310098999998</v>
          </cell>
          <cell r="M87">
            <v>8926.4314456499997</v>
          </cell>
          <cell r="O87">
            <v>2256.7935689199999</v>
          </cell>
          <cell r="P87">
            <v>5010.64069698</v>
          </cell>
          <cell r="Q87">
            <v>56.132629567000002</v>
          </cell>
        </row>
        <row r="88">
          <cell r="A88" t="str">
            <v>7600</v>
          </cell>
          <cell r="B88" t="str">
            <v>เพชรบุรี</v>
          </cell>
          <cell r="C88">
            <v>3078.1631262000001</v>
          </cell>
          <cell r="E88">
            <v>13.628119959999999</v>
          </cell>
          <cell r="F88">
            <v>2549.2147749000001</v>
          </cell>
          <cell r="G88">
            <v>82.816103967999993</v>
          </cell>
          <cell r="H88">
            <v>4258.3936617199997</v>
          </cell>
          <cell r="J88">
            <v>1594.7455404299999</v>
          </cell>
          <cell r="K88">
            <v>1604.47189278</v>
          </cell>
          <cell r="L88">
            <v>37.677866825999999</v>
          </cell>
          <cell r="M88">
            <v>7336.5567879199998</v>
          </cell>
          <cell r="O88">
            <v>1608.3736603899999</v>
          </cell>
          <cell r="P88">
            <v>4153.68666768</v>
          </cell>
          <cell r="Q88">
            <v>56.616295461</v>
          </cell>
        </row>
        <row r="89">
          <cell r="A89" t="str">
            <v>4600</v>
          </cell>
          <cell r="B89" t="str">
            <v>กาฬสินธุ์</v>
          </cell>
          <cell r="C89">
            <v>2899.5800379000002</v>
          </cell>
          <cell r="E89">
            <v>5.8180216700000003</v>
          </cell>
          <cell r="F89">
            <v>2491.55827254</v>
          </cell>
          <cell r="G89">
            <v>85.928246158999997</v>
          </cell>
          <cell r="H89">
            <v>3879.12772206</v>
          </cell>
          <cell r="J89">
            <v>1163.3657908099999</v>
          </cell>
          <cell r="K89">
            <v>1368.51493785</v>
          </cell>
          <cell r="L89">
            <v>35.278934747999998</v>
          </cell>
          <cell r="M89">
            <v>6778.7077599599997</v>
          </cell>
          <cell r="O89">
            <v>1169.1838124799999</v>
          </cell>
          <cell r="P89">
            <v>3860.07321039</v>
          </cell>
          <cell r="Q89">
            <v>56.944086499999997</v>
          </cell>
        </row>
        <row r="90">
          <cell r="A90" t="str">
            <v>1900</v>
          </cell>
          <cell r="B90" t="str">
            <v>สระบุรี</v>
          </cell>
          <cell r="C90">
            <v>2313.24168706</v>
          </cell>
          <cell r="E90">
            <v>13.788754109999999</v>
          </cell>
          <cell r="F90">
            <v>1898.7311326700001</v>
          </cell>
          <cell r="G90">
            <v>82.080966433</v>
          </cell>
          <cell r="H90">
            <v>2913.9760001</v>
          </cell>
          <cell r="J90">
            <v>1581.28530488</v>
          </cell>
          <cell r="K90">
            <v>1085.5964088999999</v>
          </cell>
          <cell r="L90">
            <v>37.254816404000003</v>
          </cell>
          <cell r="M90">
            <v>5227.2176871600004</v>
          </cell>
          <cell r="O90">
            <v>1595.0740589899999</v>
          </cell>
          <cell r="P90">
            <v>2984.32754157</v>
          </cell>
          <cell r="Q90">
            <v>57.092084550000003</v>
          </cell>
        </row>
        <row r="91">
          <cell r="A91" t="str">
            <v>8600</v>
          </cell>
          <cell r="B91" t="str">
            <v>ชุมพร</v>
          </cell>
          <cell r="C91">
            <v>1832.65626838</v>
          </cell>
          <cell r="E91">
            <v>8.6484553200000001</v>
          </cell>
          <cell r="F91">
            <v>1555.2492429700001</v>
          </cell>
          <cell r="G91">
            <v>84.863117531</v>
          </cell>
          <cell r="H91">
            <v>3651.1850685499999</v>
          </cell>
          <cell r="J91">
            <v>1037.6767837</v>
          </cell>
          <cell r="K91">
            <v>1579.15043715</v>
          </cell>
          <cell r="L91">
            <v>43.250353173000001</v>
          </cell>
          <cell r="M91">
            <v>5483.8413369299997</v>
          </cell>
          <cell r="O91">
            <v>1046.32523902</v>
          </cell>
          <cell r="P91">
            <v>3134.3996801200001</v>
          </cell>
          <cell r="Q91">
            <v>57.157008884</v>
          </cell>
        </row>
        <row r="92">
          <cell r="A92" t="str">
            <v>6700</v>
          </cell>
          <cell r="B92" t="str">
            <v>เพชรบูรณ์</v>
          </cell>
          <cell r="C92">
            <v>2559.5203384400002</v>
          </cell>
          <cell r="E92">
            <v>16.852357009999999</v>
          </cell>
          <cell r="F92">
            <v>2192.6910158999999</v>
          </cell>
          <cell r="G92">
            <v>85.668044241000004</v>
          </cell>
          <cell r="H92">
            <v>3982.4194725500001</v>
          </cell>
          <cell r="J92">
            <v>1519.0313849900001</v>
          </cell>
          <cell r="K92">
            <v>1548.9382154499999</v>
          </cell>
          <cell r="L92">
            <v>38.894401408999997</v>
          </cell>
          <cell r="M92">
            <v>6541.9398109900003</v>
          </cell>
          <cell r="O92">
            <v>1535.883742</v>
          </cell>
          <cell r="P92">
            <v>3741.6292313499998</v>
          </cell>
          <cell r="Q92">
            <v>57.194491839999998</v>
          </cell>
        </row>
        <row r="93">
          <cell r="A93" t="str">
            <v>1300</v>
          </cell>
          <cell r="B93" t="str">
            <v>ปทุมธานี</v>
          </cell>
          <cell r="C93">
            <v>3773.7238380200001</v>
          </cell>
          <cell r="E93">
            <v>60.450786720000004</v>
          </cell>
          <cell r="F93">
            <v>3076.6226334600001</v>
          </cell>
          <cell r="G93">
            <v>81.527498183000006</v>
          </cell>
          <cell r="H93">
            <v>3339.5842050599999</v>
          </cell>
          <cell r="J93">
            <v>1485.2301657600001</v>
          </cell>
          <cell r="K93">
            <v>1014.45689427</v>
          </cell>
          <cell r="L93">
            <v>30.376742492000002</v>
          </cell>
          <cell r="M93">
            <v>7113.3080430800001</v>
          </cell>
          <cell r="O93">
            <v>1545.6809524800001</v>
          </cell>
          <cell r="P93">
            <v>4091.0795277299999</v>
          </cell>
          <cell r="Q93">
            <v>57.513037576000002</v>
          </cell>
        </row>
        <row r="94">
          <cell r="A94" t="str">
            <v>2000</v>
          </cell>
          <cell r="B94" t="str">
            <v>ชลบุรี</v>
          </cell>
          <cell r="C94">
            <v>7394.51873634</v>
          </cell>
          <cell r="E94">
            <v>57.816381419999999</v>
          </cell>
          <cell r="F94">
            <v>6436.9797179400002</v>
          </cell>
          <cell r="G94">
            <v>87.050691835999999</v>
          </cell>
          <cell r="H94">
            <v>9104.63812512</v>
          </cell>
          <cell r="J94">
            <v>2971.4125859800001</v>
          </cell>
          <cell r="K94">
            <v>3072.0549931099999</v>
          </cell>
          <cell r="L94">
            <v>33.741648497</v>
          </cell>
          <cell r="M94">
            <v>16499.15686146</v>
          </cell>
          <cell r="O94">
            <v>3029.2289673999999</v>
          </cell>
          <cell r="P94">
            <v>9509.0347110500006</v>
          </cell>
          <cell r="Q94">
            <v>57.633458429999997</v>
          </cell>
        </row>
        <row r="95">
          <cell r="A95" t="str">
            <v>2600</v>
          </cell>
          <cell r="B95" t="str">
            <v>นครนายก</v>
          </cell>
          <cell r="C95">
            <v>1159.5718707000001</v>
          </cell>
          <cell r="E95">
            <v>17.760470789999999</v>
          </cell>
          <cell r="F95">
            <v>915.36084876999996</v>
          </cell>
          <cell r="G95">
            <v>78.939552769000002</v>
          </cell>
          <cell r="H95">
            <v>1473.00034615</v>
          </cell>
          <cell r="J95">
            <v>506.16549873000002</v>
          </cell>
          <cell r="K95">
            <v>607.98329801</v>
          </cell>
          <cell r="L95">
            <v>41.275163280999998</v>
          </cell>
          <cell r="M95">
            <v>2632.5722168500001</v>
          </cell>
          <cell r="O95">
            <v>523.92596951999997</v>
          </cell>
          <cell r="P95">
            <v>1523.3441467800001</v>
          </cell>
          <cell r="Q95">
            <v>57.865236783999997</v>
          </cell>
        </row>
        <row r="96">
          <cell r="A96" t="str">
            <v>3600</v>
          </cell>
          <cell r="B96" t="str">
            <v>ชัยภูมิ</v>
          </cell>
          <cell r="C96">
            <v>2938.7177583900002</v>
          </cell>
          <cell r="E96">
            <v>5.8477612900000002</v>
          </cell>
          <cell r="F96">
            <v>2560.7706440400002</v>
          </cell>
          <cell r="G96">
            <v>87.139046841999999</v>
          </cell>
          <cell r="H96">
            <v>3764.1783234700001</v>
          </cell>
          <cell r="J96">
            <v>1312.1996182099999</v>
          </cell>
          <cell r="K96">
            <v>1319.7383453899999</v>
          </cell>
          <cell r="L96">
            <v>35.060462921000003</v>
          </cell>
          <cell r="M96">
            <v>6702.8960818599999</v>
          </cell>
          <cell r="O96">
            <v>1318.0473795</v>
          </cell>
          <cell r="P96">
            <v>3880.5089894299999</v>
          </cell>
          <cell r="Q96">
            <v>57.893020301</v>
          </cell>
        </row>
        <row r="97">
          <cell r="A97" t="str">
            <v>8300</v>
          </cell>
          <cell r="B97" t="str">
            <v>ภูเก็ต</v>
          </cell>
          <cell r="C97">
            <v>1823.5034225500001</v>
          </cell>
          <cell r="E97">
            <v>13.958434199999999</v>
          </cell>
          <cell r="F97">
            <v>1570.4510490600001</v>
          </cell>
          <cell r="G97">
            <v>86.122736575999994</v>
          </cell>
          <cell r="H97">
            <v>1809.2009789799999</v>
          </cell>
          <cell r="J97">
            <v>1164.67914911</v>
          </cell>
          <cell r="K97">
            <v>538.00870676</v>
          </cell>
          <cell r="L97">
            <v>29.737365444999998</v>
          </cell>
          <cell r="M97">
            <v>3632.7044015299998</v>
          </cell>
          <cell r="O97">
            <v>1178.6375833100001</v>
          </cell>
          <cell r="P97">
            <v>2108.4597558199998</v>
          </cell>
          <cell r="Q97">
            <v>58.041049387999998</v>
          </cell>
        </row>
        <row r="98">
          <cell r="A98" t="str">
            <v>6600</v>
          </cell>
          <cell r="B98" t="str">
            <v>พิจิตร</v>
          </cell>
          <cell r="C98">
            <v>1448.4439842100001</v>
          </cell>
          <cell r="E98">
            <v>7.3729698600000004</v>
          </cell>
          <cell r="F98">
            <v>1249.21989076</v>
          </cell>
          <cell r="G98">
            <v>86.245647355000003</v>
          </cell>
          <cell r="H98">
            <v>2307.26107413</v>
          </cell>
          <cell r="J98">
            <v>794.82653880999999</v>
          </cell>
          <cell r="K98">
            <v>944.70871033000003</v>
          </cell>
          <cell r="L98">
            <v>40.945028757999999</v>
          </cell>
          <cell r="M98">
            <v>3755.7050583400001</v>
          </cell>
          <cell r="O98">
            <v>802.19950867</v>
          </cell>
          <cell r="P98">
            <v>2193.92860109</v>
          </cell>
          <cell r="Q98">
            <v>58.415891744</v>
          </cell>
        </row>
        <row r="99">
          <cell r="A99" t="str">
            <v>3700</v>
          </cell>
          <cell r="B99" t="str">
            <v>อำนาจเจริญ</v>
          </cell>
          <cell r="C99">
            <v>1013.10343477</v>
          </cell>
          <cell r="E99">
            <v>4.5223022999999998</v>
          </cell>
          <cell r="F99">
            <v>852.11281441000006</v>
          </cell>
          <cell r="G99">
            <v>84.109162515999998</v>
          </cell>
          <cell r="H99">
            <v>1909.52632219</v>
          </cell>
          <cell r="J99">
            <v>469.76866754999998</v>
          </cell>
          <cell r="K99">
            <v>856.43984675000002</v>
          </cell>
          <cell r="L99">
            <v>44.850905525999998</v>
          </cell>
          <cell r="M99">
            <v>2922.6297569600001</v>
          </cell>
          <cell r="O99">
            <v>474.29096985000001</v>
          </cell>
          <cell r="P99">
            <v>1708.5526611600001</v>
          </cell>
          <cell r="Q99">
            <v>58.459428776000003</v>
          </cell>
        </row>
        <row r="100">
          <cell r="A100" t="str">
            <v>9600</v>
          </cell>
          <cell r="B100" t="str">
            <v>นราธิวาส</v>
          </cell>
          <cell r="C100">
            <v>4701.53438732</v>
          </cell>
          <cell r="E100">
            <v>18.20326356</v>
          </cell>
          <cell r="F100">
            <v>4022.8640694699998</v>
          </cell>
          <cell r="G100">
            <v>85.564918558000002</v>
          </cell>
          <cell r="H100">
            <v>4691.6206673999995</v>
          </cell>
          <cell r="J100">
            <v>2266.99935366</v>
          </cell>
          <cell r="K100">
            <v>1468.4477651</v>
          </cell>
          <cell r="L100">
            <v>31.299371138000001</v>
          </cell>
          <cell r="M100">
            <v>9393.1550547200004</v>
          </cell>
          <cell r="O100">
            <v>2285.2026172199999</v>
          </cell>
          <cell r="P100">
            <v>5491.3118345700004</v>
          </cell>
          <cell r="Q100">
            <v>58.460781308999998</v>
          </cell>
        </row>
        <row r="101">
          <cell r="A101" t="str">
            <v>7700</v>
          </cell>
          <cell r="B101" t="str">
            <v>ประจวบคีรีขันธ์</v>
          </cell>
          <cell r="C101">
            <v>1444.5756064100001</v>
          </cell>
          <cell r="E101">
            <v>6.3205998599999997</v>
          </cell>
          <cell r="F101">
            <v>1223.7150604200001</v>
          </cell>
          <cell r="G101">
            <v>84.711042813999995</v>
          </cell>
          <cell r="H101">
            <v>2608.5891751499998</v>
          </cell>
          <cell r="J101">
            <v>730.32805056999996</v>
          </cell>
          <cell r="K101">
            <v>1146.28368084</v>
          </cell>
          <cell r="L101">
            <v>43.942668005000002</v>
          </cell>
          <cell r="M101">
            <v>4053.1647815599999</v>
          </cell>
          <cell r="O101">
            <v>736.64865042999998</v>
          </cell>
          <cell r="P101">
            <v>2369.9987412599999</v>
          </cell>
          <cell r="Q101">
            <v>58.472795185999999</v>
          </cell>
        </row>
        <row r="102">
          <cell r="A102" t="str">
            <v>1100</v>
          </cell>
          <cell r="B102" t="str">
            <v>สมุทรปราการ</v>
          </cell>
          <cell r="C102">
            <v>2284.7208768700002</v>
          </cell>
          <cell r="E102">
            <v>23.258662560000001</v>
          </cell>
          <cell r="F102">
            <v>1916.5379467800001</v>
          </cell>
          <cell r="G102">
            <v>83.884992963000002</v>
          </cell>
          <cell r="H102">
            <v>1690.8026070999999</v>
          </cell>
          <cell r="J102">
            <v>837.85826696000004</v>
          </cell>
          <cell r="K102">
            <v>416.00277781</v>
          </cell>
          <cell r="L102">
            <v>24.603864227999999</v>
          </cell>
          <cell r="M102">
            <v>3975.5234839700001</v>
          </cell>
          <cell r="O102">
            <v>861.11692951999999</v>
          </cell>
          <cell r="P102">
            <v>2332.5407245900001</v>
          </cell>
          <cell r="Q102">
            <v>58.672542974000002</v>
          </cell>
        </row>
        <row r="103">
          <cell r="A103" t="str">
            <v>4500</v>
          </cell>
          <cell r="B103" t="str">
            <v>ร้อยเอ็ด</v>
          </cell>
          <cell r="C103">
            <v>3498.7603763900001</v>
          </cell>
          <cell r="E103">
            <v>30.138659839999999</v>
          </cell>
          <cell r="F103">
            <v>2999.1296731900002</v>
          </cell>
          <cell r="G103">
            <v>85.719779309000003</v>
          </cell>
          <cell r="H103">
            <v>5011.0384772400002</v>
          </cell>
          <cell r="J103">
            <v>1311.5178045800001</v>
          </cell>
          <cell r="K103">
            <v>2004.2282492100001</v>
          </cell>
          <cell r="L103">
            <v>39.996265411000003</v>
          </cell>
          <cell r="M103">
            <v>8509.7988536299999</v>
          </cell>
          <cell r="O103">
            <v>1341.65646442</v>
          </cell>
          <cell r="P103">
            <v>5003.3579223999996</v>
          </cell>
          <cell r="Q103">
            <v>58.795254839999998</v>
          </cell>
        </row>
        <row r="104">
          <cell r="A104" t="str">
            <v>3200</v>
          </cell>
          <cell r="B104" t="str">
            <v>สุรินทร์</v>
          </cell>
          <cell r="C104">
            <v>3908.1541632499998</v>
          </cell>
          <cell r="E104">
            <v>9.8082042600000001</v>
          </cell>
          <cell r="F104">
            <v>3380.7641306199998</v>
          </cell>
          <cell r="G104">
            <v>86.505393323999996</v>
          </cell>
          <cell r="H104">
            <v>4949.8853454800001</v>
          </cell>
          <cell r="J104">
            <v>1769.6860319899999</v>
          </cell>
          <cell r="K104">
            <v>1859.6377582</v>
          </cell>
          <cell r="L104">
            <v>37.569309760000003</v>
          </cell>
          <cell r="M104">
            <v>8858.0395087300003</v>
          </cell>
          <cell r="O104">
            <v>1779.4942362500001</v>
          </cell>
          <cell r="P104">
            <v>5240.4018888199998</v>
          </cell>
          <cell r="Q104">
            <v>59.159838739000001</v>
          </cell>
        </row>
        <row r="105">
          <cell r="A105" t="str">
            <v>1400</v>
          </cell>
          <cell r="B105" t="str">
            <v>พระนครศรีอยุธยา</v>
          </cell>
          <cell r="C105">
            <v>3176.1538357499999</v>
          </cell>
          <cell r="E105">
            <v>33.206594279999997</v>
          </cell>
          <cell r="F105">
            <v>2760.9826303099999</v>
          </cell>
          <cell r="G105">
            <v>86.928491914999995</v>
          </cell>
          <cell r="H105">
            <v>5281.1362075899997</v>
          </cell>
          <cell r="J105">
            <v>2275.1033315099999</v>
          </cell>
          <cell r="K105">
            <v>2248.5721882600001</v>
          </cell>
          <cell r="L105">
            <v>42.577432201999997</v>
          </cell>
          <cell r="M105">
            <v>8457.2900433399991</v>
          </cell>
          <cell r="O105">
            <v>2308.3099257899999</v>
          </cell>
          <cell r="P105">
            <v>5009.55481857</v>
          </cell>
          <cell r="Q105">
            <v>59.233570008000001</v>
          </cell>
        </row>
        <row r="106">
          <cell r="A106" t="str">
            <v>6200</v>
          </cell>
          <cell r="B106" t="str">
            <v>กำแพงเพชร</v>
          </cell>
          <cell r="C106">
            <v>1953.2972579899999</v>
          </cell>
          <cell r="E106">
            <v>4.7373337199999996</v>
          </cell>
          <cell r="F106">
            <v>1701.88381058</v>
          </cell>
          <cell r="G106">
            <v>87.128766685000002</v>
          </cell>
          <cell r="H106">
            <v>2926.0816294900001</v>
          </cell>
          <cell r="J106">
            <v>942.25567579000005</v>
          </cell>
          <cell r="K106">
            <v>1189.38837713</v>
          </cell>
          <cell r="L106">
            <v>40.647819429999998</v>
          </cell>
          <cell r="M106">
            <v>4879.3788874800002</v>
          </cell>
          <cell r="O106">
            <v>946.99300950999998</v>
          </cell>
          <cell r="P106">
            <v>2891.2721877099998</v>
          </cell>
          <cell r="Q106">
            <v>59.254922694000001</v>
          </cell>
        </row>
        <row r="107">
          <cell r="A107" t="str">
            <v>8200</v>
          </cell>
          <cell r="B107" t="str">
            <v>พังงา</v>
          </cell>
          <cell r="C107">
            <v>1238.0415303699999</v>
          </cell>
          <cell r="E107">
            <v>11.30152288</v>
          </cell>
          <cell r="F107">
            <v>1055.45245166</v>
          </cell>
          <cell r="G107">
            <v>85.251780797999999</v>
          </cell>
          <cell r="H107">
            <v>1415.41744864</v>
          </cell>
          <cell r="J107">
            <v>683.47419661000004</v>
          </cell>
          <cell r="K107">
            <v>531.95644168000001</v>
          </cell>
          <cell r="L107">
            <v>37.583007203000001</v>
          </cell>
          <cell r="M107">
            <v>2653.4589790099999</v>
          </cell>
          <cell r="O107">
            <v>694.77571949000003</v>
          </cell>
          <cell r="P107">
            <v>1587.4088933400001</v>
          </cell>
          <cell r="Q107">
            <v>59.824135435999999</v>
          </cell>
        </row>
        <row r="108">
          <cell r="A108" t="str">
            <v>4800</v>
          </cell>
          <cell r="B108" t="str">
            <v>นครพนม</v>
          </cell>
          <cell r="C108">
            <v>2485.7416404800001</v>
          </cell>
          <cell r="E108">
            <v>10.854866940000001</v>
          </cell>
          <cell r="F108">
            <v>2144.3323988500001</v>
          </cell>
          <cell r="G108">
            <v>86.265296598999996</v>
          </cell>
          <cell r="H108">
            <v>4036.7869970900001</v>
          </cell>
          <cell r="J108">
            <v>1241.3763238500001</v>
          </cell>
          <cell r="K108">
            <v>1776.2015700300001</v>
          </cell>
          <cell r="L108">
            <v>44.000378799000003</v>
          </cell>
          <cell r="M108">
            <v>6522.5286375699998</v>
          </cell>
          <cell r="O108">
            <v>1252.23119079</v>
          </cell>
          <cell r="P108">
            <v>3920.53396888</v>
          </cell>
          <cell r="Q108">
            <v>60.107577700999997</v>
          </cell>
        </row>
        <row r="109">
          <cell r="A109" t="str">
            <v>1200</v>
          </cell>
          <cell r="B109" t="str">
            <v>นนทบุรี</v>
          </cell>
          <cell r="C109">
            <v>3544.9328619900002</v>
          </cell>
          <cell r="E109">
            <v>27.297778050000002</v>
          </cell>
          <cell r="F109">
            <v>3065.7326625400001</v>
          </cell>
          <cell r="G109">
            <v>86.482107896000002</v>
          </cell>
          <cell r="H109">
            <v>4391.15378779</v>
          </cell>
          <cell r="J109">
            <v>1984.9391817400001</v>
          </cell>
          <cell r="K109">
            <v>1717.9502664500001</v>
          </cell>
          <cell r="L109">
            <v>39.122981099999997</v>
          </cell>
          <cell r="M109">
            <v>7936.0866497799998</v>
          </cell>
          <cell r="O109">
            <v>2012.2369597899999</v>
          </cell>
          <cell r="P109">
            <v>4783.6829289899997</v>
          </cell>
          <cell r="Q109">
            <v>60.277604568999998</v>
          </cell>
        </row>
        <row r="110">
          <cell r="A110" t="str">
            <v>4200</v>
          </cell>
          <cell r="B110" t="str">
            <v>เลย</v>
          </cell>
          <cell r="C110">
            <v>2459.44786368</v>
          </cell>
          <cell r="E110">
            <v>13.71355844</v>
          </cell>
          <cell r="F110">
            <v>2125.21644913</v>
          </cell>
          <cell r="G110">
            <v>86.410306985000005</v>
          </cell>
          <cell r="H110">
            <v>2977.63562082</v>
          </cell>
          <cell r="J110">
            <v>1172.03947917</v>
          </cell>
          <cell r="K110">
            <v>1152.6788768199999</v>
          </cell>
          <cell r="L110">
            <v>38.711213311999998</v>
          </cell>
          <cell r="M110">
            <v>5437.0834844999999</v>
          </cell>
          <cell r="O110">
            <v>1185.7530376100001</v>
          </cell>
          <cell r="P110">
            <v>3277.8953259499999</v>
          </cell>
          <cell r="Q110">
            <v>60.287750506000002</v>
          </cell>
        </row>
        <row r="111">
          <cell r="A111" t="str">
            <v>7500</v>
          </cell>
          <cell r="B111" t="str">
            <v>สมุทรสงคราม</v>
          </cell>
          <cell r="C111">
            <v>662.75496174</v>
          </cell>
          <cell r="E111">
            <v>2.3643927699999998</v>
          </cell>
          <cell r="F111">
            <v>563.21470553999995</v>
          </cell>
          <cell r="G111">
            <v>84.980835761999998</v>
          </cell>
          <cell r="H111">
            <v>973.02613642999995</v>
          </cell>
          <cell r="J111">
            <v>434.72880077999997</v>
          </cell>
          <cell r="K111">
            <v>423.28694881000001</v>
          </cell>
          <cell r="L111">
            <v>43.502114996000003</v>
          </cell>
          <cell r="M111">
            <v>1635.78109817</v>
          </cell>
          <cell r="O111">
            <v>437.09319355000002</v>
          </cell>
          <cell r="P111">
            <v>986.50165434999997</v>
          </cell>
          <cell r="Q111">
            <v>60.307681477000003</v>
          </cell>
        </row>
        <row r="112">
          <cell r="A112" t="str">
            <v>1700</v>
          </cell>
          <cell r="B112" t="str">
            <v>สิงห์บุรี</v>
          </cell>
          <cell r="C112">
            <v>979.44435565000003</v>
          </cell>
          <cell r="E112">
            <v>5.3244596599999996</v>
          </cell>
          <cell r="F112">
            <v>856.28040467999995</v>
          </cell>
          <cell r="G112">
            <v>87.425120144999994</v>
          </cell>
          <cell r="H112">
            <v>1384.7373095</v>
          </cell>
          <cell r="J112">
            <v>676.57926955999994</v>
          </cell>
          <cell r="K112">
            <v>569.77314768999997</v>
          </cell>
          <cell r="L112">
            <v>41.146659643</v>
          </cell>
          <cell r="M112">
            <v>2364.1816651499998</v>
          </cell>
          <cell r="O112">
            <v>681.90372921999995</v>
          </cell>
          <cell r="P112">
            <v>1426.05355237</v>
          </cell>
          <cell r="Q112">
            <v>60.319119016999998</v>
          </cell>
        </row>
        <row r="113">
          <cell r="A113" t="str">
            <v>4900</v>
          </cell>
          <cell r="B113" t="str">
            <v>มุกดาหาร</v>
          </cell>
          <cell r="C113">
            <v>1075.6175988</v>
          </cell>
          <cell r="E113">
            <v>10.9115617</v>
          </cell>
          <cell r="F113">
            <v>904.34712929</v>
          </cell>
          <cell r="G113">
            <v>84.077011225999996</v>
          </cell>
          <cell r="H113">
            <v>1570.3801994999999</v>
          </cell>
          <cell r="J113">
            <v>378.09210810000002</v>
          </cell>
          <cell r="K113">
            <v>694.26136045999999</v>
          </cell>
          <cell r="L113">
            <v>44.209762748999999</v>
          </cell>
          <cell r="M113">
            <v>2645.9977982999999</v>
          </cell>
          <cell r="O113">
            <v>389.00366980000001</v>
          </cell>
          <cell r="P113">
            <v>1598.60848975</v>
          </cell>
          <cell r="Q113">
            <v>60.416092968000001</v>
          </cell>
        </row>
        <row r="114">
          <cell r="A114" t="str">
            <v>5200</v>
          </cell>
          <cell r="B114" t="str">
            <v>ลำปาง</v>
          </cell>
          <cell r="C114">
            <v>3010.7378513200001</v>
          </cell>
          <cell r="E114">
            <v>28.599056350000001</v>
          </cell>
          <cell r="F114">
            <v>2524.7757442500001</v>
          </cell>
          <cell r="G114">
            <v>83.859036188000005</v>
          </cell>
          <cell r="H114">
            <v>4636.7856544200004</v>
          </cell>
          <cell r="J114">
            <v>1539.9038885499999</v>
          </cell>
          <cell r="K114">
            <v>2107.0759248999998</v>
          </cell>
          <cell r="L114">
            <v>45.442599291000001</v>
          </cell>
          <cell r="M114">
            <v>7647.5235057399996</v>
          </cell>
          <cell r="O114">
            <v>1568.5029449000001</v>
          </cell>
          <cell r="P114">
            <v>4631.8516691499999</v>
          </cell>
          <cell r="Q114">
            <v>60.566687578</v>
          </cell>
        </row>
        <row r="115">
          <cell r="A115" t="str">
            <v>7000</v>
          </cell>
          <cell r="B115" t="str">
            <v>ราชบุรี</v>
          </cell>
          <cell r="C115">
            <v>3502.3966500400002</v>
          </cell>
          <cell r="E115">
            <v>82.753646430000003</v>
          </cell>
          <cell r="F115">
            <v>2977.00678952</v>
          </cell>
          <cell r="G115">
            <v>84.999133079000003</v>
          </cell>
          <cell r="H115">
            <v>3673.9411855899998</v>
          </cell>
          <cell r="J115">
            <v>1557.3505274900001</v>
          </cell>
          <cell r="K115">
            <v>1369.9063873</v>
          </cell>
          <cell r="L115">
            <v>37.287107171999999</v>
          </cell>
          <cell r="M115">
            <v>7176.33783563</v>
          </cell>
          <cell r="O115">
            <v>1640.10417392</v>
          </cell>
          <cell r="P115">
            <v>4346.9131768200004</v>
          </cell>
          <cell r="Q115">
            <v>60.572861484000001</v>
          </cell>
        </row>
        <row r="116">
          <cell r="A116" t="str">
            <v>2400</v>
          </cell>
          <cell r="B116" t="str">
            <v>ฉะเชิงเทรา</v>
          </cell>
          <cell r="C116">
            <v>2408.2390618700001</v>
          </cell>
          <cell r="E116">
            <v>19.78508321</v>
          </cell>
          <cell r="F116">
            <v>2021.0294879400001</v>
          </cell>
          <cell r="G116">
            <v>83.921464439999994</v>
          </cell>
          <cell r="H116">
            <v>3203.8413458</v>
          </cell>
          <cell r="J116">
            <v>1123.8219144899999</v>
          </cell>
          <cell r="K116">
            <v>1387.1331598899999</v>
          </cell>
          <cell r="L116">
            <v>43.295937911999999</v>
          </cell>
          <cell r="M116">
            <v>5612.0804076699997</v>
          </cell>
          <cell r="O116">
            <v>1143.6069977</v>
          </cell>
          <cell r="P116">
            <v>3408.16264783</v>
          </cell>
          <cell r="Q116">
            <v>60.729041643000002</v>
          </cell>
        </row>
        <row r="117">
          <cell r="A117" t="str">
            <v>9200</v>
          </cell>
          <cell r="B117" t="str">
            <v>ตรัง</v>
          </cell>
          <cell r="C117">
            <v>2012.6118005400001</v>
          </cell>
          <cell r="E117">
            <v>13.00547405</v>
          </cell>
          <cell r="F117">
            <v>1756.90513577</v>
          </cell>
          <cell r="G117">
            <v>87.294784582999995</v>
          </cell>
          <cell r="H117">
            <v>2413.4973978500002</v>
          </cell>
          <cell r="J117">
            <v>794.74896719000003</v>
          </cell>
          <cell r="K117">
            <v>936.54548500999999</v>
          </cell>
          <cell r="L117">
            <v>38.804495328999998</v>
          </cell>
          <cell r="M117">
            <v>4426.1091983899996</v>
          </cell>
          <cell r="O117">
            <v>807.75444124000001</v>
          </cell>
          <cell r="P117">
            <v>2693.45062078</v>
          </cell>
          <cell r="Q117">
            <v>60.853686613999997</v>
          </cell>
        </row>
        <row r="118">
          <cell r="A118" t="str">
            <v>4100</v>
          </cell>
          <cell r="B118" t="str">
            <v>อุดรธานี</v>
          </cell>
          <cell r="C118">
            <v>4978.79486585</v>
          </cell>
          <cell r="E118">
            <v>80.870294779999995</v>
          </cell>
          <cell r="F118">
            <v>4234.9030355100003</v>
          </cell>
          <cell r="G118">
            <v>85.058797351999999</v>
          </cell>
          <cell r="H118">
            <v>5831.9580411799998</v>
          </cell>
          <cell r="J118">
            <v>2067.6065943200001</v>
          </cell>
          <cell r="K118">
            <v>2347.4915680300001</v>
          </cell>
          <cell r="L118">
            <v>40.252202629999999</v>
          </cell>
          <cell r="M118">
            <v>10810.752907030001</v>
          </cell>
          <cell r="O118">
            <v>2148.4768890999999</v>
          </cell>
          <cell r="P118">
            <v>6582.3946035400004</v>
          </cell>
          <cell r="Q118">
            <v>60.887476202000002</v>
          </cell>
        </row>
        <row r="119">
          <cell r="A119" t="str">
            <v>4400</v>
          </cell>
          <cell r="B119" t="str">
            <v>มหาสารคาม</v>
          </cell>
          <cell r="C119">
            <v>3646.0697834600001</v>
          </cell>
          <cell r="E119">
            <v>9.4021254299999999</v>
          </cell>
          <cell r="F119">
            <v>3241.0012666399998</v>
          </cell>
          <cell r="G119">
            <v>88.890269773</v>
          </cell>
          <cell r="H119">
            <v>3813.2789036499998</v>
          </cell>
          <cell r="J119">
            <v>1224.3681959099999</v>
          </cell>
          <cell r="K119">
            <v>1359.2807694099999</v>
          </cell>
          <cell r="L119">
            <v>35.645983516000001</v>
          </cell>
          <cell r="M119">
            <v>7459.3486871100004</v>
          </cell>
          <cell r="O119">
            <v>1233.77032134</v>
          </cell>
          <cell r="P119">
            <v>4600.28203605</v>
          </cell>
          <cell r="Q119">
            <v>61.671363399000001</v>
          </cell>
        </row>
        <row r="120">
          <cell r="A120" t="str">
            <v>3500</v>
          </cell>
          <cell r="B120" t="str">
            <v>ยโสธร</v>
          </cell>
          <cell r="C120">
            <v>1369.76647473</v>
          </cell>
          <cell r="E120">
            <v>9.4095126600000007</v>
          </cell>
          <cell r="F120">
            <v>1185.6757406300001</v>
          </cell>
          <cell r="G120">
            <v>86.560429278000001</v>
          </cell>
          <cell r="H120">
            <v>2107.2176270800001</v>
          </cell>
          <cell r="J120">
            <v>530.16070143000002</v>
          </cell>
          <cell r="K120">
            <v>970.14909256999999</v>
          </cell>
          <cell r="L120">
            <v>46.039340223000004</v>
          </cell>
          <cell r="M120">
            <v>3476.9841018100001</v>
          </cell>
          <cell r="O120">
            <v>539.57021409000004</v>
          </cell>
          <cell r="P120">
            <v>2155.8248331999998</v>
          </cell>
          <cell r="Q120">
            <v>62.002723338999999</v>
          </cell>
        </row>
        <row r="121">
          <cell r="A121" t="str">
            <v>5100</v>
          </cell>
          <cell r="B121" t="str">
            <v>ลำพูน</v>
          </cell>
          <cell r="C121">
            <v>1142.28220186</v>
          </cell>
          <cell r="E121">
            <v>9.0180257000000008</v>
          </cell>
          <cell r="F121">
            <v>967.76248266000005</v>
          </cell>
          <cell r="G121">
            <v>84.721838534</v>
          </cell>
          <cell r="H121">
            <v>1426.21972936</v>
          </cell>
          <cell r="J121">
            <v>540.87575628000002</v>
          </cell>
          <cell r="K121">
            <v>624.94345250000003</v>
          </cell>
          <cell r="L121">
            <v>43.818174691999999</v>
          </cell>
          <cell r="M121">
            <v>2568.5019312200002</v>
          </cell>
          <cell r="O121">
            <v>549.89378197999997</v>
          </cell>
          <cell r="P121">
            <v>1592.7059351600001</v>
          </cell>
          <cell r="Q121">
            <v>62.009139093999998</v>
          </cell>
        </row>
        <row r="122">
          <cell r="A122" t="str">
            <v>6500</v>
          </cell>
          <cell r="B122" t="str">
            <v>พิษณุโลก</v>
          </cell>
          <cell r="C122">
            <v>5506.3234529499996</v>
          </cell>
          <cell r="E122">
            <v>115.71018411999999</v>
          </cell>
          <cell r="F122">
            <v>4725.8006592800002</v>
          </cell>
          <cell r="G122">
            <v>85.824973772000007</v>
          </cell>
          <cell r="H122">
            <v>5094.3434760500004</v>
          </cell>
          <cell r="J122">
            <v>2062.27896147</v>
          </cell>
          <cell r="K122">
            <v>1879.4768678299999</v>
          </cell>
          <cell r="L122">
            <v>36.893406906000003</v>
          </cell>
          <cell r="M122">
            <v>10600.666929000001</v>
          </cell>
          <cell r="O122">
            <v>2177.9891455900001</v>
          </cell>
          <cell r="P122">
            <v>6605.2775271099999</v>
          </cell>
          <cell r="Q122">
            <v>62.310018524</v>
          </cell>
        </row>
        <row r="123">
          <cell r="A123" t="str">
            <v>1600</v>
          </cell>
          <cell r="B123" t="str">
            <v>ลพบุรี</v>
          </cell>
          <cell r="C123">
            <v>3347.8859289100001</v>
          </cell>
          <cell r="E123">
            <v>38.754702930000001</v>
          </cell>
          <cell r="F123">
            <v>2775.6367709400001</v>
          </cell>
          <cell r="G123">
            <v>82.907148866</v>
          </cell>
          <cell r="H123">
            <v>4723.1991735299998</v>
          </cell>
          <cell r="J123">
            <v>1618.6277301699999</v>
          </cell>
          <cell r="K123">
            <v>2267.2320861500002</v>
          </cell>
          <cell r="L123">
            <v>48.002042744000001</v>
          </cell>
          <cell r="M123">
            <v>8071.0851024399999</v>
          </cell>
          <cell r="O123">
            <v>1657.3824331000001</v>
          </cell>
          <cell r="P123">
            <v>5042.8688570900003</v>
          </cell>
          <cell r="Q123">
            <v>62.480680020999998</v>
          </cell>
        </row>
        <row r="124">
          <cell r="A124" t="str">
            <v>5400</v>
          </cell>
          <cell r="B124" t="str">
            <v>แพร่</v>
          </cell>
          <cell r="C124">
            <v>1822.6353659500001</v>
          </cell>
          <cell r="E124">
            <v>8.3898878700000008</v>
          </cell>
          <cell r="F124">
            <v>1537.57411665</v>
          </cell>
          <cell r="G124">
            <v>84.359940851000005</v>
          </cell>
          <cell r="H124">
            <v>2302.4402577000001</v>
          </cell>
          <cell r="J124">
            <v>881.73091832</v>
          </cell>
          <cell r="K124">
            <v>1041.73973168</v>
          </cell>
          <cell r="L124">
            <v>45.245027669999999</v>
          </cell>
          <cell r="M124">
            <v>4125.0756236500001</v>
          </cell>
          <cell r="O124">
            <v>890.12080619000005</v>
          </cell>
          <cell r="P124">
            <v>2579.3138483299999</v>
          </cell>
          <cell r="Q124">
            <v>62.527674245</v>
          </cell>
        </row>
        <row r="125">
          <cell r="A125" t="str">
            <v>3000</v>
          </cell>
          <cell r="B125" t="str">
            <v>นครราชสีมา</v>
          </cell>
          <cell r="C125">
            <v>10547.0094789</v>
          </cell>
          <cell r="E125">
            <v>76.113266859999996</v>
          </cell>
          <cell r="F125">
            <v>9281.8576365699992</v>
          </cell>
          <cell r="G125">
            <v>88.004639183999998</v>
          </cell>
          <cell r="H125">
            <v>13025.52614426</v>
          </cell>
          <cell r="J125">
            <v>4542.83832841</v>
          </cell>
          <cell r="K125">
            <v>5496.7664783600003</v>
          </cell>
          <cell r="L125">
            <v>42.199957357000002</v>
          </cell>
          <cell r="M125">
            <v>23572.535623160002</v>
          </cell>
          <cell r="O125">
            <v>4618.9515952700003</v>
          </cell>
          <cell r="P125">
            <v>14778.62411493</v>
          </cell>
          <cell r="Q125">
            <v>62.694248727000002</v>
          </cell>
        </row>
        <row r="126">
          <cell r="A126" t="str">
            <v>7400</v>
          </cell>
          <cell r="B126" t="str">
            <v>สมุทรสาคร</v>
          </cell>
          <cell r="C126">
            <v>1424.78245064</v>
          </cell>
          <cell r="E126">
            <v>6.8005034899999997</v>
          </cell>
          <cell r="F126">
            <v>1250.14448922</v>
          </cell>
          <cell r="G126">
            <v>87.742833206</v>
          </cell>
          <cell r="H126">
            <v>1230.66748542</v>
          </cell>
          <cell r="J126">
            <v>682.65600661999997</v>
          </cell>
          <cell r="K126">
            <v>416.66275152999998</v>
          </cell>
          <cell r="L126">
            <v>33.856647426000002</v>
          </cell>
          <cell r="M126">
            <v>2655.4499360599998</v>
          </cell>
          <cell r="O126">
            <v>689.45651010999995</v>
          </cell>
          <cell r="P126">
            <v>1666.8072407499999</v>
          </cell>
          <cell r="Q126">
            <v>62.769296386000001</v>
          </cell>
        </row>
        <row r="127">
          <cell r="A127" t="str">
            <v>3300</v>
          </cell>
          <cell r="B127" t="str">
            <v>ศรีสะเกษ</v>
          </cell>
          <cell r="C127">
            <v>4162.5294489400003</v>
          </cell>
          <cell r="E127">
            <v>19.629558289999999</v>
          </cell>
          <cell r="F127">
            <v>3647.0674940600002</v>
          </cell>
          <cell r="G127">
            <v>87.616617223000006</v>
          </cell>
          <cell r="H127">
            <v>3654.93104752</v>
          </cell>
          <cell r="J127">
            <v>1377.14757063</v>
          </cell>
          <cell r="K127">
            <v>1274.1930171199999</v>
          </cell>
          <cell r="L127">
            <v>34.862299741000001</v>
          </cell>
          <cell r="M127">
            <v>7817.4604964600003</v>
          </cell>
          <cell r="O127">
            <v>1396.77712892</v>
          </cell>
          <cell r="P127">
            <v>4921.2605111800003</v>
          </cell>
          <cell r="Q127">
            <v>62.952163472999999</v>
          </cell>
        </row>
        <row r="128">
          <cell r="A128" t="str">
            <v>6400</v>
          </cell>
          <cell r="B128" t="str">
            <v>สุโขทัย</v>
          </cell>
          <cell r="C128">
            <v>1801.6127565199999</v>
          </cell>
          <cell r="E128">
            <v>7.17099346</v>
          </cell>
          <cell r="F128">
            <v>1603.4708949599999</v>
          </cell>
          <cell r="G128">
            <v>89.001972769000005</v>
          </cell>
          <cell r="H128">
            <v>3342.2089430699998</v>
          </cell>
          <cell r="J128">
            <v>852.46263587999999</v>
          </cell>
          <cell r="K128">
            <v>1648.4130662699999</v>
          </cell>
          <cell r="L128">
            <v>49.321065629000003</v>
          </cell>
          <cell r="M128">
            <v>5143.8216995900002</v>
          </cell>
          <cell r="O128">
            <v>859.63362933999997</v>
          </cell>
          <cell r="P128">
            <v>3251.8839612299998</v>
          </cell>
          <cell r="Q128">
            <v>63.219220088999997</v>
          </cell>
        </row>
        <row r="129">
          <cell r="A129" t="str">
            <v>4700</v>
          </cell>
          <cell r="B129" t="str">
            <v>สกลนคร</v>
          </cell>
          <cell r="C129">
            <v>3354.0007843100002</v>
          </cell>
          <cell r="E129">
            <v>26.87820344</v>
          </cell>
          <cell r="F129">
            <v>2864.5475076100001</v>
          </cell>
          <cell r="G129">
            <v>85.406882460999995</v>
          </cell>
          <cell r="H129">
            <v>3943.5089916699999</v>
          </cell>
          <cell r="J129">
            <v>1096.5301016400001</v>
          </cell>
          <cell r="K129">
            <v>1749.25258317</v>
          </cell>
          <cell r="L129">
            <v>44.357768344999997</v>
          </cell>
          <cell r="M129">
            <v>7297.5097759800001</v>
          </cell>
          <cell r="O129">
            <v>1123.40830508</v>
          </cell>
          <cell r="P129">
            <v>4613.8000907799997</v>
          </cell>
          <cell r="Q129">
            <v>63.224308462000003</v>
          </cell>
        </row>
        <row r="130">
          <cell r="A130" t="str">
            <v>3400</v>
          </cell>
          <cell r="B130" t="str">
            <v>อุบลราชธานี</v>
          </cell>
          <cell r="C130">
            <v>6976.9010647200002</v>
          </cell>
          <cell r="E130">
            <v>60.262691070000002</v>
          </cell>
          <cell r="F130">
            <v>6023.97199654</v>
          </cell>
          <cell r="G130">
            <v>86.341657143000006</v>
          </cell>
          <cell r="H130">
            <v>7200.71781388</v>
          </cell>
          <cell r="J130">
            <v>1830.3794120699999</v>
          </cell>
          <cell r="K130">
            <v>3077.68139634</v>
          </cell>
          <cell r="L130">
            <v>42.741313795000003</v>
          </cell>
          <cell r="M130">
            <v>14177.6188786</v>
          </cell>
          <cell r="O130">
            <v>1890.64210314</v>
          </cell>
          <cell r="P130">
            <v>9101.65339288</v>
          </cell>
          <cell r="Q130">
            <v>64.197334339999998</v>
          </cell>
        </row>
        <row r="131">
          <cell r="A131" t="str">
            <v>5700</v>
          </cell>
          <cell r="B131" t="str">
            <v>เชียงราย</v>
          </cell>
          <cell r="C131">
            <v>5045.7388821200002</v>
          </cell>
          <cell r="E131">
            <v>31.682320499999999</v>
          </cell>
          <cell r="F131">
            <v>4450.95591496</v>
          </cell>
          <cell r="G131">
            <v>88.212173062000005</v>
          </cell>
          <cell r="H131">
            <v>5479.0934610200002</v>
          </cell>
          <cell r="J131">
            <v>1746.0942991500001</v>
          </cell>
          <cell r="K131">
            <v>2308.85534573</v>
          </cell>
          <cell r="L131">
            <v>42.139367802000002</v>
          </cell>
          <cell r="M131">
            <v>10524.83234314</v>
          </cell>
          <cell r="O131">
            <v>1777.7766196499999</v>
          </cell>
          <cell r="P131">
            <v>6759.8112606900004</v>
          </cell>
          <cell r="Q131">
            <v>64.227258356999997</v>
          </cell>
        </row>
        <row r="132">
          <cell r="A132" t="str">
            <v>7300</v>
          </cell>
          <cell r="B132" t="str">
            <v>นครปฐม</v>
          </cell>
          <cell r="C132">
            <v>3297.6316050999999</v>
          </cell>
          <cell r="E132">
            <v>71.879974779999998</v>
          </cell>
          <cell r="F132">
            <v>2757.60547056</v>
          </cell>
          <cell r="G132">
            <v>83.623818569999997</v>
          </cell>
          <cell r="H132">
            <v>2147.5350388000002</v>
          </cell>
          <cell r="J132">
            <v>940.52275626000005</v>
          </cell>
          <cell r="K132">
            <v>741.47011354999995</v>
          </cell>
          <cell r="L132">
            <v>34.526566512000002</v>
          </cell>
          <cell r="M132">
            <v>5445.1666439000001</v>
          </cell>
          <cell r="O132">
            <v>1012.40273104</v>
          </cell>
          <cell r="P132">
            <v>3499.0755841099999</v>
          </cell>
          <cell r="Q132">
            <v>64.260211173000002</v>
          </cell>
        </row>
        <row r="133">
          <cell r="A133" t="str">
            <v>4300</v>
          </cell>
          <cell r="B133" t="str">
            <v>หนองคาย</v>
          </cell>
          <cell r="C133">
            <v>1681.0176561999999</v>
          </cell>
          <cell r="E133">
            <v>4.8652896600000002</v>
          </cell>
          <cell r="F133">
            <v>1452.8005560900001</v>
          </cell>
          <cell r="G133">
            <v>86.423872510999999</v>
          </cell>
          <cell r="H133">
            <v>1841.89031477</v>
          </cell>
          <cell r="J133">
            <v>558.0499519</v>
          </cell>
          <cell r="K133">
            <v>823.68695309999998</v>
          </cell>
          <cell r="L133">
            <v>44.719652766000003</v>
          </cell>
          <cell r="M133">
            <v>3522.90797097</v>
          </cell>
          <cell r="O133">
            <v>562.91524156000003</v>
          </cell>
          <cell r="P133">
            <v>2276.4875091899999</v>
          </cell>
          <cell r="Q133">
            <v>64.619556568999997</v>
          </cell>
        </row>
        <row r="134">
          <cell r="A134" t="str">
            <v>9400</v>
          </cell>
          <cell r="B134" t="str">
            <v>ปัตตานี</v>
          </cell>
          <cell r="C134">
            <v>4730.2229929900004</v>
          </cell>
          <cell r="E134">
            <v>26.236255249999999</v>
          </cell>
          <cell r="F134">
            <v>3997.3673532600001</v>
          </cell>
          <cell r="G134">
            <v>84.506953671999995</v>
          </cell>
          <cell r="H134">
            <v>3185.4299880799999</v>
          </cell>
          <cell r="J134">
            <v>1428.15743232</v>
          </cell>
          <cell r="K134">
            <v>1157.1588338500001</v>
          </cell>
          <cell r="L134">
            <v>36.326613303999999</v>
          </cell>
          <cell r="M134">
            <v>7915.6529810700004</v>
          </cell>
          <cell r="O134">
            <v>1454.3936875700001</v>
          </cell>
          <cell r="P134">
            <v>5154.5261871100001</v>
          </cell>
          <cell r="Q134">
            <v>65.118142488999993</v>
          </cell>
        </row>
        <row r="135">
          <cell r="A135" t="str">
            <v>4000</v>
          </cell>
          <cell r="B135" t="str">
            <v>ขอนแก่น</v>
          </cell>
          <cell r="C135">
            <v>10528.224302029999</v>
          </cell>
          <cell r="E135">
            <v>66.703461340000004</v>
          </cell>
          <cell r="F135">
            <v>9558.2489143000003</v>
          </cell>
          <cell r="G135">
            <v>90.786904230999994</v>
          </cell>
          <cell r="H135">
            <v>9529.3482324600009</v>
          </cell>
          <cell r="J135">
            <v>3751.9231349299998</v>
          </cell>
          <cell r="K135">
            <v>3938.7021928700001</v>
          </cell>
          <cell r="L135">
            <v>41.332335610000001</v>
          </cell>
          <cell r="M135">
            <v>20057.572534489998</v>
          </cell>
          <cell r="O135">
            <v>3818.6265962699999</v>
          </cell>
          <cell r="P135">
            <v>13496.95110717</v>
          </cell>
          <cell r="Q135">
            <v>67.291049721999997</v>
          </cell>
        </row>
        <row r="136">
          <cell r="A136" t="str">
            <v>6300</v>
          </cell>
          <cell r="B136" t="str">
            <v>ตาก</v>
          </cell>
          <cell r="C136">
            <v>2509.7538648300001</v>
          </cell>
          <cell r="E136">
            <v>16.33149006</v>
          </cell>
          <cell r="F136">
            <v>2176.11158019</v>
          </cell>
          <cell r="G136">
            <v>86.706175083000005</v>
          </cell>
          <cell r="H136">
            <v>2336.2004952100001</v>
          </cell>
          <cell r="J136">
            <v>822.12019002</v>
          </cell>
          <cell r="K136">
            <v>1110.4002525000001</v>
          </cell>
          <cell r="L136">
            <v>47.530177944000002</v>
          </cell>
          <cell r="M136">
            <v>4845.9543600400002</v>
          </cell>
          <cell r="O136">
            <v>838.45168007999996</v>
          </cell>
          <cell r="P136">
            <v>3286.5118326900001</v>
          </cell>
          <cell r="Q136">
            <v>67.819702550000002</v>
          </cell>
        </row>
        <row r="137">
          <cell r="A137" t="str">
            <v>9000</v>
          </cell>
          <cell r="B137" t="str">
            <v>สงขลา</v>
          </cell>
          <cell r="C137">
            <v>12515.44704829</v>
          </cell>
          <cell r="E137">
            <v>72.135056910000003</v>
          </cell>
          <cell r="F137">
            <v>11426.345392380001</v>
          </cell>
          <cell r="G137">
            <v>91.297940443000002</v>
          </cell>
          <cell r="H137">
            <v>12062.05441452</v>
          </cell>
          <cell r="J137">
            <v>4907.16346978</v>
          </cell>
          <cell r="K137">
            <v>5402.1125682399997</v>
          </cell>
          <cell r="L137">
            <v>44.78600728</v>
          </cell>
          <cell r="M137">
            <v>24577.50146281</v>
          </cell>
          <cell r="O137">
            <v>4979.2985266899996</v>
          </cell>
          <cell r="P137">
            <v>16828.457960619999</v>
          </cell>
          <cell r="Q137">
            <v>68.470987524999998</v>
          </cell>
        </row>
        <row r="138">
          <cell r="A138" t="str">
            <v>8000</v>
          </cell>
          <cell r="B138" t="str">
            <v>นครศรีธรรมราช</v>
          </cell>
          <cell r="C138">
            <v>10122.26275512</v>
          </cell>
          <cell r="E138">
            <v>31.518267000000002</v>
          </cell>
          <cell r="F138">
            <v>9313.0341306699993</v>
          </cell>
          <cell r="G138">
            <v>92.005457238000005</v>
          </cell>
          <cell r="H138">
            <v>7106.7089115400004</v>
          </cell>
          <cell r="J138">
            <v>1776.0479998400001</v>
          </cell>
          <cell r="K138">
            <v>2711.7528027799999</v>
          </cell>
          <cell r="L138">
            <v>38.157645635000002</v>
          </cell>
          <cell r="M138">
            <v>17228.97166666</v>
          </cell>
          <cell r="O138">
            <v>1807.56626684</v>
          </cell>
          <cell r="P138">
            <v>12024.786933449999</v>
          </cell>
          <cell r="Q138">
            <v>69.793990993999998</v>
          </cell>
        </row>
        <row r="139">
          <cell r="A139" t="str">
            <v>5600</v>
          </cell>
          <cell r="B139" t="str">
            <v>พะเยา</v>
          </cell>
          <cell r="C139">
            <v>2193.4714768899998</v>
          </cell>
          <cell r="E139">
            <v>13.295373469999999</v>
          </cell>
          <cell r="F139">
            <v>1945.0607469399999</v>
          </cell>
          <cell r="G139">
            <v>88.674996116000003</v>
          </cell>
          <cell r="H139">
            <v>1947.9926347000001</v>
          </cell>
          <cell r="J139">
            <v>507.17597898000002</v>
          </cell>
          <cell r="K139">
            <v>957.35461089</v>
          </cell>
          <cell r="L139">
            <v>49.145699724000004</v>
          </cell>
          <cell r="M139">
            <v>4141.4641115900004</v>
          </cell>
          <cell r="O139">
            <v>520.47135245000004</v>
          </cell>
          <cell r="P139">
            <v>2902.4153578300002</v>
          </cell>
          <cell r="Q139">
            <v>70.081866692999995</v>
          </cell>
        </row>
        <row r="140">
          <cell r="A140" t="str">
            <v>5000</v>
          </cell>
          <cell r="B140" t="str">
            <v>เชียงใหม่</v>
          </cell>
          <cell r="C140">
            <v>14429.20208323</v>
          </cell>
          <cell r="E140">
            <v>114.11016791</v>
          </cell>
          <cell r="F140">
            <v>13015.33891411</v>
          </cell>
          <cell r="G140">
            <v>90.201376617999998</v>
          </cell>
          <cell r="H140">
            <v>9276.2921950100008</v>
          </cell>
          <cell r="J140">
            <v>3162.22115244</v>
          </cell>
          <cell r="K140">
            <v>4434.2251773500002</v>
          </cell>
          <cell r="L140">
            <v>47.801697963999999</v>
          </cell>
          <cell r="M140">
            <v>23705.494278239999</v>
          </cell>
          <cell r="O140">
            <v>3276.3313203500002</v>
          </cell>
          <cell r="P140">
            <v>17449.564091460001</v>
          </cell>
          <cell r="Q140">
            <v>73.609788038000005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Q134"/>
  <sheetViews>
    <sheetView tabSelected="1" view="pageBreakPreview" zoomScale="75" zoomScaleSheetLayoutView="83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L82" sqref="L82:M82"/>
    </sheetView>
  </sheetViews>
  <sheetFormatPr defaultRowHeight="12.75"/>
  <cols>
    <col min="1" max="1" width="6.7109375" style="58" customWidth="1"/>
    <col min="2" max="2" width="39.42578125" customWidth="1"/>
    <col min="3" max="14" width="14.140625" customWidth="1"/>
    <col min="15" max="15" width="13.140625" bestFit="1" customWidth="1"/>
  </cols>
  <sheetData>
    <row r="1" spans="1:17" ht="33.75">
      <c r="A1" s="1" t="str">
        <f>"ผลการเบิกจ่ายเงินงบประมาณประจำปี 2564 ในส่วนของงบประมาณที่ส่วนกลางจัดสรรให้จังหวัด"</f>
        <v>ผลการเบิกจ่ายเงินงบประมาณประจำปี 2564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21 พฤษภาคม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4"/>
    </row>
    <row r="4" spans="1:17" ht="21">
      <c r="A4" s="5" t="s">
        <v>1</v>
      </c>
      <c r="B4" s="6" t="s">
        <v>2</v>
      </c>
      <c r="C4" s="7" t="s">
        <v>3</v>
      </c>
      <c r="D4" s="8"/>
      <c r="E4" s="8"/>
      <c r="F4" s="9"/>
      <c r="G4" s="10" t="s">
        <v>4</v>
      </c>
      <c r="H4" s="11"/>
      <c r="I4" s="11"/>
      <c r="J4" s="11"/>
      <c r="K4" s="10" t="s">
        <v>5</v>
      </c>
      <c r="L4" s="11"/>
      <c r="M4" s="11"/>
      <c r="N4" s="12"/>
    </row>
    <row r="5" spans="1:17" ht="63">
      <c r="A5" s="13"/>
      <c r="B5" s="14"/>
      <c r="C5" s="15" t="s">
        <v>6</v>
      </c>
      <c r="D5" s="16" t="s">
        <v>7</v>
      </c>
      <c r="E5" s="17" t="s">
        <v>8</v>
      </c>
      <c r="F5" s="18" t="s">
        <v>9</v>
      </c>
      <c r="G5" s="15" t="s">
        <v>6</v>
      </c>
      <c r="H5" s="16" t="s">
        <v>7</v>
      </c>
      <c r="I5" s="17" t="s">
        <v>8</v>
      </c>
      <c r="J5" s="19" t="s">
        <v>9</v>
      </c>
      <c r="K5" s="15" t="s">
        <v>6</v>
      </c>
      <c r="L5" s="16" t="s">
        <v>7</v>
      </c>
      <c r="M5" s="17" t="s">
        <v>8</v>
      </c>
      <c r="N5" s="18" t="s">
        <v>9</v>
      </c>
    </row>
    <row r="6" spans="1:17" ht="21">
      <c r="A6" s="20">
        <v>1</v>
      </c>
      <c r="B6" s="21" t="str">
        <f>VLOOKUP($O6,[1]Name!$A:$B,2,0)</f>
        <v>อ่างทอง</v>
      </c>
      <c r="C6" s="22">
        <f>IF(ISERROR(VLOOKUP($O6,[1]BEx6_1!$A:$Z,3,0)),0,VLOOKUP($O6,[1]BEx6_1!$A:$Z,3,0))</f>
        <v>883.91676971000004</v>
      </c>
      <c r="D6" s="23">
        <f>IF(ISERROR(VLOOKUP($O6,[1]BEx6_1!$A:$Z,5,0)),0,VLOOKUP($O6,[1]BEx6_1!$A:$Z,5,0))</f>
        <v>4.3782054199999996</v>
      </c>
      <c r="E6" s="24">
        <f>IF(ISERROR(VLOOKUP($O6,[1]BEx6_1!$A:$Z,6,0)),0,VLOOKUP($O6,[1]BEx6_1!$A:$Z,6,0))</f>
        <v>732.73871335000001</v>
      </c>
      <c r="F6" s="25">
        <f t="shared" ref="F6:F69" si="0">IF(ISERROR(E6/C6*100),0,E6/C6*100)</f>
        <v>82.896799615013606</v>
      </c>
      <c r="G6" s="22">
        <f>IF(ISERROR(VLOOKUP($O6,[1]BEx6_1!$A:$Z,8,0)),0,VLOOKUP($O6,[1]BEx6_1!$A:$Z,8,0))</f>
        <v>1785.3552173600001</v>
      </c>
      <c r="H6" s="23">
        <f>IF(ISERROR(VLOOKUP($O6,[1]BEx6_1!$A:$Z,10,0)),0,VLOOKUP($O6,[1]BEx6_1!$A:$Z,10,0))</f>
        <v>956.19848221999996</v>
      </c>
      <c r="I6" s="24">
        <f>IF(ISERROR(VLOOKUP($O6,[1]BEx6_1!$A:$Z,11,0)),0,VLOOKUP($O6,[1]BEx6_1!$A:$Z,11,0))</f>
        <v>532.11416040999995</v>
      </c>
      <c r="J6" s="26">
        <f t="shared" ref="J6:J69" si="1">IF(ISERROR(I6/G6*100),0,I6/G6*100)</f>
        <v>29.804385997585157</v>
      </c>
      <c r="K6" s="22">
        <f t="shared" ref="K6:M37" si="2">C6+G6</f>
        <v>2669.2719870700003</v>
      </c>
      <c r="L6" s="22">
        <f t="shared" si="2"/>
        <v>960.57668763999993</v>
      </c>
      <c r="M6" s="27">
        <f t="shared" si="2"/>
        <v>1264.85287376</v>
      </c>
      <c r="N6" s="28">
        <f t="shared" ref="N6:N69" si="3">IF(ISERROR(M6/K6*100),0,M6/K6*100)</f>
        <v>47.385687179387084</v>
      </c>
      <c r="O6" s="29" t="s">
        <v>10</v>
      </c>
      <c r="P6" s="30"/>
      <c r="Q6" s="31"/>
    </row>
    <row r="7" spans="1:17" ht="21">
      <c r="A7" s="32">
        <v>2</v>
      </c>
      <c r="B7" s="33" t="str">
        <f>VLOOKUP($O7,[1]Name!$A:$B,2,0)</f>
        <v>ตราด</v>
      </c>
      <c r="C7" s="22">
        <f>IF(ISERROR(VLOOKUP($O7,[1]BEx6_1!$A:$Z,3,0)),0,VLOOKUP($O7,[1]BEx6_1!$A:$Z,3,0))</f>
        <v>739.20329555000001</v>
      </c>
      <c r="D7" s="23">
        <f>IF(ISERROR(VLOOKUP($O7,[1]BEx6_1!$A:$Z,5,0)),0,VLOOKUP($O7,[1]BEx6_1!$A:$Z,5,0))</f>
        <v>4.9077252099999997</v>
      </c>
      <c r="E7" s="24">
        <f>IF(ISERROR(VLOOKUP($O7,[1]BEx6_1!$A:$Z,6,0)),0,VLOOKUP($O7,[1]BEx6_1!$A:$Z,6,0))</f>
        <v>623.63919523000004</v>
      </c>
      <c r="F7" s="34">
        <f t="shared" si="0"/>
        <v>84.36639811866435</v>
      </c>
      <c r="G7" s="22">
        <f>IF(ISERROR(VLOOKUP($O7,[1]BEx6_1!$A:$Z,8,0)),0,VLOOKUP($O7,[1]BEx6_1!$A:$Z,8,0))</f>
        <v>1406.5775505500001</v>
      </c>
      <c r="H7" s="23">
        <f>IF(ISERROR(VLOOKUP($O7,[1]BEx6_1!$A:$Z,10,0)),0,VLOOKUP($O7,[1]BEx6_1!$A:$Z,10,0))</f>
        <v>623.89020586000004</v>
      </c>
      <c r="I7" s="24">
        <f>IF(ISERROR(VLOOKUP($O7,[1]BEx6_1!$A:$Z,11,0)),0,VLOOKUP($O7,[1]BEx6_1!$A:$Z,11,0))</f>
        <v>409.17077604999997</v>
      </c>
      <c r="J7" s="26">
        <f t="shared" si="1"/>
        <v>29.089812779253162</v>
      </c>
      <c r="K7" s="22">
        <f t="shared" si="2"/>
        <v>2145.7808461</v>
      </c>
      <c r="L7" s="23">
        <f t="shared" si="2"/>
        <v>628.79793107</v>
      </c>
      <c r="M7" s="27">
        <f t="shared" si="2"/>
        <v>1032.8099712799999</v>
      </c>
      <c r="N7" s="28">
        <f t="shared" si="3"/>
        <v>48.1321274331045</v>
      </c>
      <c r="O7" s="29" t="s">
        <v>11</v>
      </c>
      <c r="P7" s="30" t="str">
        <f>IF(N7&lt;N6,"check","")</f>
        <v/>
      </c>
      <c r="Q7" s="31"/>
    </row>
    <row r="8" spans="1:17" ht="21">
      <c r="A8" s="32">
        <v>3</v>
      </c>
      <c r="B8" s="33" t="str">
        <f>VLOOKUP($O8,[1]Name!$A:$B,2,0)</f>
        <v>กระบี่</v>
      </c>
      <c r="C8" s="22">
        <f>IF(ISERROR(VLOOKUP($O8,[1]BEx6_1!$A:$Z,3,0)),0,VLOOKUP($O8,[1]BEx6_1!$A:$Z,3,0))</f>
        <v>1206.1555737000001</v>
      </c>
      <c r="D8" s="23">
        <f>IF(ISERROR(VLOOKUP($O8,[1]BEx6_1!$A:$Z,5,0)),0,VLOOKUP($O8,[1]BEx6_1!$A:$Z,5,0))</f>
        <v>10.39483568</v>
      </c>
      <c r="E8" s="24">
        <f>IF(ISERROR(VLOOKUP($O8,[1]BEx6_1!$A:$Z,6,0)),0,VLOOKUP($O8,[1]BEx6_1!$A:$Z,6,0))</f>
        <v>1020.09051319</v>
      </c>
      <c r="F8" s="34">
        <f t="shared" si="0"/>
        <v>84.57370967998537</v>
      </c>
      <c r="G8" s="22">
        <f>IF(ISERROR(VLOOKUP($O8,[1]BEx6_1!$A:$Z,8,0)),0,VLOOKUP($O8,[1]BEx6_1!$A:$Z,8,0))</f>
        <v>2159.8904379300002</v>
      </c>
      <c r="H8" s="23">
        <f>IF(ISERROR(VLOOKUP($O8,[1]BEx6_1!$A:$Z,10,0)),0,VLOOKUP($O8,[1]BEx6_1!$A:$Z,10,0))</f>
        <v>1045.2279148099999</v>
      </c>
      <c r="I8" s="24">
        <f>IF(ISERROR(VLOOKUP($O8,[1]BEx6_1!$A:$Z,11,0)),0,VLOOKUP($O8,[1]BEx6_1!$A:$Z,11,0))</f>
        <v>613.20475273</v>
      </c>
      <c r="J8" s="26">
        <f t="shared" si="1"/>
        <v>28.390548981627251</v>
      </c>
      <c r="K8" s="22">
        <f t="shared" si="2"/>
        <v>3366.0460116300001</v>
      </c>
      <c r="L8" s="23">
        <f t="shared" si="2"/>
        <v>1055.6227504899998</v>
      </c>
      <c r="M8" s="27">
        <f t="shared" si="2"/>
        <v>1633.29526592</v>
      </c>
      <c r="N8" s="28">
        <f t="shared" si="3"/>
        <v>48.522666068045829</v>
      </c>
      <c r="O8" s="29" t="s">
        <v>12</v>
      </c>
      <c r="P8" s="30" t="str">
        <f t="shared" ref="P8:P71" si="4">IF(N8&lt;N7,"check","")</f>
        <v/>
      </c>
      <c r="Q8" s="31"/>
    </row>
    <row r="9" spans="1:17" ht="21">
      <c r="A9" s="32">
        <v>4</v>
      </c>
      <c r="B9" s="33" t="str">
        <f>VLOOKUP($O9,[1]Name!$A:$B,2,0)</f>
        <v>พัทลุง</v>
      </c>
      <c r="C9" s="22">
        <f>IF(ISERROR(VLOOKUP($O9,[1]BEx6_1!$A:$Z,3,0)),0,VLOOKUP($O9,[1]BEx6_1!$A:$Z,3,0))</f>
        <v>1535.8627064899999</v>
      </c>
      <c r="D9" s="23">
        <f>IF(ISERROR(VLOOKUP($O9,[1]BEx6_1!$A:$Z,5,0)),0,VLOOKUP($O9,[1]BEx6_1!$A:$Z,5,0))</f>
        <v>16.362894270000002</v>
      </c>
      <c r="E9" s="24">
        <f>IF(ISERROR(VLOOKUP($O9,[1]BEx6_1!$A:$Z,6,0)),0,VLOOKUP($O9,[1]BEx6_1!$A:$Z,6,0))</f>
        <v>1297.09749642</v>
      </c>
      <c r="F9" s="34">
        <f t="shared" si="0"/>
        <v>84.454000408951629</v>
      </c>
      <c r="G9" s="22">
        <f>IF(ISERROR(VLOOKUP($O9,[1]BEx6_1!$A:$Z,8,0)),0,VLOOKUP($O9,[1]BEx6_1!$A:$Z,8,0))</f>
        <v>3723.85665629</v>
      </c>
      <c r="H9" s="23">
        <f>IF(ISERROR(VLOOKUP($O9,[1]BEx6_1!$A:$Z,10,0)),0,VLOOKUP($O9,[1]BEx6_1!$A:$Z,10,0))</f>
        <v>1327.3577133199999</v>
      </c>
      <c r="I9" s="24">
        <f>IF(ISERROR(VLOOKUP($O9,[1]BEx6_1!$A:$Z,11,0)),0,VLOOKUP($O9,[1]BEx6_1!$A:$Z,11,0))</f>
        <v>1296.8086494900001</v>
      </c>
      <c r="J9" s="26">
        <f t="shared" si="1"/>
        <v>34.824343931164719</v>
      </c>
      <c r="K9" s="22">
        <f t="shared" si="2"/>
        <v>5259.7193627799998</v>
      </c>
      <c r="L9" s="23">
        <f t="shared" si="2"/>
        <v>1343.7206075899999</v>
      </c>
      <c r="M9" s="27">
        <f t="shared" si="2"/>
        <v>2593.9061459100003</v>
      </c>
      <c r="N9" s="28">
        <f t="shared" si="3"/>
        <v>49.316436239271205</v>
      </c>
      <c r="O9" s="29" t="s">
        <v>13</v>
      </c>
      <c r="P9" s="30" t="str">
        <f t="shared" si="4"/>
        <v/>
      </c>
      <c r="Q9" s="31"/>
    </row>
    <row r="10" spans="1:17" ht="21">
      <c r="A10" s="32">
        <v>5</v>
      </c>
      <c r="B10" s="33" t="str">
        <f>VLOOKUP($O10,[1]Name!$A:$B,2,0)</f>
        <v>สุราษฏร์ธานี</v>
      </c>
      <c r="C10" s="22">
        <f>IF(ISERROR(VLOOKUP($O10,[1]BEx6_1!$A:$Z,3,0)),0,VLOOKUP($O10,[1]BEx6_1!$A:$Z,3,0))</f>
        <v>4444.3145607500001</v>
      </c>
      <c r="D10" s="23">
        <f>IF(ISERROR(VLOOKUP($O10,[1]BEx6_1!$A:$Z,5,0)),0,VLOOKUP($O10,[1]BEx6_1!$A:$Z,5,0))</f>
        <v>51.373265009999997</v>
      </c>
      <c r="E10" s="24">
        <f>IF(ISERROR(VLOOKUP($O10,[1]BEx6_1!$A:$Z,6,0)),0,VLOOKUP($O10,[1]BEx6_1!$A:$Z,6,0))</f>
        <v>3766.2342385400002</v>
      </c>
      <c r="F10" s="34">
        <f t="shared" si="0"/>
        <v>84.742746874884332</v>
      </c>
      <c r="G10" s="22">
        <f>IF(ISERROR(VLOOKUP($O10,[1]BEx6_1!$A:$Z,8,0)),0,VLOOKUP($O10,[1]BEx6_1!$A:$Z,8,0))</f>
        <v>8063.4759789899999</v>
      </c>
      <c r="H10" s="23">
        <f>IF(ISERROR(VLOOKUP($O10,[1]BEx6_1!$A:$Z,10,0)),0,VLOOKUP($O10,[1]BEx6_1!$A:$Z,10,0))</f>
        <v>2991.9251150999999</v>
      </c>
      <c r="I10" s="24">
        <f>IF(ISERROR(VLOOKUP($O10,[1]BEx6_1!$A:$Z,11,0)),0,VLOOKUP($O10,[1]BEx6_1!$A:$Z,11,0))</f>
        <v>2488.32463482</v>
      </c>
      <c r="J10" s="26">
        <f t="shared" si="1"/>
        <v>30.859205649071431</v>
      </c>
      <c r="K10" s="22">
        <f t="shared" si="2"/>
        <v>12507.790539739999</v>
      </c>
      <c r="L10" s="23">
        <f t="shared" si="2"/>
        <v>3043.2983801099999</v>
      </c>
      <c r="M10" s="27">
        <f t="shared" si="2"/>
        <v>6254.5588733599998</v>
      </c>
      <c r="N10" s="28">
        <f t="shared" si="3"/>
        <v>50.005305521290047</v>
      </c>
      <c r="O10" s="29" t="s">
        <v>14</v>
      </c>
      <c r="P10" s="30" t="str">
        <f t="shared" si="4"/>
        <v/>
      </c>
      <c r="Q10" s="31"/>
    </row>
    <row r="11" spans="1:17" ht="21">
      <c r="A11" s="32">
        <v>6</v>
      </c>
      <c r="B11" s="33" t="str">
        <f>VLOOKUP($O11,[1]Name!$A:$B,2,0)</f>
        <v>ปราจีนบุรี</v>
      </c>
      <c r="C11" s="22">
        <f>IF(ISERROR(VLOOKUP($O11,[1]BEx6_1!$A:$Z,3,0)),0,VLOOKUP($O11,[1]BEx6_1!$A:$Z,3,0))</f>
        <v>2077.43410206</v>
      </c>
      <c r="D11" s="23">
        <f>IF(ISERROR(VLOOKUP($O11,[1]BEx6_1!$A:$Z,5,0)),0,VLOOKUP($O11,[1]BEx6_1!$A:$Z,5,0))</f>
        <v>59.754433239999997</v>
      </c>
      <c r="E11" s="24">
        <f>IF(ISERROR(VLOOKUP($O11,[1]BEx6_1!$A:$Z,6,0)),0,VLOOKUP($O11,[1]BEx6_1!$A:$Z,6,0))</f>
        <v>1640.3724436699999</v>
      </c>
      <c r="F11" s="34">
        <f t="shared" si="0"/>
        <v>78.96146703490588</v>
      </c>
      <c r="G11" s="22">
        <f>IF(ISERROR(VLOOKUP($O11,[1]BEx6_1!$A:$Z,8,0)),0,VLOOKUP($O11,[1]BEx6_1!$A:$Z,8,0))</f>
        <v>2856.6699477699999</v>
      </c>
      <c r="H11" s="23">
        <f>IF(ISERROR(VLOOKUP($O11,[1]BEx6_1!$A:$Z,10,0)),0,VLOOKUP($O11,[1]BEx6_1!$A:$Z,10,0))</f>
        <v>1512.2781215499999</v>
      </c>
      <c r="I11" s="24">
        <f>IF(ISERROR(VLOOKUP($O11,[1]BEx6_1!$A:$Z,11,0)),0,VLOOKUP($O11,[1]BEx6_1!$A:$Z,11,0))</f>
        <v>847.91325023000002</v>
      </c>
      <c r="J11" s="26">
        <f t="shared" si="1"/>
        <v>29.681876651235328</v>
      </c>
      <c r="K11" s="22">
        <f t="shared" si="2"/>
        <v>4934.1040498299999</v>
      </c>
      <c r="L11" s="23">
        <f t="shared" si="2"/>
        <v>1572.0325547899999</v>
      </c>
      <c r="M11" s="27">
        <f t="shared" si="2"/>
        <v>2488.2856938999998</v>
      </c>
      <c r="N11" s="28">
        <f t="shared" si="3"/>
        <v>50.430344977944507</v>
      </c>
      <c r="O11" s="29" t="s">
        <v>15</v>
      </c>
      <c r="P11" s="30" t="str">
        <f t="shared" si="4"/>
        <v/>
      </c>
      <c r="Q11" s="31"/>
    </row>
    <row r="12" spans="1:17" ht="21">
      <c r="A12" s="32">
        <v>7</v>
      </c>
      <c r="B12" s="33" t="str">
        <f>VLOOKUP($O12,[1]Name!$A:$B,2,0)</f>
        <v>ชัยนาท</v>
      </c>
      <c r="C12" s="22">
        <f>IF(ISERROR(VLOOKUP($O12,[1]BEx6_1!$A:$Z,3,0)),0,VLOOKUP($O12,[1]BEx6_1!$A:$Z,3,0))</f>
        <v>1176.9979547200001</v>
      </c>
      <c r="D12" s="23">
        <f>IF(ISERROR(VLOOKUP($O12,[1]BEx6_1!$A:$Z,5,0)),0,VLOOKUP($O12,[1]BEx6_1!$A:$Z,5,0))</f>
        <v>10.19921637</v>
      </c>
      <c r="E12" s="24">
        <f>IF(ISERROR(VLOOKUP($O12,[1]BEx6_1!$A:$Z,6,0)),0,VLOOKUP($O12,[1]BEx6_1!$A:$Z,6,0))</f>
        <v>993.54607670999997</v>
      </c>
      <c r="F12" s="34">
        <f t="shared" si="0"/>
        <v>84.413577162617742</v>
      </c>
      <c r="G12" s="22">
        <f>IF(ISERROR(VLOOKUP($O12,[1]BEx6_1!$A:$Z,8,0)),0,VLOOKUP($O12,[1]BEx6_1!$A:$Z,8,0))</f>
        <v>2847.1066973900001</v>
      </c>
      <c r="H12" s="23">
        <f>IF(ISERROR(VLOOKUP($O12,[1]BEx6_1!$A:$Z,10,0)),0,VLOOKUP($O12,[1]BEx6_1!$A:$Z,10,0))</f>
        <v>1164.59732811</v>
      </c>
      <c r="I12" s="24">
        <f>IF(ISERROR(VLOOKUP($O12,[1]BEx6_1!$A:$Z,11,0)),0,VLOOKUP($O12,[1]BEx6_1!$A:$Z,11,0))</f>
        <v>1059.5737262800001</v>
      </c>
      <c r="J12" s="26">
        <f t="shared" si="1"/>
        <v>37.215806743432992</v>
      </c>
      <c r="K12" s="22">
        <f t="shared" si="2"/>
        <v>4024.1046521100002</v>
      </c>
      <c r="L12" s="23">
        <f t="shared" si="2"/>
        <v>1174.79654448</v>
      </c>
      <c r="M12" s="27">
        <f t="shared" si="2"/>
        <v>2053.1198029900002</v>
      </c>
      <c r="N12" s="28">
        <f t="shared" si="3"/>
        <v>51.020537001031194</v>
      </c>
      <c r="O12" s="29" t="s">
        <v>16</v>
      </c>
      <c r="P12" s="30" t="str">
        <f t="shared" si="4"/>
        <v/>
      </c>
      <c r="Q12" s="31"/>
    </row>
    <row r="13" spans="1:17" ht="21">
      <c r="A13" s="32">
        <v>8</v>
      </c>
      <c r="B13" s="33" t="str">
        <f>VLOOKUP($O13,[1]Name!$A:$B,2,0)</f>
        <v>อุตรดิตถ์</v>
      </c>
      <c r="C13" s="22">
        <f>IF(ISERROR(VLOOKUP($O13,[1]BEx6_1!$A:$Z,3,0)),0,VLOOKUP($O13,[1]BEx6_1!$A:$Z,3,0))</f>
        <v>1666.5088388199999</v>
      </c>
      <c r="D13" s="23">
        <f>IF(ISERROR(VLOOKUP($O13,[1]BEx6_1!$A:$Z,5,0)),0,VLOOKUP($O13,[1]BEx6_1!$A:$Z,5,0))</f>
        <v>11.468903149999999</v>
      </c>
      <c r="E13" s="24">
        <f>IF(ISERROR(VLOOKUP($O13,[1]BEx6_1!$A:$Z,6,0)),0,VLOOKUP($O13,[1]BEx6_1!$A:$Z,6,0))</f>
        <v>1427.6555428900001</v>
      </c>
      <c r="F13" s="34">
        <f t="shared" si="0"/>
        <v>85.667444998424131</v>
      </c>
      <c r="G13" s="22">
        <f>IF(ISERROR(VLOOKUP($O13,[1]BEx6_1!$A:$Z,8,0)),0,VLOOKUP($O13,[1]BEx6_1!$A:$Z,8,0))</f>
        <v>4092.94169689</v>
      </c>
      <c r="H13" s="23">
        <f>IF(ISERROR(VLOOKUP($O13,[1]BEx6_1!$A:$Z,10,0)),0,VLOOKUP($O13,[1]BEx6_1!$A:$Z,10,0))</f>
        <v>1301.6938791699999</v>
      </c>
      <c r="I13" s="24">
        <f>IF(ISERROR(VLOOKUP($O13,[1]BEx6_1!$A:$Z,11,0)),0,VLOOKUP($O13,[1]BEx6_1!$A:$Z,11,0))</f>
        <v>1530.3228197799999</v>
      </c>
      <c r="J13" s="26">
        <f t="shared" si="1"/>
        <v>37.389313924085641</v>
      </c>
      <c r="K13" s="22">
        <f t="shared" si="2"/>
        <v>5759.4505357099997</v>
      </c>
      <c r="L13" s="23">
        <f t="shared" si="2"/>
        <v>1313.1627823199999</v>
      </c>
      <c r="M13" s="27">
        <f t="shared" si="2"/>
        <v>2957.97836267</v>
      </c>
      <c r="N13" s="28">
        <f t="shared" si="3"/>
        <v>51.358690283557642</v>
      </c>
      <c r="O13" s="29" t="s">
        <v>17</v>
      </c>
      <c r="P13" s="30" t="str">
        <f t="shared" si="4"/>
        <v/>
      </c>
      <c r="Q13" s="31"/>
    </row>
    <row r="14" spans="1:17" ht="21">
      <c r="A14" s="32">
        <v>9</v>
      </c>
      <c r="B14" s="33" t="str">
        <f>VLOOKUP($O14,[1]Name!$A:$B,2,0)</f>
        <v>สุพรรณบุรี</v>
      </c>
      <c r="C14" s="22">
        <f>IF(ISERROR(VLOOKUP($O14,[1]BEx6_1!$A:$Z,3,0)),0,VLOOKUP($O14,[1]BEx6_1!$A:$Z,3,0))</f>
        <v>2248.0158467599999</v>
      </c>
      <c r="D14" s="23">
        <f>IF(ISERROR(VLOOKUP($O14,[1]BEx6_1!$A:$Z,5,0)),0,VLOOKUP($O14,[1]BEx6_1!$A:$Z,5,0))</f>
        <v>15.624530099999999</v>
      </c>
      <c r="E14" s="24">
        <f>IF(ISERROR(VLOOKUP($O14,[1]BEx6_1!$A:$Z,6,0)),0,VLOOKUP($O14,[1]BEx6_1!$A:$Z,6,0))</f>
        <v>1896.49728484</v>
      </c>
      <c r="F14" s="34">
        <f t="shared" si="0"/>
        <v>84.363163523663175</v>
      </c>
      <c r="G14" s="22">
        <f>IF(ISERROR(VLOOKUP($O14,[1]BEx6_1!$A:$Z,8,0)),0,VLOOKUP($O14,[1]BEx6_1!$A:$Z,8,0))</f>
        <v>5371.1431249500001</v>
      </c>
      <c r="H14" s="23">
        <f>IF(ISERROR(VLOOKUP($O14,[1]BEx6_1!$A:$Z,10,0)),0,VLOOKUP($O14,[1]BEx6_1!$A:$Z,10,0))</f>
        <v>2246.3048844499999</v>
      </c>
      <c r="I14" s="24">
        <f>IF(ISERROR(VLOOKUP($O14,[1]BEx6_1!$A:$Z,11,0)),0,VLOOKUP($O14,[1]BEx6_1!$A:$Z,11,0))</f>
        <v>2147.8174493699998</v>
      </c>
      <c r="J14" s="26">
        <f t="shared" si="1"/>
        <v>39.988088185417588</v>
      </c>
      <c r="K14" s="22">
        <f t="shared" si="2"/>
        <v>7619.1589717099996</v>
      </c>
      <c r="L14" s="23">
        <f t="shared" si="2"/>
        <v>2261.9294145499998</v>
      </c>
      <c r="M14" s="27">
        <f t="shared" si="2"/>
        <v>4044.3147342100001</v>
      </c>
      <c r="N14" s="28">
        <f t="shared" si="3"/>
        <v>53.08085510784818</v>
      </c>
      <c r="O14" s="29" t="s">
        <v>18</v>
      </c>
      <c r="P14" s="30" t="str">
        <f t="shared" si="4"/>
        <v/>
      </c>
      <c r="Q14" s="31"/>
    </row>
    <row r="15" spans="1:17" ht="21">
      <c r="A15" s="32">
        <v>10</v>
      </c>
      <c r="B15" s="33" t="str">
        <f>VLOOKUP($O15,[1]Name!$A:$B,2,0)</f>
        <v>บุรีรัมย์</v>
      </c>
      <c r="C15" s="22">
        <f>IF(ISERROR(VLOOKUP($O15,[1]BEx6_1!$A:$Z,3,0)),0,VLOOKUP($O15,[1]BEx6_1!$A:$Z,3,0))</f>
        <v>4037.76852457</v>
      </c>
      <c r="D15" s="23">
        <f>IF(ISERROR(VLOOKUP($O15,[1]BEx6_1!$A:$Z,5,0)),0,VLOOKUP($O15,[1]BEx6_1!$A:$Z,5,0))</f>
        <v>11.9832807</v>
      </c>
      <c r="E15" s="24">
        <f>IF(ISERROR(VLOOKUP($O15,[1]BEx6_1!$A:$Z,6,0)),0,VLOOKUP($O15,[1]BEx6_1!$A:$Z,6,0))</f>
        <v>3529.78249972</v>
      </c>
      <c r="F15" s="34">
        <f t="shared" si="0"/>
        <v>87.419139513350444</v>
      </c>
      <c r="G15" s="22">
        <f>IF(ISERROR(VLOOKUP($O15,[1]BEx6_1!$A:$Z,8,0)),0,VLOOKUP($O15,[1]BEx6_1!$A:$Z,8,0))</f>
        <v>5837.3397046</v>
      </c>
      <c r="H15" s="23">
        <f>IF(ISERROR(VLOOKUP($O15,[1]BEx6_1!$A:$Z,10,0)),0,VLOOKUP($O15,[1]BEx6_1!$A:$Z,10,0))</f>
        <v>2514.5185634200002</v>
      </c>
      <c r="I15" s="24">
        <f>IF(ISERROR(VLOOKUP($O15,[1]BEx6_1!$A:$Z,11,0)),0,VLOOKUP($O15,[1]BEx6_1!$A:$Z,11,0))</f>
        <v>1718.8165303599999</v>
      </c>
      <c r="J15" s="26">
        <f t="shared" si="1"/>
        <v>29.445203077791078</v>
      </c>
      <c r="K15" s="22">
        <f t="shared" si="2"/>
        <v>9875.1082291700004</v>
      </c>
      <c r="L15" s="23">
        <f t="shared" si="2"/>
        <v>2526.50184412</v>
      </c>
      <c r="M15" s="27">
        <f t="shared" si="2"/>
        <v>5248.5990300800004</v>
      </c>
      <c r="N15" s="28">
        <f t="shared" si="3"/>
        <v>53.149787407658046</v>
      </c>
      <c r="O15" s="29" t="s">
        <v>19</v>
      </c>
      <c r="P15" s="30" t="str">
        <f t="shared" si="4"/>
        <v/>
      </c>
      <c r="Q15" s="31"/>
    </row>
    <row r="16" spans="1:17" ht="21">
      <c r="A16" s="32">
        <v>11</v>
      </c>
      <c r="B16" s="33" t="str">
        <f>VLOOKUP($O16,[1]Name!$A:$B,2,0)</f>
        <v>บึงกาฬ</v>
      </c>
      <c r="C16" s="22">
        <f>IF(ISERROR(VLOOKUP($O16,[1]BEx6_1!$A:$Z,3,0)),0,VLOOKUP($O16,[1]BEx6_1!$A:$Z,3,0))</f>
        <v>910.37982442999999</v>
      </c>
      <c r="D16" s="23">
        <f>IF(ISERROR(VLOOKUP($O16,[1]BEx6_1!$A:$Z,5,0)),0,VLOOKUP($O16,[1]BEx6_1!$A:$Z,5,0))</f>
        <v>4.1461047000000004</v>
      </c>
      <c r="E16" s="24">
        <f>IF(ISERROR(VLOOKUP($O16,[1]BEx6_1!$A:$Z,6,0)),0,VLOOKUP($O16,[1]BEx6_1!$A:$Z,6,0))</f>
        <v>770.99549593999996</v>
      </c>
      <c r="F16" s="34">
        <f t="shared" si="0"/>
        <v>84.689431295638585</v>
      </c>
      <c r="G16" s="22">
        <f>IF(ISERROR(VLOOKUP($O16,[1]BEx6_1!$A:$Z,8,0)),0,VLOOKUP($O16,[1]BEx6_1!$A:$Z,8,0))</f>
        <v>1965.64153182</v>
      </c>
      <c r="H16" s="23">
        <f>IF(ISERROR(VLOOKUP($O16,[1]BEx6_1!$A:$Z,10,0)),0,VLOOKUP($O16,[1]BEx6_1!$A:$Z,10,0))</f>
        <v>688.30571378000002</v>
      </c>
      <c r="I16" s="24">
        <f>IF(ISERROR(VLOOKUP($O16,[1]BEx6_1!$A:$Z,11,0)),0,VLOOKUP($O16,[1]BEx6_1!$A:$Z,11,0))</f>
        <v>760.67704104999996</v>
      </c>
      <c r="J16" s="26">
        <f t="shared" si="1"/>
        <v>38.698665485852061</v>
      </c>
      <c r="K16" s="22">
        <f t="shared" si="2"/>
        <v>2876.0213562499998</v>
      </c>
      <c r="L16" s="23">
        <f t="shared" si="2"/>
        <v>692.45181848000004</v>
      </c>
      <c r="M16" s="27">
        <f t="shared" si="2"/>
        <v>1531.67253699</v>
      </c>
      <c r="N16" s="28">
        <f t="shared" si="3"/>
        <v>53.256646848656388</v>
      </c>
      <c r="O16" s="29" t="s">
        <v>20</v>
      </c>
      <c r="P16" s="30" t="str">
        <f t="shared" si="4"/>
        <v/>
      </c>
      <c r="Q16" s="31"/>
    </row>
    <row r="17" spans="1:17" ht="21">
      <c r="A17" s="32">
        <v>12</v>
      </c>
      <c r="B17" s="33" t="str">
        <f>VLOOKUP($O17,[1]Name!$A:$B,2,0)</f>
        <v>สระแก้ว</v>
      </c>
      <c r="C17" s="22">
        <f>IF(ISERROR(VLOOKUP($O17,[1]BEx6_1!$A:$Z,3,0)),0,VLOOKUP($O17,[1]BEx6_1!$A:$Z,3,0))</f>
        <v>1965.78278329</v>
      </c>
      <c r="D17" s="23">
        <f>IF(ISERROR(VLOOKUP($O17,[1]BEx6_1!$A:$Z,5,0)),0,VLOOKUP($O17,[1]BEx6_1!$A:$Z,5,0))</f>
        <v>9.2530502699999992</v>
      </c>
      <c r="E17" s="24">
        <f>IF(ISERROR(VLOOKUP($O17,[1]BEx6_1!$A:$Z,6,0)),0,VLOOKUP($O17,[1]BEx6_1!$A:$Z,6,0))</f>
        <v>1694.7391004399999</v>
      </c>
      <c r="F17" s="34">
        <f t="shared" si="0"/>
        <v>86.211921014163522</v>
      </c>
      <c r="G17" s="22">
        <f>IF(ISERROR(VLOOKUP($O17,[1]BEx6_1!$A:$Z,8,0)),0,VLOOKUP($O17,[1]BEx6_1!$A:$Z,8,0))</f>
        <v>2865.5212947300001</v>
      </c>
      <c r="H17" s="23">
        <f>IF(ISERROR(VLOOKUP($O17,[1]BEx6_1!$A:$Z,10,0)),0,VLOOKUP($O17,[1]BEx6_1!$A:$Z,10,0))</f>
        <v>1056.00235099</v>
      </c>
      <c r="I17" s="24">
        <f>IF(ISERROR(VLOOKUP($O17,[1]BEx6_1!$A:$Z,11,0)),0,VLOOKUP($O17,[1]BEx6_1!$A:$Z,11,0))</f>
        <v>902.25074198000004</v>
      </c>
      <c r="J17" s="26">
        <f t="shared" si="1"/>
        <v>31.486443448852942</v>
      </c>
      <c r="K17" s="22">
        <f t="shared" si="2"/>
        <v>4831.3040780199999</v>
      </c>
      <c r="L17" s="23">
        <f t="shared" si="2"/>
        <v>1065.2554012599999</v>
      </c>
      <c r="M17" s="27">
        <f t="shared" si="2"/>
        <v>2596.9898424200001</v>
      </c>
      <c r="N17" s="28">
        <f t="shared" si="3"/>
        <v>53.753392468815939</v>
      </c>
      <c r="O17" s="29" t="s">
        <v>21</v>
      </c>
      <c r="P17" s="30" t="str">
        <f t="shared" si="4"/>
        <v/>
      </c>
      <c r="Q17" s="31"/>
    </row>
    <row r="18" spans="1:17" ht="21">
      <c r="A18" s="32">
        <v>13</v>
      </c>
      <c r="B18" s="33" t="str">
        <f>VLOOKUP($O18,[1]Name!$A:$B,2,0)</f>
        <v>กาญจนบุรี</v>
      </c>
      <c r="C18" s="22">
        <f>IF(ISERROR(VLOOKUP($O18,[1]BEx6_1!$A:$Z,3,0)),0,VLOOKUP($O18,[1]BEx6_1!$A:$Z,3,0))</f>
        <v>2830.09762353</v>
      </c>
      <c r="D18" s="23">
        <f>IF(ISERROR(VLOOKUP($O18,[1]BEx6_1!$A:$Z,5,0)),0,VLOOKUP($O18,[1]BEx6_1!$A:$Z,5,0))</f>
        <v>22.705810929999998</v>
      </c>
      <c r="E18" s="24">
        <f>IF(ISERROR(VLOOKUP($O18,[1]BEx6_1!$A:$Z,6,0)),0,VLOOKUP($O18,[1]BEx6_1!$A:$Z,6,0))</f>
        <v>2390.1695815200001</v>
      </c>
      <c r="F18" s="34">
        <f t="shared" si="0"/>
        <v>84.455375731481851</v>
      </c>
      <c r="G18" s="22">
        <f>IF(ISERROR(VLOOKUP($O18,[1]BEx6_1!$A:$Z,8,0)),0,VLOOKUP($O18,[1]BEx6_1!$A:$Z,8,0))</f>
        <v>4620.3345642300001</v>
      </c>
      <c r="H18" s="23">
        <f>IF(ISERROR(VLOOKUP($O18,[1]BEx6_1!$A:$Z,10,0)),0,VLOOKUP($O18,[1]BEx6_1!$A:$Z,10,0))</f>
        <v>1260.7073945899999</v>
      </c>
      <c r="I18" s="24">
        <f>IF(ISERROR(VLOOKUP($O18,[1]BEx6_1!$A:$Z,11,0)),0,VLOOKUP($O18,[1]BEx6_1!$A:$Z,11,0))</f>
        <v>1629.9205870200001</v>
      </c>
      <c r="J18" s="26">
        <f t="shared" si="1"/>
        <v>35.277111740751913</v>
      </c>
      <c r="K18" s="22">
        <f t="shared" si="2"/>
        <v>7450.4321877599996</v>
      </c>
      <c r="L18" s="23">
        <f t="shared" si="2"/>
        <v>1283.41320552</v>
      </c>
      <c r="M18" s="27">
        <f t="shared" si="2"/>
        <v>4020.0901685400004</v>
      </c>
      <c r="N18" s="28">
        <f t="shared" si="3"/>
        <v>53.957811670904633</v>
      </c>
      <c r="O18" s="29" t="s">
        <v>22</v>
      </c>
      <c r="P18" s="30" t="str">
        <f t="shared" si="4"/>
        <v/>
      </c>
      <c r="Q18" s="31"/>
    </row>
    <row r="19" spans="1:17" ht="21">
      <c r="A19" s="32">
        <v>14</v>
      </c>
      <c r="B19" s="33" t="str">
        <f>VLOOKUP($O19,[1]Name!$A:$B,2,0)</f>
        <v>ระนอง</v>
      </c>
      <c r="C19" s="22">
        <f>IF(ISERROR(VLOOKUP($O19,[1]BEx6_1!$A:$Z,3,0)),0,VLOOKUP($O19,[1]BEx6_1!$A:$Z,3,0))</f>
        <v>746.81586759000004</v>
      </c>
      <c r="D19" s="23">
        <f>IF(ISERROR(VLOOKUP($O19,[1]BEx6_1!$A:$Z,5,0)),0,VLOOKUP($O19,[1]BEx6_1!$A:$Z,5,0))</f>
        <v>6.8373978500000003</v>
      </c>
      <c r="E19" s="24">
        <f>IF(ISERROR(VLOOKUP($O19,[1]BEx6_1!$A:$Z,6,0)),0,VLOOKUP($O19,[1]BEx6_1!$A:$Z,6,0))</f>
        <v>641.81732694000004</v>
      </c>
      <c r="F19" s="34">
        <f t="shared" si="0"/>
        <v>85.94050485445176</v>
      </c>
      <c r="G19" s="22">
        <f>IF(ISERROR(VLOOKUP($O19,[1]BEx6_1!$A:$Z,8,0)),0,VLOOKUP($O19,[1]BEx6_1!$A:$Z,8,0))</f>
        <v>1292.9063821300001</v>
      </c>
      <c r="H19" s="23">
        <f>IF(ISERROR(VLOOKUP($O19,[1]BEx6_1!$A:$Z,10,0)),0,VLOOKUP($O19,[1]BEx6_1!$A:$Z,10,0))</f>
        <v>628.87161280999999</v>
      </c>
      <c r="I19" s="24">
        <f>IF(ISERROR(VLOOKUP($O19,[1]BEx6_1!$A:$Z,11,0)),0,VLOOKUP($O19,[1]BEx6_1!$A:$Z,11,0))</f>
        <v>466.25067853000002</v>
      </c>
      <c r="J19" s="26">
        <f t="shared" si="1"/>
        <v>36.062214942575721</v>
      </c>
      <c r="K19" s="22">
        <f t="shared" si="2"/>
        <v>2039.72224972</v>
      </c>
      <c r="L19" s="23">
        <f t="shared" si="2"/>
        <v>635.70901065999999</v>
      </c>
      <c r="M19" s="27">
        <f t="shared" si="2"/>
        <v>1108.0680054700001</v>
      </c>
      <c r="N19" s="28">
        <f t="shared" si="3"/>
        <v>54.324455480255153</v>
      </c>
      <c r="O19" s="29" t="s">
        <v>23</v>
      </c>
      <c r="P19" s="30" t="str">
        <f t="shared" si="4"/>
        <v/>
      </c>
      <c r="Q19" s="31"/>
    </row>
    <row r="20" spans="1:17" ht="21">
      <c r="A20" s="32">
        <v>15</v>
      </c>
      <c r="B20" s="33" t="str">
        <f>VLOOKUP($O20,[1]Name!$A:$B,2,0)</f>
        <v>น่าน</v>
      </c>
      <c r="C20" s="22">
        <f>IF(ISERROR(VLOOKUP($O20,[1]BEx6_1!$A:$Z,3,0)),0,VLOOKUP($O20,[1]BEx6_1!$A:$Z,3,0))</f>
        <v>1882.99633666</v>
      </c>
      <c r="D20" s="23">
        <f>IF(ISERROR(VLOOKUP($O20,[1]BEx6_1!$A:$Z,5,0)),0,VLOOKUP($O20,[1]BEx6_1!$A:$Z,5,0))</f>
        <v>13.769373720000001</v>
      </c>
      <c r="E20" s="24">
        <f>IF(ISERROR(VLOOKUP($O20,[1]BEx6_1!$A:$Z,6,0)),0,VLOOKUP($O20,[1]BEx6_1!$A:$Z,6,0))</f>
        <v>1568.6976103</v>
      </c>
      <c r="F20" s="34">
        <f t="shared" si="0"/>
        <v>83.308585351924094</v>
      </c>
      <c r="G20" s="22">
        <f>IF(ISERROR(VLOOKUP($O20,[1]BEx6_1!$A:$Z,8,0)),0,VLOOKUP($O20,[1]BEx6_1!$A:$Z,8,0))</f>
        <v>3022.2569184600002</v>
      </c>
      <c r="H20" s="23">
        <f>IF(ISERROR(VLOOKUP($O20,[1]BEx6_1!$A:$Z,10,0)),0,VLOOKUP($O20,[1]BEx6_1!$A:$Z,10,0))</f>
        <v>729.31474576000005</v>
      </c>
      <c r="I20" s="24">
        <f>IF(ISERROR(VLOOKUP($O20,[1]BEx6_1!$A:$Z,11,0)),0,VLOOKUP($O20,[1]BEx6_1!$A:$Z,11,0))</f>
        <v>1097.71103801</v>
      </c>
      <c r="J20" s="26">
        <f t="shared" si="1"/>
        <v>36.32090413310533</v>
      </c>
      <c r="K20" s="22">
        <f t="shared" si="2"/>
        <v>4905.2532551200002</v>
      </c>
      <c r="L20" s="23">
        <f t="shared" si="2"/>
        <v>743.08411948000003</v>
      </c>
      <c r="M20" s="27">
        <f t="shared" si="2"/>
        <v>2666.40864831</v>
      </c>
      <c r="N20" s="28">
        <f t="shared" si="3"/>
        <v>54.358225959625194</v>
      </c>
      <c r="O20" s="29" t="s">
        <v>24</v>
      </c>
      <c r="P20" s="30" t="str">
        <f t="shared" si="4"/>
        <v/>
      </c>
      <c r="Q20" s="31"/>
    </row>
    <row r="21" spans="1:17" ht="21">
      <c r="A21" s="32">
        <v>16</v>
      </c>
      <c r="B21" s="33" t="str">
        <f>VLOOKUP($O21,[1]Name!$A:$B,2,0)</f>
        <v>ระยอง</v>
      </c>
      <c r="C21" s="22">
        <f>IF(ISERROR(VLOOKUP($O21,[1]BEx6_1!$A:$Z,3,0)),0,VLOOKUP($O21,[1]BEx6_1!$A:$Z,3,0))</f>
        <v>6942.9792076100002</v>
      </c>
      <c r="D21" s="23">
        <f>IF(ISERROR(VLOOKUP($O21,[1]BEx6_1!$A:$Z,5,0)),0,VLOOKUP($O21,[1]BEx6_1!$A:$Z,5,0))</f>
        <v>1159.6836345900001</v>
      </c>
      <c r="E21" s="24">
        <f>IF(ISERROR(VLOOKUP($O21,[1]BEx6_1!$A:$Z,6,0)),0,VLOOKUP($O21,[1]BEx6_1!$A:$Z,6,0))</f>
        <v>4827.6721628499999</v>
      </c>
      <c r="F21" s="34">
        <f t="shared" si="0"/>
        <v>69.533150229782152</v>
      </c>
      <c r="G21" s="22">
        <f>IF(ISERROR(VLOOKUP($O21,[1]BEx6_1!$A:$Z,8,0)),0,VLOOKUP($O21,[1]BEx6_1!$A:$Z,8,0))</f>
        <v>3480.2621322300001</v>
      </c>
      <c r="H21" s="23">
        <f>IF(ISERROR(VLOOKUP($O21,[1]BEx6_1!$A:$Z,10,0)),0,VLOOKUP($O21,[1]BEx6_1!$A:$Z,10,0))</f>
        <v>1616.09687932</v>
      </c>
      <c r="I21" s="24">
        <f>IF(ISERROR(VLOOKUP($O21,[1]BEx6_1!$A:$Z,11,0)),0,VLOOKUP($O21,[1]BEx6_1!$A:$Z,11,0))</f>
        <v>859.32766778999996</v>
      </c>
      <c r="J21" s="26">
        <f t="shared" si="1"/>
        <v>24.691463893824007</v>
      </c>
      <c r="K21" s="22">
        <f t="shared" si="2"/>
        <v>10423.24133984</v>
      </c>
      <c r="L21" s="23">
        <f t="shared" si="2"/>
        <v>2775.7805139100001</v>
      </c>
      <c r="M21" s="27">
        <f t="shared" si="2"/>
        <v>5686.9998306400003</v>
      </c>
      <c r="N21" s="28">
        <f t="shared" si="3"/>
        <v>54.560761333453854</v>
      </c>
      <c r="O21" s="29" t="s">
        <v>25</v>
      </c>
      <c r="P21" s="30" t="str">
        <f t="shared" si="4"/>
        <v/>
      </c>
      <c r="Q21" s="31"/>
    </row>
    <row r="22" spans="1:17" ht="21">
      <c r="A22" s="32">
        <v>17</v>
      </c>
      <c r="B22" s="33" t="str">
        <f>VLOOKUP($O22,[1]Name!$A:$B,2,0)</f>
        <v>จันทบุรี</v>
      </c>
      <c r="C22" s="22">
        <f>IF(ISERROR(VLOOKUP($O22,[1]BEx6_1!$A:$Z,3,0)),0,VLOOKUP($O22,[1]BEx6_1!$A:$Z,3,0))</f>
        <v>2346.8989561100002</v>
      </c>
      <c r="D22" s="23">
        <f>IF(ISERROR(VLOOKUP($O22,[1]BEx6_1!$A:$Z,5,0)),0,VLOOKUP($O22,[1]BEx6_1!$A:$Z,5,0))</f>
        <v>10.47824001</v>
      </c>
      <c r="E22" s="24">
        <f>IF(ISERROR(VLOOKUP($O22,[1]BEx6_1!$A:$Z,6,0)),0,VLOOKUP($O22,[1]BEx6_1!$A:$Z,6,0))</f>
        <v>2028.9111014</v>
      </c>
      <c r="F22" s="34">
        <f t="shared" si="0"/>
        <v>86.450722393388986</v>
      </c>
      <c r="G22" s="22">
        <f>IF(ISERROR(VLOOKUP($O22,[1]BEx6_1!$A:$Z,8,0)),0,VLOOKUP($O22,[1]BEx6_1!$A:$Z,8,0))</f>
        <v>2898.36492245</v>
      </c>
      <c r="H22" s="23">
        <f>IF(ISERROR(VLOOKUP($O22,[1]BEx6_1!$A:$Z,10,0)),0,VLOOKUP($O22,[1]BEx6_1!$A:$Z,10,0))</f>
        <v>1143.0804496200001</v>
      </c>
      <c r="I22" s="24">
        <f>IF(ISERROR(VLOOKUP($O22,[1]BEx6_1!$A:$Z,11,0)),0,VLOOKUP($O22,[1]BEx6_1!$A:$Z,11,0))</f>
        <v>852.89320512999996</v>
      </c>
      <c r="J22" s="26">
        <f t="shared" si="1"/>
        <v>29.426701880212025</v>
      </c>
      <c r="K22" s="22">
        <f t="shared" si="2"/>
        <v>5245.2638785600002</v>
      </c>
      <c r="L22" s="23">
        <f t="shared" si="2"/>
        <v>1153.5586896300001</v>
      </c>
      <c r="M22" s="27">
        <f t="shared" si="2"/>
        <v>2881.8043065299998</v>
      </c>
      <c r="N22" s="28">
        <f t="shared" si="3"/>
        <v>54.941073952625452</v>
      </c>
      <c r="O22" s="29" t="s">
        <v>26</v>
      </c>
      <c r="P22" s="30" t="str">
        <f t="shared" si="4"/>
        <v/>
      </c>
      <c r="Q22" s="31"/>
    </row>
    <row r="23" spans="1:17" ht="21">
      <c r="A23" s="32">
        <v>18</v>
      </c>
      <c r="B23" s="33" t="str">
        <f>VLOOKUP($O23,[1]Name!$A:$B,2,0)</f>
        <v>อุทัยธานี</v>
      </c>
      <c r="C23" s="22">
        <f>IF(ISERROR(VLOOKUP($O23,[1]BEx6_1!$A:$Z,3,0)),0,VLOOKUP($O23,[1]BEx6_1!$A:$Z,3,0))</f>
        <v>942.92364878000001</v>
      </c>
      <c r="D23" s="23">
        <f>IF(ISERROR(VLOOKUP($O23,[1]BEx6_1!$A:$Z,5,0)),0,VLOOKUP($O23,[1]BEx6_1!$A:$Z,5,0))</f>
        <v>7.18243688</v>
      </c>
      <c r="E23" s="24">
        <f>IF(ISERROR(VLOOKUP($O23,[1]BEx6_1!$A:$Z,6,0)),0,VLOOKUP($O23,[1]BEx6_1!$A:$Z,6,0))</f>
        <v>809.17498245000002</v>
      </c>
      <c r="F23" s="34">
        <f t="shared" si="0"/>
        <v>85.815535912897033</v>
      </c>
      <c r="G23" s="22">
        <f>IF(ISERROR(VLOOKUP($O23,[1]BEx6_1!$A:$Z,8,0)),0,VLOOKUP($O23,[1]BEx6_1!$A:$Z,8,0))</f>
        <v>2214.7607126299999</v>
      </c>
      <c r="H23" s="23">
        <f>IF(ISERROR(VLOOKUP($O23,[1]BEx6_1!$A:$Z,10,0)),0,VLOOKUP($O23,[1]BEx6_1!$A:$Z,10,0))</f>
        <v>839.07537510999998</v>
      </c>
      <c r="I23" s="24">
        <f>IF(ISERROR(VLOOKUP($O23,[1]BEx6_1!$A:$Z,11,0)),0,VLOOKUP($O23,[1]BEx6_1!$A:$Z,11,0))</f>
        <v>925.97268970000005</v>
      </c>
      <c r="J23" s="26">
        <f t="shared" si="1"/>
        <v>41.809152763975995</v>
      </c>
      <c r="K23" s="22">
        <f t="shared" si="2"/>
        <v>3157.6843614099998</v>
      </c>
      <c r="L23" s="23">
        <f t="shared" si="2"/>
        <v>846.25781198999994</v>
      </c>
      <c r="M23" s="27">
        <f t="shared" si="2"/>
        <v>1735.1476721500001</v>
      </c>
      <c r="N23" s="28">
        <f t="shared" si="3"/>
        <v>54.950003659491955</v>
      </c>
      <c r="O23" s="29" t="s">
        <v>27</v>
      </c>
      <c r="P23" s="30" t="str">
        <f t="shared" si="4"/>
        <v/>
      </c>
      <c r="Q23" s="31"/>
    </row>
    <row r="24" spans="1:17" ht="21">
      <c r="A24" s="32">
        <v>19</v>
      </c>
      <c r="B24" s="33" t="str">
        <f>VLOOKUP($O24,[1]Name!$A:$B,2,0)</f>
        <v>หนองบัวลำภู</v>
      </c>
      <c r="C24" s="22">
        <f>IF(ISERROR(VLOOKUP($O24,[1]BEx6_1!$A:$Z,3,0)),0,VLOOKUP($O24,[1]BEx6_1!$A:$Z,3,0))</f>
        <v>1074.0458849199999</v>
      </c>
      <c r="D24" s="23">
        <f>IF(ISERROR(VLOOKUP($O24,[1]BEx6_1!$A:$Z,5,0)),0,VLOOKUP($O24,[1]BEx6_1!$A:$Z,5,0))</f>
        <v>6.7432063400000004</v>
      </c>
      <c r="E24" s="24">
        <f>IF(ISERROR(VLOOKUP($O24,[1]BEx6_1!$A:$Z,6,0)),0,VLOOKUP($O24,[1]BEx6_1!$A:$Z,6,0))</f>
        <v>900.34655530999999</v>
      </c>
      <c r="F24" s="34">
        <f t="shared" si="0"/>
        <v>83.82756900344738</v>
      </c>
      <c r="G24" s="22">
        <f>IF(ISERROR(VLOOKUP($O24,[1]BEx6_1!$A:$Z,8,0)),0,VLOOKUP($O24,[1]BEx6_1!$A:$Z,8,0))</f>
        <v>2484.68686058</v>
      </c>
      <c r="H24" s="23">
        <f>IF(ISERROR(VLOOKUP($O24,[1]BEx6_1!$A:$Z,10,0)),0,VLOOKUP($O24,[1]BEx6_1!$A:$Z,10,0))</f>
        <v>525.40579186000002</v>
      </c>
      <c r="I24" s="24">
        <f>IF(ISERROR(VLOOKUP($O24,[1]BEx6_1!$A:$Z,11,0)),0,VLOOKUP($O24,[1]BEx6_1!$A:$Z,11,0))</f>
        <v>1061.1806785900001</v>
      </c>
      <c r="J24" s="26">
        <f t="shared" si="1"/>
        <v>42.708829648750537</v>
      </c>
      <c r="K24" s="22">
        <f t="shared" si="2"/>
        <v>3558.7327455</v>
      </c>
      <c r="L24" s="23">
        <f t="shared" si="2"/>
        <v>532.14899820000005</v>
      </c>
      <c r="M24" s="27">
        <f t="shared" si="2"/>
        <v>1961.5272339000001</v>
      </c>
      <c r="N24" s="28">
        <f t="shared" si="3"/>
        <v>55.11870022778028</v>
      </c>
      <c r="O24" s="29" t="s">
        <v>28</v>
      </c>
      <c r="P24" s="30" t="str">
        <f t="shared" si="4"/>
        <v/>
      </c>
      <c r="Q24" s="31"/>
    </row>
    <row r="25" spans="1:17" ht="21">
      <c r="A25" s="32">
        <v>20</v>
      </c>
      <c r="B25" s="33" t="str">
        <f>VLOOKUP($O25,[1]Name!$A:$B,2,0)</f>
        <v>ยะลา</v>
      </c>
      <c r="C25" s="22">
        <f>IF(ISERROR(VLOOKUP($O25,[1]BEx6_1!$A:$Z,3,0)),0,VLOOKUP($O25,[1]BEx6_1!$A:$Z,3,0))</f>
        <v>5243.2638233899997</v>
      </c>
      <c r="D25" s="23">
        <f>IF(ISERROR(VLOOKUP($O25,[1]BEx6_1!$A:$Z,5,0)),0,VLOOKUP($O25,[1]BEx6_1!$A:$Z,5,0))</f>
        <v>46.970006499999997</v>
      </c>
      <c r="E25" s="24">
        <f>IF(ISERROR(VLOOKUP($O25,[1]BEx6_1!$A:$Z,6,0)),0,VLOOKUP($O25,[1]BEx6_1!$A:$Z,6,0))</f>
        <v>3964.4276839099998</v>
      </c>
      <c r="F25" s="34">
        <f t="shared" si="0"/>
        <v>75.609921938790094</v>
      </c>
      <c r="G25" s="22">
        <f>IF(ISERROR(VLOOKUP($O25,[1]BEx6_1!$A:$Z,8,0)),0,VLOOKUP($O25,[1]BEx6_1!$A:$Z,8,0))</f>
        <v>5023.5194749599996</v>
      </c>
      <c r="H25" s="23">
        <f>IF(ISERROR(VLOOKUP($O25,[1]BEx6_1!$A:$Z,10,0)),0,VLOOKUP($O25,[1]BEx6_1!$A:$Z,10,0))</f>
        <v>2535.83872428</v>
      </c>
      <c r="I25" s="24">
        <f>IF(ISERROR(VLOOKUP($O25,[1]BEx6_1!$A:$Z,11,0)),0,VLOOKUP($O25,[1]BEx6_1!$A:$Z,11,0))</f>
        <v>1698.3574106000001</v>
      </c>
      <c r="J25" s="26">
        <f t="shared" si="1"/>
        <v>33.808118373294924</v>
      </c>
      <c r="K25" s="22">
        <f t="shared" si="2"/>
        <v>10266.783298349999</v>
      </c>
      <c r="L25" s="23">
        <f t="shared" si="2"/>
        <v>2582.8087307800001</v>
      </c>
      <c r="M25" s="27">
        <f t="shared" si="2"/>
        <v>5662.7850945099999</v>
      </c>
      <c r="N25" s="28">
        <f t="shared" si="3"/>
        <v>55.156371084798103</v>
      </c>
      <c r="O25" s="29" t="s">
        <v>29</v>
      </c>
      <c r="P25" s="30" t="str">
        <f t="shared" si="4"/>
        <v/>
      </c>
      <c r="Q25" s="31"/>
    </row>
    <row r="26" spans="1:17" ht="21">
      <c r="A26" s="32">
        <v>21</v>
      </c>
      <c r="B26" s="33" t="str">
        <f>VLOOKUP($O26,[1]Name!$A:$B,2,0)</f>
        <v>แม่ฮ่องสอน</v>
      </c>
      <c r="C26" s="22">
        <f>IF(ISERROR(VLOOKUP($O26,[1]BEx6_1!$A:$Z,3,0)),0,VLOOKUP($O26,[1]BEx6_1!$A:$Z,3,0))</f>
        <v>1309.5859304099999</v>
      </c>
      <c r="D26" s="23">
        <f>IF(ISERROR(VLOOKUP($O26,[1]BEx6_1!$A:$Z,5,0)),0,VLOOKUP($O26,[1]BEx6_1!$A:$Z,5,0))</f>
        <v>10.5364273</v>
      </c>
      <c r="E26" s="24">
        <f>IF(ISERROR(VLOOKUP($O26,[1]BEx6_1!$A:$Z,6,0)),0,VLOOKUP($O26,[1]BEx6_1!$A:$Z,6,0))</f>
        <v>1099.1665070700001</v>
      </c>
      <c r="F26" s="34">
        <f t="shared" si="0"/>
        <v>83.932369884722064</v>
      </c>
      <c r="G26" s="22">
        <f>IF(ISERROR(VLOOKUP($O26,[1]BEx6_1!$A:$Z,8,0)),0,VLOOKUP($O26,[1]BEx6_1!$A:$Z,8,0))</f>
        <v>1383.0192782199999</v>
      </c>
      <c r="H26" s="23">
        <f>IF(ISERROR(VLOOKUP($O26,[1]BEx6_1!$A:$Z,10,0)),0,VLOOKUP($O26,[1]BEx6_1!$A:$Z,10,0))</f>
        <v>564.44025680000004</v>
      </c>
      <c r="I26" s="24">
        <f>IF(ISERROR(VLOOKUP($O26,[1]BEx6_1!$A:$Z,11,0)),0,VLOOKUP($O26,[1]BEx6_1!$A:$Z,11,0))</f>
        <v>406.77160094999999</v>
      </c>
      <c r="J26" s="35">
        <f t="shared" si="1"/>
        <v>29.411853280420718</v>
      </c>
      <c r="K26" s="22">
        <f t="shared" si="2"/>
        <v>2692.6052086299997</v>
      </c>
      <c r="L26" s="23">
        <f t="shared" si="2"/>
        <v>574.97668410000006</v>
      </c>
      <c r="M26" s="27">
        <f t="shared" si="2"/>
        <v>1505.9381080200001</v>
      </c>
      <c r="N26" s="28">
        <f t="shared" si="3"/>
        <v>55.928663555777</v>
      </c>
      <c r="O26" s="29" t="s">
        <v>30</v>
      </c>
      <c r="P26" s="30" t="str">
        <f t="shared" si="4"/>
        <v/>
      </c>
      <c r="Q26" s="31"/>
    </row>
    <row r="27" spans="1:17" ht="21">
      <c r="A27" s="32">
        <v>22</v>
      </c>
      <c r="B27" s="33" t="str">
        <f>VLOOKUP($O27,[1]Name!$A:$B,2,0)</f>
        <v>สตูล</v>
      </c>
      <c r="C27" s="22">
        <f>IF(ISERROR(VLOOKUP($O27,[1]BEx6_1!$A:$Z,3,0)),0,VLOOKUP($O27,[1]BEx6_1!$A:$Z,3,0))</f>
        <v>1080.7775815</v>
      </c>
      <c r="D27" s="23">
        <f>IF(ISERROR(VLOOKUP($O27,[1]BEx6_1!$A:$Z,5,0)),0,VLOOKUP($O27,[1]BEx6_1!$A:$Z,5,0))</f>
        <v>4.2145718199999997</v>
      </c>
      <c r="E27" s="24">
        <f>IF(ISERROR(VLOOKUP($O27,[1]BEx6_1!$A:$Z,6,0)),0,VLOOKUP($O27,[1]BEx6_1!$A:$Z,6,0))</f>
        <v>945.87854102999995</v>
      </c>
      <c r="F27" s="34">
        <f t="shared" si="0"/>
        <v>87.51833468984664</v>
      </c>
      <c r="G27" s="22">
        <f>IF(ISERROR(VLOOKUP($O27,[1]BEx6_1!$A:$Z,8,0)),0,VLOOKUP($O27,[1]BEx6_1!$A:$Z,8,0))</f>
        <v>1949.22233398</v>
      </c>
      <c r="H27" s="23">
        <f>IF(ISERROR(VLOOKUP($O27,[1]BEx6_1!$A:$Z,10,0)),0,VLOOKUP($O27,[1]BEx6_1!$A:$Z,10,0))</f>
        <v>899.90262132999999</v>
      </c>
      <c r="I27" s="24">
        <f>IF(ISERROR(VLOOKUP($O27,[1]BEx6_1!$A:$Z,11,0)),0,VLOOKUP($O27,[1]BEx6_1!$A:$Z,11,0))</f>
        <v>751.91069488000005</v>
      </c>
      <c r="J27" s="35">
        <f t="shared" si="1"/>
        <v>38.574906606201189</v>
      </c>
      <c r="K27" s="22">
        <f t="shared" si="2"/>
        <v>3029.9999154799998</v>
      </c>
      <c r="L27" s="23">
        <f t="shared" si="2"/>
        <v>904.11719314999993</v>
      </c>
      <c r="M27" s="27">
        <f t="shared" si="2"/>
        <v>1697.7892359100001</v>
      </c>
      <c r="N27" s="28">
        <f t="shared" si="3"/>
        <v>56.032649612831541</v>
      </c>
      <c r="O27" s="29" t="s">
        <v>31</v>
      </c>
      <c r="P27" s="30" t="str">
        <f t="shared" si="4"/>
        <v/>
      </c>
      <c r="Q27" s="31"/>
    </row>
    <row r="28" spans="1:17" ht="21">
      <c r="A28" s="32">
        <v>23</v>
      </c>
      <c r="B28" s="33" t="str">
        <f>VLOOKUP($O28,[1]Name!$A:$B,2,0)</f>
        <v>นครสวรรค์</v>
      </c>
      <c r="C28" s="22">
        <f>IF(ISERROR(VLOOKUP($O28,[1]BEx6_1!$A:$Z,3,0)),0,VLOOKUP($O28,[1]BEx6_1!$A:$Z,3,0))</f>
        <v>3617.4732268799999</v>
      </c>
      <c r="D28" s="23">
        <f>IF(ISERROR(VLOOKUP($O28,[1]BEx6_1!$A:$Z,5,0)),0,VLOOKUP($O28,[1]BEx6_1!$A:$Z,5,0))</f>
        <v>33.790301249999999</v>
      </c>
      <c r="E28" s="24">
        <f>IF(ISERROR(VLOOKUP($O28,[1]BEx6_1!$A:$Z,6,0)),0,VLOOKUP($O28,[1]BEx6_1!$A:$Z,6,0))</f>
        <v>3000.3872044099999</v>
      </c>
      <c r="F28" s="34">
        <f t="shared" si="0"/>
        <v>82.941517911323288</v>
      </c>
      <c r="G28" s="22">
        <f>IF(ISERROR(VLOOKUP($O28,[1]BEx6_1!$A:$Z,8,0)),0,VLOOKUP($O28,[1]BEx6_1!$A:$Z,8,0))</f>
        <v>5308.9582187699998</v>
      </c>
      <c r="H28" s="23">
        <f>IF(ISERROR(VLOOKUP($O28,[1]BEx6_1!$A:$Z,10,0)),0,VLOOKUP($O28,[1]BEx6_1!$A:$Z,10,0))</f>
        <v>2223.0032676699998</v>
      </c>
      <c r="I28" s="24">
        <f>IF(ISERROR(VLOOKUP($O28,[1]BEx6_1!$A:$Z,11,0)),0,VLOOKUP($O28,[1]BEx6_1!$A:$Z,11,0))</f>
        <v>2010.2534925699999</v>
      </c>
      <c r="J28" s="35">
        <f t="shared" si="1"/>
        <v>37.865310099120414</v>
      </c>
      <c r="K28" s="22">
        <f t="shared" si="2"/>
        <v>8926.4314456499997</v>
      </c>
      <c r="L28" s="23">
        <f t="shared" si="2"/>
        <v>2256.7935689199999</v>
      </c>
      <c r="M28" s="27">
        <f t="shared" si="2"/>
        <v>5010.64069698</v>
      </c>
      <c r="N28" s="28">
        <f t="shared" si="3"/>
        <v>56.132629567460235</v>
      </c>
      <c r="O28" s="29" t="s">
        <v>32</v>
      </c>
      <c r="P28" s="30" t="str">
        <f t="shared" si="4"/>
        <v/>
      </c>
      <c r="Q28" s="31"/>
    </row>
    <row r="29" spans="1:17" ht="21">
      <c r="A29" s="32">
        <v>24</v>
      </c>
      <c r="B29" s="33" t="str">
        <f>VLOOKUP($O29,[1]Name!$A:$B,2,0)</f>
        <v>เพชรบุรี</v>
      </c>
      <c r="C29" s="22">
        <f>IF(ISERROR(VLOOKUP($O29,[1]BEx6_1!$A:$Z,3,0)),0,VLOOKUP($O29,[1]BEx6_1!$A:$Z,3,0))</f>
        <v>3078.1631262000001</v>
      </c>
      <c r="D29" s="23">
        <f>IF(ISERROR(VLOOKUP($O29,[1]BEx6_1!$A:$Z,5,0)),0,VLOOKUP($O29,[1]BEx6_1!$A:$Z,5,0))</f>
        <v>13.628119959999999</v>
      </c>
      <c r="E29" s="24">
        <f>IF(ISERROR(VLOOKUP($O29,[1]BEx6_1!$A:$Z,6,0)),0,VLOOKUP($O29,[1]BEx6_1!$A:$Z,6,0))</f>
        <v>2549.2147749000001</v>
      </c>
      <c r="F29" s="34">
        <f t="shared" si="0"/>
        <v>82.816103968050967</v>
      </c>
      <c r="G29" s="22">
        <f>IF(ISERROR(VLOOKUP($O29,[1]BEx6_1!$A:$Z,8,0)),0,VLOOKUP($O29,[1]BEx6_1!$A:$Z,8,0))</f>
        <v>4258.3936617199997</v>
      </c>
      <c r="H29" s="23">
        <f>IF(ISERROR(VLOOKUP($O29,[1]BEx6_1!$A:$Z,10,0)),0,VLOOKUP($O29,[1]BEx6_1!$A:$Z,10,0))</f>
        <v>1594.7455404299999</v>
      </c>
      <c r="I29" s="24">
        <f>IF(ISERROR(VLOOKUP($O29,[1]BEx6_1!$A:$Z,11,0)),0,VLOOKUP($O29,[1]BEx6_1!$A:$Z,11,0))</f>
        <v>1604.47189278</v>
      </c>
      <c r="J29" s="35">
        <f t="shared" si="1"/>
        <v>37.677866825772533</v>
      </c>
      <c r="K29" s="22">
        <f t="shared" si="2"/>
        <v>7336.5567879199998</v>
      </c>
      <c r="L29" s="23">
        <f t="shared" si="2"/>
        <v>1608.3736603899999</v>
      </c>
      <c r="M29" s="27">
        <f t="shared" si="2"/>
        <v>4153.68666768</v>
      </c>
      <c r="N29" s="28">
        <f t="shared" si="3"/>
        <v>56.616295460552401</v>
      </c>
      <c r="O29" s="29" t="s">
        <v>33</v>
      </c>
      <c r="P29" s="30" t="str">
        <f t="shared" si="4"/>
        <v/>
      </c>
      <c r="Q29" s="31"/>
    </row>
    <row r="30" spans="1:17" ht="21">
      <c r="A30" s="32">
        <v>25</v>
      </c>
      <c r="B30" s="33" t="str">
        <f>VLOOKUP($O30,[1]Name!$A:$B,2,0)</f>
        <v>กาฬสินธุ์</v>
      </c>
      <c r="C30" s="22">
        <f>IF(ISERROR(VLOOKUP($O30,[1]BEx6_1!$A:$Z,3,0)),0,VLOOKUP($O30,[1]BEx6_1!$A:$Z,3,0))</f>
        <v>2899.5800379000002</v>
      </c>
      <c r="D30" s="23">
        <f>IF(ISERROR(VLOOKUP($O30,[1]BEx6_1!$A:$Z,5,0)),0,VLOOKUP($O30,[1]BEx6_1!$A:$Z,5,0))</f>
        <v>5.8180216700000003</v>
      </c>
      <c r="E30" s="24">
        <f>IF(ISERROR(VLOOKUP($O30,[1]BEx6_1!$A:$Z,6,0)),0,VLOOKUP($O30,[1]BEx6_1!$A:$Z,6,0))</f>
        <v>2491.55827254</v>
      </c>
      <c r="F30" s="34">
        <f t="shared" si="0"/>
        <v>85.928246158864198</v>
      </c>
      <c r="G30" s="22">
        <f>IF(ISERROR(VLOOKUP($O30,[1]BEx6_1!$A:$Z,8,0)),0,VLOOKUP($O30,[1]BEx6_1!$A:$Z,8,0))</f>
        <v>3879.12772206</v>
      </c>
      <c r="H30" s="23">
        <f>IF(ISERROR(VLOOKUP($O30,[1]BEx6_1!$A:$Z,10,0)),0,VLOOKUP($O30,[1]BEx6_1!$A:$Z,10,0))</f>
        <v>1163.3657908099999</v>
      </c>
      <c r="I30" s="24">
        <f>IF(ISERROR(VLOOKUP($O30,[1]BEx6_1!$A:$Z,11,0)),0,VLOOKUP($O30,[1]BEx6_1!$A:$Z,11,0))</f>
        <v>1368.51493785</v>
      </c>
      <c r="J30" s="35">
        <f t="shared" si="1"/>
        <v>35.278934747816294</v>
      </c>
      <c r="K30" s="22">
        <f t="shared" si="2"/>
        <v>6778.7077599599997</v>
      </c>
      <c r="L30" s="23">
        <f t="shared" si="2"/>
        <v>1169.1838124799999</v>
      </c>
      <c r="M30" s="27">
        <f t="shared" si="2"/>
        <v>3860.07321039</v>
      </c>
      <c r="N30" s="28">
        <f t="shared" si="3"/>
        <v>56.944086499648392</v>
      </c>
      <c r="O30" s="29" t="s">
        <v>34</v>
      </c>
      <c r="P30" s="30" t="str">
        <f t="shared" si="4"/>
        <v/>
      </c>
      <c r="Q30" s="31"/>
    </row>
    <row r="31" spans="1:17" ht="21">
      <c r="A31" s="32">
        <v>26</v>
      </c>
      <c r="B31" s="33" t="str">
        <f>VLOOKUP($O31,[1]Name!$A:$B,2,0)</f>
        <v>สระบุรี</v>
      </c>
      <c r="C31" s="22">
        <f>IF(ISERROR(VLOOKUP($O31,[1]BEx6_1!$A:$Z,3,0)),0,VLOOKUP($O31,[1]BEx6_1!$A:$Z,3,0))</f>
        <v>2313.24168706</v>
      </c>
      <c r="D31" s="23">
        <f>IF(ISERROR(VLOOKUP($O31,[1]BEx6_1!$A:$Z,5,0)),0,VLOOKUP($O31,[1]BEx6_1!$A:$Z,5,0))</f>
        <v>13.788754109999999</v>
      </c>
      <c r="E31" s="24">
        <f>IF(ISERROR(VLOOKUP($O31,[1]BEx6_1!$A:$Z,6,0)),0,VLOOKUP($O31,[1]BEx6_1!$A:$Z,6,0))</f>
        <v>1898.7311326700001</v>
      </c>
      <c r="F31" s="34">
        <f t="shared" si="0"/>
        <v>82.080966433005116</v>
      </c>
      <c r="G31" s="22">
        <f>IF(ISERROR(VLOOKUP($O31,[1]BEx6_1!$A:$Z,8,0)),0,VLOOKUP($O31,[1]BEx6_1!$A:$Z,8,0))</f>
        <v>2913.9760001</v>
      </c>
      <c r="H31" s="23">
        <f>IF(ISERROR(VLOOKUP($O31,[1]BEx6_1!$A:$Z,10,0)),0,VLOOKUP($O31,[1]BEx6_1!$A:$Z,10,0))</f>
        <v>1581.28530488</v>
      </c>
      <c r="I31" s="24">
        <f>IF(ISERROR(VLOOKUP($O31,[1]BEx6_1!$A:$Z,11,0)),0,VLOOKUP($O31,[1]BEx6_1!$A:$Z,11,0))</f>
        <v>1085.5964088999999</v>
      </c>
      <c r="J31" s="35">
        <f t="shared" si="1"/>
        <v>37.254816404210096</v>
      </c>
      <c r="K31" s="22">
        <f t="shared" si="2"/>
        <v>5227.2176871600004</v>
      </c>
      <c r="L31" s="23">
        <f t="shared" si="2"/>
        <v>1595.0740589899999</v>
      </c>
      <c r="M31" s="27">
        <f t="shared" si="2"/>
        <v>2984.32754157</v>
      </c>
      <c r="N31" s="28">
        <f t="shared" si="3"/>
        <v>57.092084550077637</v>
      </c>
      <c r="O31" s="29" t="s">
        <v>35</v>
      </c>
      <c r="P31" s="30" t="str">
        <f t="shared" si="4"/>
        <v/>
      </c>
      <c r="Q31" s="31"/>
    </row>
    <row r="32" spans="1:17" ht="21">
      <c r="A32" s="32">
        <v>27</v>
      </c>
      <c r="B32" s="33" t="str">
        <f>VLOOKUP($O32,[1]Name!$A:$B,2,0)</f>
        <v>ชุมพร</v>
      </c>
      <c r="C32" s="22">
        <f>IF(ISERROR(VLOOKUP($O32,[1]BEx6_1!$A:$Z,3,0)),0,VLOOKUP($O32,[1]BEx6_1!$A:$Z,3,0))</f>
        <v>1832.65626838</v>
      </c>
      <c r="D32" s="23">
        <f>IF(ISERROR(VLOOKUP($O32,[1]BEx6_1!$A:$Z,5,0)),0,VLOOKUP($O32,[1]BEx6_1!$A:$Z,5,0))</f>
        <v>8.6484553200000001</v>
      </c>
      <c r="E32" s="24">
        <f>IF(ISERROR(VLOOKUP($O32,[1]BEx6_1!$A:$Z,6,0)),0,VLOOKUP($O32,[1]BEx6_1!$A:$Z,6,0))</f>
        <v>1555.2492429700001</v>
      </c>
      <c r="F32" s="34">
        <f t="shared" si="0"/>
        <v>84.863117530751282</v>
      </c>
      <c r="G32" s="22">
        <f>IF(ISERROR(VLOOKUP($O32,[1]BEx6_1!$A:$Z,8,0)),0,VLOOKUP($O32,[1]BEx6_1!$A:$Z,8,0))</f>
        <v>3651.1850685499999</v>
      </c>
      <c r="H32" s="23">
        <f>IF(ISERROR(VLOOKUP($O32,[1]BEx6_1!$A:$Z,10,0)),0,VLOOKUP($O32,[1]BEx6_1!$A:$Z,10,0))</f>
        <v>1037.6767837</v>
      </c>
      <c r="I32" s="24">
        <f>IF(ISERROR(VLOOKUP($O32,[1]BEx6_1!$A:$Z,11,0)),0,VLOOKUP($O32,[1]BEx6_1!$A:$Z,11,0))</f>
        <v>1579.15043715</v>
      </c>
      <c r="J32" s="35">
        <f t="shared" si="1"/>
        <v>43.250353173062528</v>
      </c>
      <c r="K32" s="22">
        <f t="shared" si="2"/>
        <v>5483.8413369299997</v>
      </c>
      <c r="L32" s="23">
        <f t="shared" si="2"/>
        <v>1046.32523902</v>
      </c>
      <c r="M32" s="27">
        <f t="shared" si="2"/>
        <v>3134.3996801200001</v>
      </c>
      <c r="N32" s="28">
        <f t="shared" si="3"/>
        <v>57.157008883753015</v>
      </c>
      <c r="O32" s="29" t="s">
        <v>36</v>
      </c>
      <c r="P32" s="30" t="str">
        <f t="shared" si="4"/>
        <v/>
      </c>
      <c r="Q32" s="31"/>
    </row>
    <row r="33" spans="1:17" ht="21">
      <c r="A33" s="32">
        <v>28</v>
      </c>
      <c r="B33" s="33" t="str">
        <f>VLOOKUP($O33,[1]Name!$A:$B,2,0)</f>
        <v>เพชรบูรณ์</v>
      </c>
      <c r="C33" s="22">
        <f>IF(ISERROR(VLOOKUP($O33,[1]BEx6_1!$A:$Z,3,0)),0,VLOOKUP($O33,[1]BEx6_1!$A:$Z,3,0))</f>
        <v>2559.5203384400002</v>
      </c>
      <c r="D33" s="23">
        <f>IF(ISERROR(VLOOKUP($O33,[1]BEx6_1!$A:$Z,5,0)),0,VLOOKUP($O33,[1]BEx6_1!$A:$Z,5,0))</f>
        <v>16.852357009999999</v>
      </c>
      <c r="E33" s="24">
        <f>IF(ISERROR(VLOOKUP($O33,[1]BEx6_1!$A:$Z,6,0)),0,VLOOKUP($O33,[1]BEx6_1!$A:$Z,6,0))</f>
        <v>2192.6910158999999</v>
      </c>
      <c r="F33" s="34">
        <f t="shared" si="0"/>
        <v>85.668044241305836</v>
      </c>
      <c r="G33" s="22">
        <f>IF(ISERROR(VLOOKUP($O33,[1]BEx6_1!$A:$Z,8,0)),0,VLOOKUP($O33,[1]BEx6_1!$A:$Z,8,0))</f>
        <v>3982.4194725500001</v>
      </c>
      <c r="H33" s="23">
        <f>IF(ISERROR(VLOOKUP($O33,[1]BEx6_1!$A:$Z,10,0)),0,VLOOKUP($O33,[1]BEx6_1!$A:$Z,10,0))</f>
        <v>1519.0313849900001</v>
      </c>
      <c r="I33" s="24">
        <f>IF(ISERROR(VLOOKUP($O33,[1]BEx6_1!$A:$Z,11,0)),0,VLOOKUP($O33,[1]BEx6_1!$A:$Z,11,0))</f>
        <v>1548.9382154499999</v>
      </c>
      <c r="J33" s="35">
        <f t="shared" si="1"/>
        <v>38.894401409156245</v>
      </c>
      <c r="K33" s="22">
        <f t="shared" si="2"/>
        <v>6541.9398109900003</v>
      </c>
      <c r="L33" s="23">
        <f t="shared" si="2"/>
        <v>1535.8837420000002</v>
      </c>
      <c r="M33" s="27">
        <f t="shared" si="2"/>
        <v>3741.6292313499998</v>
      </c>
      <c r="N33" s="28">
        <f t="shared" si="3"/>
        <v>57.194491839627219</v>
      </c>
      <c r="O33" s="29" t="s">
        <v>37</v>
      </c>
      <c r="P33" s="30" t="str">
        <f t="shared" si="4"/>
        <v/>
      </c>
      <c r="Q33" s="31"/>
    </row>
    <row r="34" spans="1:17" ht="21">
      <c r="A34" s="32">
        <v>29</v>
      </c>
      <c r="B34" s="33" t="str">
        <f>VLOOKUP($O34,[1]Name!$A:$B,2,0)</f>
        <v>ปทุมธานี</v>
      </c>
      <c r="C34" s="22">
        <f>IF(ISERROR(VLOOKUP($O34,[1]BEx6_1!$A:$Z,3,0)),0,VLOOKUP($O34,[1]BEx6_1!$A:$Z,3,0))</f>
        <v>3773.7238380200001</v>
      </c>
      <c r="D34" s="23">
        <f>IF(ISERROR(VLOOKUP($O34,[1]BEx6_1!$A:$Z,5,0)),0,VLOOKUP($O34,[1]BEx6_1!$A:$Z,5,0))</f>
        <v>60.450786720000004</v>
      </c>
      <c r="E34" s="24">
        <f>IF(ISERROR(VLOOKUP($O34,[1]BEx6_1!$A:$Z,6,0)),0,VLOOKUP($O34,[1]BEx6_1!$A:$Z,6,0))</f>
        <v>3076.6226334600001</v>
      </c>
      <c r="F34" s="34">
        <f t="shared" si="0"/>
        <v>81.52749818265039</v>
      </c>
      <c r="G34" s="22">
        <f>IF(ISERROR(VLOOKUP($O34,[1]BEx6_1!$A:$Z,8,0)),0,VLOOKUP($O34,[1]BEx6_1!$A:$Z,8,0))</f>
        <v>3339.5842050599999</v>
      </c>
      <c r="H34" s="23">
        <f>IF(ISERROR(VLOOKUP($O34,[1]BEx6_1!$A:$Z,10,0)),0,VLOOKUP($O34,[1]BEx6_1!$A:$Z,10,0))</f>
        <v>1485.2301657600001</v>
      </c>
      <c r="I34" s="24">
        <f>IF(ISERROR(VLOOKUP($O34,[1]BEx6_1!$A:$Z,11,0)),0,VLOOKUP($O34,[1]BEx6_1!$A:$Z,11,0))</f>
        <v>1014.45689427</v>
      </c>
      <c r="J34" s="35">
        <f t="shared" si="1"/>
        <v>30.376742491862817</v>
      </c>
      <c r="K34" s="22">
        <f t="shared" si="2"/>
        <v>7113.3080430800001</v>
      </c>
      <c r="L34" s="23">
        <f t="shared" si="2"/>
        <v>1545.6809524800001</v>
      </c>
      <c r="M34" s="27">
        <f t="shared" si="2"/>
        <v>4091.0795277300003</v>
      </c>
      <c r="N34" s="28">
        <f t="shared" si="3"/>
        <v>57.513037576235746</v>
      </c>
      <c r="O34" s="29" t="s">
        <v>38</v>
      </c>
      <c r="P34" s="30" t="str">
        <f t="shared" si="4"/>
        <v/>
      </c>
      <c r="Q34" s="31"/>
    </row>
    <row r="35" spans="1:17" ht="21">
      <c r="A35" s="32">
        <v>30</v>
      </c>
      <c r="B35" s="33" t="str">
        <f>VLOOKUP($O35,[1]Name!$A:$B,2,0)</f>
        <v>ชลบุรี</v>
      </c>
      <c r="C35" s="22">
        <f>IF(ISERROR(VLOOKUP($O35,[1]BEx6_1!$A:$Z,3,0)),0,VLOOKUP($O35,[1]BEx6_1!$A:$Z,3,0))</f>
        <v>7394.51873634</v>
      </c>
      <c r="D35" s="23">
        <f>IF(ISERROR(VLOOKUP($O35,[1]BEx6_1!$A:$Z,5,0)),0,VLOOKUP($O35,[1]BEx6_1!$A:$Z,5,0))</f>
        <v>57.816381419999999</v>
      </c>
      <c r="E35" s="24">
        <f>IF(ISERROR(VLOOKUP($O35,[1]BEx6_1!$A:$Z,6,0)),0,VLOOKUP($O35,[1]BEx6_1!$A:$Z,6,0))</f>
        <v>6436.9797179400002</v>
      </c>
      <c r="F35" s="34">
        <f t="shared" si="0"/>
        <v>87.050691836181016</v>
      </c>
      <c r="G35" s="22">
        <f>IF(ISERROR(VLOOKUP($O35,[1]BEx6_1!$A:$Z,8,0)),0,VLOOKUP($O35,[1]BEx6_1!$A:$Z,8,0))</f>
        <v>9104.63812512</v>
      </c>
      <c r="H35" s="23">
        <f>IF(ISERROR(VLOOKUP($O35,[1]BEx6_1!$A:$Z,10,0)),0,VLOOKUP($O35,[1]BEx6_1!$A:$Z,10,0))</f>
        <v>2971.4125859800001</v>
      </c>
      <c r="I35" s="24">
        <f>IF(ISERROR(VLOOKUP($O35,[1]BEx6_1!$A:$Z,11,0)),0,VLOOKUP($O35,[1]BEx6_1!$A:$Z,11,0))</f>
        <v>3072.0549931099999</v>
      </c>
      <c r="J35" s="35">
        <f t="shared" si="1"/>
        <v>33.741648497089614</v>
      </c>
      <c r="K35" s="22">
        <f t="shared" si="2"/>
        <v>16499.15686146</v>
      </c>
      <c r="L35" s="23">
        <f t="shared" si="2"/>
        <v>3029.2289674000003</v>
      </c>
      <c r="M35" s="27">
        <f t="shared" si="2"/>
        <v>9509.0347110500006</v>
      </c>
      <c r="N35" s="28">
        <f t="shared" si="3"/>
        <v>57.633458429999749</v>
      </c>
      <c r="O35" s="29" t="s">
        <v>39</v>
      </c>
      <c r="P35" s="30" t="str">
        <f t="shared" si="4"/>
        <v/>
      </c>
      <c r="Q35" s="31"/>
    </row>
    <row r="36" spans="1:17" ht="21">
      <c r="A36" s="32">
        <v>31</v>
      </c>
      <c r="B36" s="33" t="str">
        <f>VLOOKUP($O36,[1]Name!$A:$B,2,0)</f>
        <v>นครนายก</v>
      </c>
      <c r="C36" s="22">
        <f>IF(ISERROR(VLOOKUP($O36,[1]BEx6_1!$A:$Z,3,0)),0,VLOOKUP($O36,[1]BEx6_1!$A:$Z,3,0))</f>
        <v>1159.5718707000001</v>
      </c>
      <c r="D36" s="23">
        <f>IF(ISERROR(VLOOKUP($O36,[1]BEx6_1!$A:$Z,5,0)),0,VLOOKUP($O36,[1]BEx6_1!$A:$Z,5,0))</f>
        <v>17.760470789999999</v>
      </c>
      <c r="E36" s="24">
        <f>IF(ISERROR(VLOOKUP($O36,[1]BEx6_1!$A:$Z,6,0)),0,VLOOKUP($O36,[1]BEx6_1!$A:$Z,6,0))</f>
        <v>915.36084876999996</v>
      </c>
      <c r="F36" s="34">
        <f t="shared" si="0"/>
        <v>78.939552769370209</v>
      </c>
      <c r="G36" s="22">
        <f>IF(ISERROR(VLOOKUP($O36,[1]BEx6_1!$A:$Z,8,0)),0,VLOOKUP($O36,[1]BEx6_1!$A:$Z,8,0))</f>
        <v>1473.00034615</v>
      </c>
      <c r="H36" s="23">
        <f>IF(ISERROR(VLOOKUP($O36,[1]BEx6_1!$A:$Z,10,0)),0,VLOOKUP($O36,[1]BEx6_1!$A:$Z,10,0))</f>
        <v>506.16549873000002</v>
      </c>
      <c r="I36" s="24">
        <f>IF(ISERROR(VLOOKUP($O36,[1]BEx6_1!$A:$Z,11,0)),0,VLOOKUP($O36,[1]BEx6_1!$A:$Z,11,0))</f>
        <v>607.98329801</v>
      </c>
      <c r="J36" s="35">
        <f t="shared" si="1"/>
        <v>41.275163281467911</v>
      </c>
      <c r="K36" s="22">
        <f t="shared" si="2"/>
        <v>2632.5722168500001</v>
      </c>
      <c r="L36" s="23">
        <f t="shared" si="2"/>
        <v>523.92596952000008</v>
      </c>
      <c r="M36" s="27">
        <f t="shared" si="2"/>
        <v>1523.3441467799998</v>
      </c>
      <c r="N36" s="28">
        <f t="shared" si="3"/>
        <v>57.865236783618222</v>
      </c>
      <c r="O36" s="29" t="s">
        <v>40</v>
      </c>
      <c r="P36" s="30" t="str">
        <f t="shared" si="4"/>
        <v/>
      </c>
      <c r="Q36" s="31"/>
    </row>
    <row r="37" spans="1:17" ht="21">
      <c r="A37" s="32">
        <v>32</v>
      </c>
      <c r="B37" s="33" t="str">
        <f>VLOOKUP($O37,[1]Name!$A:$B,2,0)</f>
        <v>ชัยภูมิ</v>
      </c>
      <c r="C37" s="22">
        <f>IF(ISERROR(VLOOKUP($O37,[1]BEx6_1!$A:$Z,3,0)),0,VLOOKUP($O37,[1]BEx6_1!$A:$Z,3,0))</f>
        <v>2938.7177583900002</v>
      </c>
      <c r="D37" s="23">
        <f>IF(ISERROR(VLOOKUP($O37,[1]BEx6_1!$A:$Z,5,0)),0,VLOOKUP($O37,[1]BEx6_1!$A:$Z,5,0))</f>
        <v>5.8477612900000002</v>
      </c>
      <c r="E37" s="24">
        <f>IF(ISERROR(VLOOKUP($O37,[1]BEx6_1!$A:$Z,6,0)),0,VLOOKUP($O37,[1]BEx6_1!$A:$Z,6,0))</f>
        <v>2560.7706440400002</v>
      </c>
      <c r="F37" s="34">
        <f t="shared" si="0"/>
        <v>87.139046842080489</v>
      </c>
      <c r="G37" s="22">
        <f>IF(ISERROR(VLOOKUP($O37,[1]BEx6_1!$A:$Z,8,0)),0,VLOOKUP($O37,[1]BEx6_1!$A:$Z,8,0))</f>
        <v>3764.1783234700001</v>
      </c>
      <c r="H37" s="23">
        <f>IF(ISERROR(VLOOKUP($O37,[1]BEx6_1!$A:$Z,10,0)),0,VLOOKUP($O37,[1]BEx6_1!$A:$Z,10,0))</f>
        <v>1312.1996182099999</v>
      </c>
      <c r="I37" s="24">
        <f>IF(ISERROR(VLOOKUP($O37,[1]BEx6_1!$A:$Z,11,0)),0,VLOOKUP($O37,[1]BEx6_1!$A:$Z,11,0))</f>
        <v>1319.7383453899999</v>
      </c>
      <c r="J37" s="35">
        <f t="shared" si="1"/>
        <v>35.060462921251876</v>
      </c>
      <c r="K37" s="22">
        <f t="shared" si="2"/>
        <v>6702.8960818600008</v>
      </c>
      <c r="L37" s="23">
        <f t="shared" si="2"/>
        <v>1318.0473795</v>
      </c>
      <c r="M37" s="27">
        <f t="shared" si="2"/>
        <v>3880.5089894299999</v>
      </c>
      <c r="N37" s="28">
        <f t="shared" si="3"/>
        <v>57.893020301057533</v>
      </c>
      <c r="O37" s="29" t="s">
        <v>41</v>
      </c>
      <c r="P37" s="30" t="str">
        <f t="shared" si="4"/>
        <v/>
      </c>
      <c r="Q37" s="31"/>
    </row>
    <row r="38" spans="1:17" ht="21">
      <c r="A38" s="32">
        <v>33</v>
      </c>
      <c r="B38" s="33" t="str">
        <f>VLOOKUP($O38,[1]Name!$A:$B,2,0)</f>
        <v>ภูเก็ต</v>
      </c>
      <c r="C38" s="22">
        <f>IF(ISERROR(VLOOKUP($O38,[1]BEx6_1!$A:$Z,3,0)),0,VLOOKUP($O38,[1]BEx6_1!$A:$Z,3,0))</f>
        <v>1823.5034225500001</v>
      </c>
      <c r="D38" s="23">
        <f>IF(ISERROR(VLOOKUP($O38,[1]BEx6_1!$A:$Z,5,0)),0,VLOOKUP($O38,[1]BEx6_1!$A:$Z,5,0))</f>
        <v>13.958434199999999</v>
      </c>
      <c r="E38" s="24">
        <f>IF(ISERROR(VLOOKUP($O38,[1]BEx6_1!$A:$Z,6,0)),0,VLOOKUP($O38,[1]BEx6_1!$A:$Z,6,0))</f>
        <v>1570.4510490600001</v>
      </c>
      <c r="F38" s="34">
        <f t="shared" si="0"/>
        <v>86.122736576160094</v>
      </c>
      <c r="G38" s="22">
        <f>IF(ISERROR(VLOOKUP($O38,[1]BEx6_1!$A:$Z,8,0)),0,VLOOKUP($O38,[1]BEx6_1!$A:$Z,8,0))</f>
        <v>1809.2009789799999</v>
      </c>
      <c r="H38" s="23">
        <f>IF(ISERROR(VLOOKUP($O38,[1]BEx6_1!$A:$Z,10,0)),0,VLOOKUP($O38,[1]BEx6_1!$A:$Z,10,0))</f>
        <v>1164.67914911</v>
      </c>
      <c r="I38" s="24">
        <f>IF(ISERROR(VLOOKUP($O38,[1]BEx6_1!$A:$Z,11,0)),0,VLOOKUP($O38,[1]BEx6_1!$A:$Z,11,0))</f>
        <v>538.00870676</v>
      </c>
      <c r="J38" s="35">
        <f t="shared" si="1"/>
        <v>29.737365445342679</v>
      </c>
      <c r="K38" s="22">
        <f t="shared" ref="K38:M69" si="5">C38+G38</f>
        <v>3632.7044015299998</v>
      </c>
      <c r="L38" s="23">
        <f t="shared" si="5"/>
        <v>1178.6375833100001</v>
      </c>
      <c r="M38" s="27">
        <f t="shared" si="5"/>
        <v>2108.4597558200003</v>
      </c>
      <c r="N38" s="28">
        <f t="shared" si="3"/>
        <v>58.041049388218113</v>
      </c>
      <c r="O38" s="29" t="s">
        <v>42</v>
      </c>
      <c r="P38" s="30" t="str">
        <f t="shared" si="4"/>
        <v/>
      </c>
      <c r="Q38" s="31"/>
    </row>
    <row r="39" spans="1:17" ht="21">
      <c r="A39" s="32">
        <v>34</v>
      </c>
      <c r="B39" s="33" t="str">
        <f>VLOOKUP($O39,[1]Name!$A:$B,2,0)</f>
        <v>พิจิตร</v>
      </c>
      <c r="C39" s="22">
        <f>IF(ISERROR(VLOOKUP($O39,[1]BEx6_1!$A:$Z,3,0)),0,VLOOKUP($O39,[1]BEx6_1!$A:$Z,3,0))</f>
        <v>1448.4439842100001</v>
      </c>
      <c r="D39" s="23">
        <f>IF(ISERROR(VLOOKUP($O39,[1]BEx6_1!$A:$Z,5,0)),0,VLOOKUP($O39,[1]BEx6_1!$A:$Z,5,0))</f>
        <v>7.3729698600000004</v>
      </c>
      <c r="E39" s="24">
        <f>IF(ISERROR(VLOOKUP($O39,[1]BEx6_1!$A:$Z,6,0)),0,VLOOKUP($O39,[1]BEx6_1!$A:$Z,6,0))</f>
        <v>1249.21989076</v>
      </c>
      <c r="F39" s="34">
        <f t="shared" si="0"/>
        <v>86.245647355243818</v>
      </c>
      <c r="G39" s="22">
        <f>IF(ISERROR(VLOOKUP($O39,[1]BEx6_1!$A:$Z,8,0)),0,VLOOKUP($O39,[1]BEx6_1!$A:$Z,8,0))</f>
        <v>2307.26107413</v>
      </c>
      <c r="H39" s="23">
        <f>IF(ISERROR(VLOOKUP($O39,[1]BEx6_1!$A:$Z,10,0)),0,VLOOKUP($O39,[1]BEx6_1!$A:$Z,10,0))</f>
        <v>794.82653880999999</v>
      </c>
      <c r="I39" s="24">
        <f>IF(ISERROR(VLOOKUP($O39,[1]BEx6_1!$A:$Z,11,0)),0,VLOOKUP($O39,[1]BEx6_1!$A:$Z,11,0))</f>
        <v>944.70871033000003</v>
      </c>
      <c r="J39" s="35">
        <f t="shared" si="1"/>
        <v>40.945028758231089</v>
      </c>
      <c r="K39" s="22">
        <f t="shared" si="5"/>
        <v>3755.7050583400001</v>
      </c>
      <c r="L39" s="23">
        <f t="shared" si="5"/>
        <v>802.19950867</v>
      </c>
      <c r="M39" s="27">
        <f t="shared" si="5"/>
        <v>2193.92860109</v>
      </c>
      <c r="N39" s="28">
        <f t="shared" si="3"/>
        <v>58.415891743631853</v>
      </c>
      <c r="O39" s="29" t="s">
        <v>43</v>
      </c>
      <c r="P39" s="30" t="str">
        <f t="shared" si="4"/>
        <v/>
      </c>
      <c r="Q39" s="31"/>
    </row>
    <row r="40" spans="1:17" ht="21">
      <c r="A40" s="32">
        <v>35</v>
      </c>
      <c r="B40" s="33" t="str">
        <f>VLOOKUP($O40,[1]Name!$A:$B,2,0)</f>
        <v>อำนาจเจริญ</v>
      </c>
      <c r="C40" s="22">
        <f>IF(ISERROR(VLOOKUP($O40,[1]BEx6_1!$A:$Z,3,0)),0,VLOOKUP($O40,[1]BEx6_1!$A:$Z,3,0))</f>
        <v>1013.10343477</v>
      </c>
      <c r="D40" s="23">
        <f>IF(ISERROR(VLOOKUP($O40,[1]BEx6_1!$A:$Z,5,0)),0,VLOOKUP($O40,[1]BEx6_1!$A:$Z,5,0))</f>
        <v>4.5223022999999998</v>
      </c>
      <c r="E40" s="24">
        <f>IF(ISERROR(VLOOKUP($O40,[1]BEx6_1!$A:$Z,6,0)),0,VLOOKUP($O40,[1]BEx6_1!$A:$Z,6,0))</f>
        <v>852.11281441000006</v>
      </c>
      <c r="F40" s="36">
        <f t="shared" si="0"/>
        <v>84.109162516406926</v>
      </c>
      <c r="G40" s="22">
        <f>IF(ISERROR(VLOOKUP($O40,[1]BEx6_1!$A:$Z,8,0)),0,VLOOKUP($O40,[1]BEx6_1!$A:$Z,8,0))</f>
        <v>1909.52632219</v>
      </c>
      <c r="H40" s="23">
        <f>IF(ISERROR(VLOOKUP($O40,[1]BEx6_1!$A:$Z,10,0)),0,VLOOKUP($O40,[1]BEx6_1!$A:$Z,10,0))</f>
        <v>469.76866754999998</v>
      </c>
      <c r="I40" s="24">
        <f>IF(ISERROR(VLOOKUP($O40,[1]BEx6_1!$A:$Z,11,0)),0,VLOOKUP($O40,[1]BEx6_1!$A:$Z,11,0))</f>
        <v>856.43984675000002</v>
      </c>
      <c r="J40" s="35">
        <f t="shared" si="1"/>
        <v>44.850905525500437</v>
      </c>
      <c r="K40" s="22">
        <f t="shared" si="5"/>
        <v>2922.6297569600001</v>
      </c>
      <c r="L40" s="23">
        <f t="shared" si="5"/>
        <v>474.29096984999995</v>
      </c>
      <c r="M40" s="27">
        <f t="shared" si="5"/>
        <v>1708.5526611600001</v>
      </c>
      <c r="N40" s="28">
        <f t="shared" si="3"/>
        <v>58.45942877612957</v>
      </c>
      <c r="O40" s="29" t="s">
        <v>44</v>
      </c>
      <c r="P40" s="30" t="str">
        <f t="shared" si="4"/>
        <v/>
      </c>
      <c r="Q40" s="31"/>
    </row>
    <row r="41" spans="1:17" ht="21">
      <c r="A41" s="32">
        <v>36</v>
      </c>
      <c r="B41" s="33" t="str">
        <f>VLOOKUP($O41,[1]Name!$A:$B,2,0)</f>
        <v>นราธิวาส</v>
      </c>
      <c r="C41" s="22">
        <f>IF(ISERROR(VLOOKUP($O41,[1]BEx6_1!$A:$Z,3,0)),0,VLOOKUP($O41,[1]BEx6_1!$A:$Z,3,0))</f>
        <v>4701.53438732</v>
      </c>
      <c r="D41" s="23">
        <f>IF(ISERROR(VLOOKUP($O41,[1]BEx6_1!$A:$Z,5,0)),0,VLOOKUP($O41,[1]BEx6_1!$A:$Z,5,0))</f>
        <v>18.20326356</v>
      </c>
      <c r="E41" s="24">
        <f>IF(ISERROR(VLOOKUP($O41,[1]BEx6_1!$A:$Z,6,0)),0,VLOOKUP($O41,[1]BEx6_1!$A:$Z,6,0))</f>
        <v>4022.8640694699998</v>
      </c>
      <c r="F41" s="34">
        <f t="shared" si="0"/>
        <v>85.564918557644319</v>
      </c>
      <c r="G41" s="22">
        <f>IF(ISERROR(VLOOKUP($O41,[1]BEx6_1!$A:$Z,8,0)),0,VLOOKUP($O41,[1]BEx6_1!$A:$Z,8,0))</f>
        <v>4691.6206673999995</v>
      </c>
      <c r="H41" s="23">
        <f>IF(ISERROR(VLOOKUP($O41,[1]BEx6_1!$A:$Z,10,0)),0,VLOOKUP($O41,[1]BEx6_1!$A:$Z,10,0))</f>
        <v>2266.99935366</v>
      </c>
      <c r="I41" s="24">
        <f>IF(ISERROR(VLOOKUP($O41,[1]BEx6_1!$A:$Z,11,0)),0,VLOOKUP($O41,[1]BEx6_1!$A:$Z,11,0))</f>
        <v>1468.4477651</v>
      </c>
      <c r="J41" s="35">
        <f t="shared" si="1"/>
        <v>31.299371138497939</v>
      </c>
      <c r="K41" s="22">
        <f t="shared" si="5"/>
        <v>9393.1550547199986</v>
      </c>
      <c r="L41" s="23">
        <f t="shared" si="5"/>
        <v>2285.2026172199999</v>
      </c>
      <c r="M41" s="27">
        <f t="shared" si="5"/>
        <v>5491.3118345699995</v>
      </c>
      <c r="N41" s="28">
        <f t="shared" si="3"/>
        <v>58.460781309158214</v>
      </c>
      <c r="O41" s="29" t="s">
        <v>45</v>
      </c>
      <c r="P41" s="30" t="str">
        <f t="shared" si="4"/>
        <v/>
      </c>
      <c r="Q41" s="31"/>
    </row>
    <row r="42" spans="1:17" ht="21">
      <c r="A42" s="32">
        <v>37</v>
      </c>
      <c r="B42" s="33" t="str">
        <f>VLOOKUP($O42,[1]Name!$A:$B,2,0)</f>
        <v>ประจวบคีรีขันธ์</v>
      </c>
      <c r="C42" s="22">
        <f>IF(ISERROR(VLOOKUP($O42,[1]BEx6_1!$A:$Z,3,0)),0,VLOOKUP($O42,[1]BEx6_1!$A:$Z,3,0))</f>
        <v>1444.5756064100001</v>
      </c>
      <c r="D42" s="23">
        <f>IF(ISERROR(VLOOKUP($O42,[1]BEx6_1!$A:$Z,5,0)),0,VLOOKUP($O42,[1]BEx6_1!$A:$Z,5,0))</f>
        <v>6.3205998599999997</v>
      </c>
      <c r="E42" s="24">
        <f>IF(ISERROR(VLOOKUP($O42,[1]BEx6_1!$A:$Z,6,0)),0,VLOOKUP($O42,[1]BEx6_1!$A:$Z,6,0))</f>
        <v>1223.7150604200001</v>
      </c>
      <c r="F42" s="34">
        <f t="shared" si="0"/>
        <v>84.711042813544836</v>
      </c>
      <c r="G42" s="22">
        <f>IF(ISERROR(VLOOKUP($O42,[1]BEx6_1!$A:$Z,8,0)),0,VLOOKUP($O42,[1]BEx6_1!$A:$Z,8,0))</f>
        <v>2608.5891751499998</v>
      </c>
      <c r="H42" s="23">
        <f>IF(ISERROR(VLOOKUP($O42,[1]BEx6_1!$A:$Z,10,0)),0,VLOOKUP($O42,[1]BEx6_1!$A:$Z,10,0))</f>
        <v>730.32805056999996</v>
      </c>
      <c r="I42" s="24">
        <f>IF(ISERROR(VLOOKUP($O42,[1]BEx6_1!$A:$Z,11,0)),0,VLOOKUP($O42,[1]BEx6_1!$A:$Z,11,0))</f>
        <v>1146.28368084</v>
      </c>
      <c r="J42" s="35">
        <f t="shared" si="1"/>
        <v>43.942668004596243</v>
      </c>
      <c r="K42" s="22">
        <f t="shared" si="5"/>
        <v>4053.1647815599999</v>
      </c>
      <c r="L42" s="23">
        <f t="shared" si="5"/>
        <v>736.64865042999998</v>
      </c>
      <c r="M42" s="27">
        <f t="shared" si="5"/>
        <v>2369.9987412600003</v>
      </c>
      <c r="N42" s="28">
        <f t="shared" si="3"/>
        <v>58.472795185687588</v>
      </c>
      <c r="O42" s="29" t="s">
        <v>46</v>
      </c>
      <c r="P42" s="30" t="str">
        <f t="shared" si="4"/>
        <v/>
      </c>
      <c r="Q42" s="31"/>
    </row>
    <row r="43" spans="1:17" ht="21">
      <c r="A43" s="32">
        <v>38</v>
      </c>
      <c r="B43" s="33" t="str">
        <f>VLOOKUP($O43,[1]Name!$A:$B,2,0)</f>
        <v>สมุทรปราการ</v>
      </c>
      <c r="C43" s="22">
        <f>IF(ISERROR(VLOOKUP($O43,[1]BEx6_1!$A:$Z,3,0)),0,VLOOKUP($O43,[1]BEx6_1!$A:$Z,3,0))</f>
        <v>2284.7208768700002</v>
      </c>
      <c r="D43" s="23">
        <f>IF(ISERROR(VLOOKUP($O43,[1]BEx6_1!$A:$Z,5,0)),0,VLOOKUP($O43,[1]BEx6_1!$A:$Z,5,0))</f>
        <v>23.258662560000001</v>
      </c>
      <c r="E43" s="24">
        <f>IF(ISERROR(VLOOKUP($O43,[1]BEx6_1!$A:$Z,6,0)),0,VLOOKUP($O43,[1]BEx6_1!$A:$Z,6,0))</f>
        <v>1916.5379467800001</v>
      </c>
      <c r="F43" s="34">
        <f t="shared" si="0"/>
        <v>83.884992962711507</v>
      </c>
      <c r="G43" s="22">
        <f>IF(ISERROR(VLOOKUP($O43,[1]BEx6_1!$A:$Z,8,0)),0,VLOOKUP($O43,[1]BEx6_1!$A:$Z,8,0))</f>
        <v>1690.8026070999999</v>
      </c>
      <c r="H43" s="23">
        <f>IF(ISERROR(VLOOKUP($O43,[1]BEx6_1!$A:$Z,10,0)),0,VLOOKUP($O43,[1]BEx6_1!$A:$Z,10,0))</f>
        <v>837.85826696000004</v>
      </c>
      <c r="I43" s="24">
        <f>IF(ISERROR(VLOOKUP($O43,[1]BEx6_1!$A:$Z,11,0)),0,VLOOKUP($O43,[1]BEx6_1!$A:$Z,11,0))</f>
        <v>416.00277781</v>
      </c>
      <c r="J43" s="35">
        <f t="shared" si="1"/>
        <v>24.603864227741646</v>
      </c>
      <c r="K43" s="22">
        <f t="shared" si="5"/>
        <v>3975.5234839700001</v>
      </c>
      <c r="L43" s="23">
        <f t="shared" si="5"/>
        <v>861.11692951999999</v>
      </c>
      <c r="M43" s="27">
        <f t="shared" si="5"/>
        <v>2332.5407245900001</v>
      </c>
      <c r="N43" s="28">
        <f t="shared" si="3"/>
        <v>58.672542974408493</v>
      </c>
      <c r="O43" s="29" t="s">
        <v>47</v>
      </c>
      <c r="P43" s="30" t="str">
        <f t="shared" si="4"/>
        <v/>
      </c>
      <c r="Q43" s="31"/>
    </row>
    <row r="44" spans="1:17" ht="21">
      <c r="A44" s="32">
        <v>39</v>
      </c>
      <c r="B44" s="33" t="str">
        <f>VLOOKUP($O44,[1]Name!$A:$B,2,0)</f>
        <v>ร้อยเอ็ด</v>
      </c>
      <c r="C44" s="22">
        <f>IF(ISERROR(VLOOKUP($O44,[1]BEx6_1!$A:$Z,3,0)),0,VLOOKUP($O44,[1]BEx6_1!$A:$Z,3,0))</f>
        <v>3498.7603763900001</v>
      </c>
      <c r="D44" s="23">
        <f>IF(ISERROR(VLOOKUP($O44,[1]BEx6_1!$A:$Z,5,0)),0,VLOOKUP($O44,[1]BEx6_1!$A:$Z,5,0))</f>
        <v>30.138659839999999</v>
      </c>
      <c r="E44" s="24">
        <f>IF(ISERROR(VLOOKUP($O44,[1]BEx6_1!$A:$Z,6,0)),0,VLOOKUP($O44,[1]BEx6_1!$A:$Z,6,0))</f>
        <v>2999.1296731900002</v>
      </c>
      <c r="F44" s="34">
        <f t="shared" si="0"/>
        <v>85.719779308935813</v>
      </c>
      <c r="G44" s="22">
        <f>IF(ISERROR(VLOOKUP($O44,[1]BEx6_1!$A:$Z,8,0)),0,VLOOKUP($O44,[1]BEx6_1!$A:$Z,8,0))</f>
        <v>5011.0384772400002</v>
      </c>
      <c r="H44" s="23">
        <f>IF(ISERROR(VLOOKUP($O44,[1]BEx6_1!$A:$Z,10,0)),0,VLOOKUP($O44,[1]BEx6_1!$A:$Z,10,0))</f>
        <v>1311.5178045800001</v>
      </c>
      <c r="I44" s="24">
        <f>IF(ISERROR(VLOOKUP($O44,[1]BEx6_1!$A:$Z,11,0)),0,VLOOKUP($O44,[1]BEx6_1!$A:$Z,11,0))</f>
        <v>2004.2282492100001</v>
      </c>
      <c r="J44" s="35">
        <f t="shared" si="1"/>
        <v>39.996265411114877</v>
      </c>
      <c r="K44" s="22">
        <f t="shared" si="5"/>
        <v>8509.7988536299999</v>
      </c>
      <c r="L44" s="23">
        <f t="shared" si="5"/>
        <v>1341.65646442</v>
      </c>
      <c r="M44" s="27">
        <f t="shared" si="5"/>
        <v>5003.3579224000005</v>
      </c>
      <c r="N44" s="28">
        <f t="shared" si="3"/>
        <v>58.795254840432953</v>
      </c>
      <c r="O44" s="29" t="s">
        <v>48</v>
      </c>
      <c r="P44" s="30" t="str">
        <f t="shared" si="4"/>
        <v/>
      </c>
      <c r="Q44" s="31"/>
    </row>
    <row r="45" spans="1:17" ht="21">
      <c r="A45" s="32">
        <v>40</v>
      </c>
      <c r="B45" s="33" t="str">
        <f>VLOOKUP($O45,[1]Name!$A:$B,2,0)</f>
        <v>สุรินทร์</v>
      </c>
      <c r="C45" s="22">
        <f>IF(ISERROR(VLOOKUP($O45,[1]BEx6_1!$A:$Z,3,0)),0,VLOOKUP($O45,[1]BEx6_1!$A:$Z,3,0))</f>
        <v>3908.1541632499998</v>
      </c>
      <c r="D45" s="23">
        <f>IF(ISERROR(VLOOKUP($O45,[1]BEx6_1!$A:$Z,5,0)),0,VLOOKUP($O45,[1]BEx6_1!$A:$Z,5,0))</f>
        <v>9.8082042600000001</v>
      </c>
      <c r="E45" s="24">
        <f>IF(ISERROR(VLOOKUP($O45,[1]BEx6_1!$A:$Z,6,0)),0,VLOOKUP($O45,[1]BEx6_1!$A:$Z,6,0))</f>
        <v>3380.7641306199998</v>
      </c>
      <c r="F45" s="34">
        <f t="shared" si="0"/>
        <v>86.505393323803133</v>
      </c>
      <c r="G45" s="22">
        <f>IF(ISERROR(VLOOKUP($O45,[1]BEx6_1!$A:$Z,8,0)),0,VLOOKUP($O45,[1]BEx6_1!$A:$Z,8,0))</f>
        <v>4949.8853454800001</v>
      </c>
      <c r="H45" s="23">
        <f>IF(ISERROR(VLOOKUP($O45,[1]BEx6_1!$A:$Z,10,0)),0,VLOOKUP($O45,[1]BEx6_1!$A:$Z,10,0))</f>
        <v>1769.6860319899999</v>
      </c>
      <c r="I45" s="24">
        <f>IF(ISERROR(VLOOKUP($O45,[1]BEx6_1!$A:$Z,11,0)),0,VLOOKUP($O45,[1]BEx6_1!$A:$Z,11,0))</f>
        <v>1859.6377582</v>
      </c>
      <c r="J45" s="35">
        <f t="shared" si="1"/>
        <v>37.569309759833786</v>
      </c>
      <c r="K45" s="22">
        <f t="shared" si="5"/>
        <v>8858.0395087300003</v>
      </c>
      <c r="L45" s="23">
        <f t="shared" si="5"/>
        <v>1779.4942362499999</v>
      </c>
      <c r="M45" s="27">
        <f t="shared" si="5"/>
        <v>5240.4018888199998</v>
      </c>
      <c r="N45" s="28">
        <f t="shared" si="3"/>
        <v>59.159838739207991</v>
      </c>
      <c r="O45" s="29" t="s">
        <v>49</v>
      </c>
      <c r="P45" s="30" t="str">
        <f t="shared" si="4"/>
        <v/>
      </c>
      <c r="Q45" s="31"/>
    </row>
    <row r="46" spans="1:17" ht="21">
      <c r="A46" s="32">
        <v>41</v>
      </c>
      <c r="B46" s="33" t="str">
        <f>VLOOKUP($O46,[1]Name!$A:$B,2,0)</f>
        <v>พระนครศรีอยุธยา</v>
      </c>
      <c r="C46" s="22">
        <f>IF(ISERROR(VLOOKUP($O46,[1]BEx6_1!$A:$Z,3,0)),0,VLOOKUP($O46,[1]BEx6_1!$A:$Z,3,0))</f>
        <v>3176.1538357499999</v>
      </c>
      <c r="D46" s="23">
        <f>IF(ISERROR(VLOOKUP($O46,[1]BEx6_1!$A:$Z,5,0)),0,VLOOKUP($O46,[1]BEx6_1!$A:$Z,5,0))</f>
        <v>33.206594279999997</v>
      </c>
      <c r="E46" s="24">
        <f>IF(ISERROR(VLOOKUP($O46,[1]BEx6_1!$A:$Z,6,0)),0,VLOOKUP($O46,[1]BEx6_1!$A:$Z,6,0))</f>
        <v>2760.9826303099999</v>
      </c>
      <c r="F46" s="34">
        <f t="shared" si="0"/>
        <v>86.928491914751234</v>
      </c>
      <c r="G46" s="22">
        <f>IF(ISERROR(VLOOKUP($O46,[1]BEx6_1!$A:$Z,8,0)),0,VLOOKUP($O46,[1]BEx6_1!$A:$Z,8,0))</f>
        <v>5281.1362075899997</v>
      </c>
      <c r="H46" s="23">
        <f>IF(ISERROR(VLOOKUP($O46,[1]BEx6_1!$A:$Z,10,0)),0,VLOOKUP($O46,[1]BEx6_1!$A:$Z,10,0))</f>
        <v>2275.1033315099999</v>
      </c>
      <c r="I46" s="24">
        <f>IF(ISERROR(VLOOKUP($O46,[1]BEx6_1!$A:$Z,11,0)),0,VLOOKUP($O46,[1]BEx6_1!$A:$Z,11,0))</f>
        <v>2248.5721882600001</v>
      </c>
      <c r="J46" s="35">
        <f t="shared" si="1"/>
        <v>42.577432201585204</v>
      </c>
      <c r="K46" s="22">
        <f t="shared" si="5"/>
        <v>8457.2900433399991</v>
      </c>
      <c r="L46" s="23">
        <f t="shared" si="5"/>
        <v>2308.3099257899999</v>
      </c>
      <c r="M46" s="27">
        <f t="shared" si="5"/>
        <v>5009.55481857</v>
      </c>
      <c r="N46" s="28">
        <f t="shared" si="3"/>
        <v>59.233570007628579</v>
      </c>
      <c r="O46" s="29" t="s">
        <v>50</v>
      </c>
      <c r="P46" s="30" t="str">
        <f t="shared" si="4"/>
        <v/>
      </c>
      <c r="Q46" s="31"/>
    </row>
    <row r="47" spans="1:17" ht="21">
      <c r="A47" s="32">
        <v>42</v>
      </c>
      <c r="B47" s="33" t="str">
        <f>VLOOKUP($O47,[1]Name!$A:$B,2,0)</f>
        <v>กำแพงเพชร</v>
      </c>
      <c r="C47" s="22">
        <f>IF(ISERROR(VLOOKUP($O47,[1]BEx6_1!$A:$Z,3,0)),0,VLOOKUP($O47,[1]BEx6_1!$A:$Z,3,0))</f>
        <v>1953.2972579899999</v>
      </c>
      <c r="D47" s="23">
        <f>IF(ISERROR(VLOOKUP($O47,[1]BEx6_1!$A:$Z,5,0)),0,VLOOKUP($O47,[1]BEx6_1!$A:$Z,5,0))</f>
        <v>4.7373337199999996</v>
      </c>
      <c r="E47" s="24">
        <f>IF(ISERROR(VLOOKUP($O47,[1]BEx6_1!$A:$Z,6,0)),0,VLOOKUP($O47,[1]BEx6_1!$A:$Z,6,0))</f>
        <v>1701.88381058</v>
      </c>
      <c r="F47" s="34">
        <f t="shared" si="0"/>
        <v>87.128766685071184</v>
      </c>
      <c r="G47" s="22">
        <f>IF(ISERROR(VLOOKUP($O47,[1]BEx6_1!$A:$Z,8,0)),0,VLOOKUP($O47,[1]BEx6_1!$A:$Z,8,0))</f>
        <v>2926.0816294900001</v>
      </c>
      <c r="H47" s="23">
        <f>IF(ISERROR(VLOOKUP($O47,[1]BEx6_1!$A:$Z,10,0)),0,VLOOKUP($O47,[1]BEx6_1!$A:$Z,10,0))</f>
        <v>942.25567579000005</v>
      </c>
      <c r="I47" s="24">
        <f>IF(ISERROR(VLOOKUP($O47,[1]BEx6_1!$A:$Z,11,0)),0,VLOOKUP($O47,[1]BEx6_1!$A:$Z,11,0))</f>
        <v>1189.38837713</v>
      </c>
      <c r="J47" s="35">
        <f t="shared" si="1"/>
        <v>40.647819430017194</v>
      </c>
      <c r="K47" s="22">
        <f t="shared" si="5"/>
        <v>4879.3788874800002</v>
      </c>
      <c r="L47" s="23">
        <f t="shared" si="5"/>
        <v>946.99300951000009</v>
      </c>
      <c r="M47" s="27">
        <f t="shared" si="5"/>
        <v>2891.2721877100003</v>
      </c>
      <c r="N47" s="28">
        <f t="shared" si="3"/>
        <v>59.254922693720637</v>
      </c>
      <c r="O47" s="29" t="s">
        <v>51</v>
      </c>
      <c r="P47" s="30" t="str">
        <f t="shared" si="4"/>
        <v/>
      </c>
      <c r="Q47" s="31"/>
    </row>
    <row r="48" spans="1:17" ht="21">
      <c r="A48" s="32">
        <v>43</v>
      </c>
      <c r="B48" s="33" t="str">
        <f>VLOOKUP($O48,[1]Name!$A:$B,2,0)</f>
        <v>พังงา</v>
      </c>
      <c r="C48" s="22">
        <f>IF(ISERROR(VLOOKUP($O48,[1]BEx6_1!$A:$Z,3,0)),0,VLOOKUP($O48,[1]BEx6_1!$A:$Z,3,0))</f>
        <v>1238.0415303699999</v>
      </c>
      <c r="D48" s="23">
        <f>IF(ISERROR(VLOOKUP($O48,[1]BEx6_1!$A:$Z,5,0)),0,VLOOKUP($O48,[1]BEx6_1!$A:$Z,5,0))</f>
        <v>11.30152288</v>
      </c>
      <c r="E48" s="24">
        <f>IF(ISERROR(VLOOKUP($O48,[1]BEx6_1!$A:$Z,6,0)),0,VLOOKUP($O48,[1]BEx6_1!$A:$Z,6,0))</f>
        <v>1055.45245166</v>
      </c>
      <c r="F48" s="34">
        <f t="shared" si="0"/>
        <v>85.251780798061631</v>
      </c>
      <c r="G48" s="22">
        <f>IF(ISERROR(VLOOKUP($O48,[1]BEx6_1!$A:$Z,8,0)),0,VLOOKUP($O48,[1]BEx6_1!$A:$Z,8,0))</f>
        <v>1415.41744864</v>
      </c>
      <c r="H48" s="23">
        <f>IF(ISERROR(VLOOKUP($O48,[1]BEx6_1!$A:$Z,10,0)),0,VLOOKUP($O48,[1]BEx6_1!$A:$Z,10,0))</f>
        <v>683.47419661000004</v>
      </c>
      <c r="I48" s="24">
        <f>IF(ISERROR(VLOOKUP($O48,[1]BEx6_1!$A:$Z,11,0)),0,VLOOKUP($O48,[1]BEx6_1!$A:$Z,11,0))</f>
        <v>531.95644168000001</v>
      </c>
      <c r="J48" s="35">
        <f t="shared" si="1"/>
        <v>37.583007203361021</v>
      </c>
      <c r="K48" s="22">
        <f t="shared" si="5"/>
        <v>2653.4589790099999</v>
      </c>
      <c r="L48" s="23">
        <f t="shared" si="5"/>
        <v>694.77571949000003</v>
      </c>
      <c r="M48" s="27">
        <f t="shared" si="5"/>
        <v>1587.4088933399998</v>
      </c>
      <c r="N48" s="28">
        <f t="shared" si="3"/>
        <v>59.824135435937997</v>
      </c>
      <c r="O48" s="29" t="s">
        <v>52</v>
      </c>
      <c r="P48" s="30" t="str">
        <f t="shared" si="4"/>
        <v/>
      </c>
      <c r="Q48" s="31"/>
    </row>
    <row r="49" spans="1:17" ht="21">
      <c r="A49" s="32">
        <v>44</v>
      </c>
      <c r="B49" s="33" t="str">
        <f>VLOOKUP($O49,[1]Name!$A:$B,2,0)</f>
        <v>นครพนม</v>
      </c>
      <c r="C49" s="22">
        <f>IF(ISERROR(VLOOKUP($O49,[1]BEx6_1!$A:$Z,3,0)),0,VLOOKUP($O49,[1]BEx6_1!$A:$Z,3,0))</f>
        <v>2485.7416404800001</v>
      </c>
      <c r="D49" s="23">
        <f>IF(ISERROR(VLOOKUP($O49,[1]BEx6_1!$A:$Z,5,0)),0,VLOOKUP($O49,[1]BEx6_1!$A:$Z,5,0))</f>
        <v>10.854866940000001</v>
      </c>
      <c r="E49" s="24">
        <f>IF(ISERROR(VLOOKUP($O49,[1]BEx6_1!$A:$Z,6,0)),0,VLOOKUP($O49,[1]BEx6_1!$A:$Z,6,0))</f>
        <v>2144.3323988500001</v>
      </c>
      <c r="F49" s="34">
        <f t="shared" si="0"/>
        <v>86.265296599204362</v>
      </c>
      <c r="G49" s="22">
        <f>IF(ISERROR(VLOOKUP($O49,[1]BEx6_1!$A:$Z,8,0)),0,VLOOKUP($O49,[1]BEx6_1!$A:$Z,8,0))</f>
        <v>4036.7869970900001</v>
      </c>
      <c r="H49" s="23">
        <f>IF(ISERROR(VLOOKUP($O49,[1]BEx6_1!$A:$Z,10,0)),0,VLOOKUP($O49,[1]BEx6_1!$A:$Z,10,0))</f>
        <v>1241.3763238500001</v>
      </c>
      <c r="I49" s="24">
        <f>IF(ISERROR(VLOOKUP($O49,[1]BEx6_1!$A:$Z,11,0)),0,VLOOKUP($O49,[1]BEx6_1!$A:$Z,11,0))</f>
        <v>1776.2015700300001</v>
      </c>
      <c r="J49" s="35">
        <f t="shared" si="1"/>
        <v>44.000378799040199</v>
      </c>
      <c r="K49" s="22">
        <f t="shared" si="5"/>
        <v>6522.5286375699998</v>
      </c>
      <c r="L49" s="23">
        <f t="shared" si="5"/>
        <v>1252.23119079</v>
      </c>
      <c r="M49" s="27">
        <f t="shared" si="5"/>
        <v>3920.5339688800004</v>
      </c>
      <c r="N49" s="28">
        <f t="shared" si="3"/>
        <v>60.107577700733785</v>
      </c>
      <c r="O49" s="29" t="s">
        <v>53</v>
      </c>
      <c r="P49" s="30" t="str">
        <f t="shared" si="4"/>
        <v/>
      </c>
      <c r="Q49" s="31"/>
    </row>
    <row r="50" spans="1:17" ht="21">
      <c r="A50" s="32">
        <v>45</v>
      </c>
      <c r="B50" s="33" t="str">
        <f>VLOOKUP($O50,[1]Name!$A:$B,2,0)</f>
        <v>นนทบุรี</v>
      </c>
      <c r="C50" s="22">
        <f>IF(ISERROR(VLOOKUP($O50,[1]BEx6_1!$A:$Z,3,0)),0,VLOOKUP($O50,[1]BEx6_1!$A:$Z,3,0))</f>
        <v>3544.9328619900002</v>
      </c>
      <c r="D50" s="23">
        <f>IF(ISERROR(VLOOKUP($O50,[1]BEx6_1!$A:$Z,5,0)),0,VLOOKUP($O50,[1]BEx6_1!$A:$Z,5,0))</f>
        <v>27.297778050000002</v>
      </c>
      <c r="E50" s="24">
        <f>IF(ISERROR(VLOOKUP($O50,[1]BEx6_1!$A:$Z,6,0)),0,VLOOKUP($O50,[1]BEx6_1!$A:$Z,6,0))</f>
        <v>3065.7326625400001</v>
      </c>
      <c r="F50" s="34">
        <f t="shared" si="0"/>
        <v>86.482107895803878</v>
      </c>
      <c r="G50" s="22">
        <f>IF(ISERROR(VLOOKUP($O50,[1]BEx6_1!$A:$Z,8,0)),0,VLOOKUP($O50,[1]BEx6_1!$A:$Z,8,0))</f>
        <v>4391.15378779</v>
      </c>
      <c r="H50" s="23">
        <f>IF(ISERROR(VLOOKUP($O50,[1]BEx6_1!$A:$Z,10,0)),0,VLOOKUP($O50,[1]BEx6_1!$A:$Z,10,0))</f>
        <v>1984.9391817400001</v>
      </c>
      <c r="I50" s="24">
        <f>IF(ISERROR(VLOOKUP($O50,[1]BEx6_1!$A:$Z,11,0)),0,VLOOKUP($O50,[1]BEx6_1!$A:$Z,11,0))</f>
        <v>1717.9502664500001</v>
      </c>
      <c r="J50" s="35">
        <f t="shared" si="1"/>
        <v>39.122981099566957</v>
      </c>
      <c r="K50" s="22">
        <f t="shared" si="5"/>
        <v>7936.0866497799998</v>
      </c>
      <c r="L50" s="23">
        <f t="shared" si="5"/>
        <v>2012.2369597900001</v>
      </c>
      <c r="M50" s="27">
        <f t="shared" si="5"/>
        <v>4783.6829289899997</v>
      </c>
      <c r="N50" s="28">
        <f t="shared" si="3"/>
        <v>60.277604568778372</v>
      </c>
      <c r="O50" s="29" t="s">
        <v>54</v>
      </c>
      <c r="P50" s="30" t="str">
        <f t="shared" si="4"/>
        <v/>
      </c>
      <c r="Q50" s="31"/>
    </row>
    <row r="51" spans="1:17" ht="21">
      <c r="A51" s="32">
        <v>46</v>
      </c>
      <c r="B51" s="33" t="str">
        <f>VLOOKUP($O51,[1]Name!$A:$B,2,0)</f>
        <v>เลย</v>
      </c>
      <c r="C51" s="22">
        <f>IF(ISERROR(VLOOKUP($O51,[1]BEx6_1!$A:$Z,3,0)),0,VLOOKUP($O51,[1]BEx6_1!$A:$Z,3,0))</f>
        <v>2459.44786368</v>
      </c>
      <c r="D51" s="23">
        <f>IF(ISERROR(VLOOKUP($O51,[1]BEx6_1!$A:$Z,5,0)),0,VLOOKUP($O51,[1]BEx6_1!$A:$Z,5,0))</f>
        <v>13.71355844</v>
      </c>
      <c r="E51" s="24">
        <f>IF(ISERROR(VLOOKUP($O51,[1]BEx6_1!$A:$Z,6,0)),0,VLOOKUP($O51,[1]BEx6_1!$A:$Z,6,0))</f>
        <v>2125.21644913</v>
      </c>
      <c r="F51" s="34">
        <f t="shared" si="0"/>
        <v>86.410306984515657</v>
      </c>
      <c r="G51" s="22">
        <f>IF(ISERROR(VLOOKUP($O51,[1]BEx6_1!$A:$Z,8,0)),0,VLOOKUP($O51,[1]BEx6_1!$A:$Z,8,0))</f>
        <v>2977.63562082</v>
      </c>
      <c r="H51" s="23">
        <f>IF(ISERROR(VLOOKUP($O51,[1]BEx6_1!$A:$Z,10,0)),0,VLOOKUP($O51,[1]BEx6_1!$A:$Z,10,0))</f>
        <v>1172.03947917</v>
      </c>
      <c r="I51" s="24">
        <f>IF(ISERROR(VLOOKUP($O51,[1]BEx6_1!$A:$Z,11,0)),0,VLOOKUP($O51,[1]BEx6_1!$A:$Z,11,0))</f>
        <v>1152.6788768199999</v>
      </c>
      <c r="J51" s="35">
        <f t="shared" si="1"/>
        <v>38.711213311673369</v>
      </c>
      <c r="K51" s="22">
        <f t="shared" si="5"/>
        <v>5437.0834844999999</v>
      </c>
      <c r="L51" s="23">
        <f t="shared" si="5"/>
        <v>1185.7530376100001</v>
      </c>
      <c r="M51" s="27">
        <f t="shared" si="5"/>
        <v>3277.8953259499999</v>
      </c>
      <c r="N51" s="28">
        <f t="shared" si="3"/>
        <v>60.287750506215353</v>
      </c>
      <c r="O51" s="29" t="s">
        <v>55</v>
      </c>
      <c r="P51" s="30" t="str">
        <f t="shared" si="4"/>
        <v/>
      </c>
      <c r="Q51" s="31"/>
    </row>
    <row r="52" spans="1:17" ht="21">
      <c r="A52" s="32">
        <v>47</v>
      </c>
      <c r="B52" s="33" t="str">
        <f>VLOOKUP($O52,[1]Name!$A:$B,2,0)</f>
        <v>สมุทรสงคราม</v>
      </c>
      <c r="C52" s="22">
        <f>IF(ISERROR(VLOOKUP($O52,[1]BEx6_1!$A:$Z,3,0)),0,VLOOKUP($O52,[1]BEx6_1!$A:$Z,3,0))</f>
        <v>662.75496174</v>
      </c>
      <c r="D52" s="23">
        <f>IF(ISERROR(VLOOKUP($O52,[1]BEx6_1!$A:$Z,5,0)),0,VLOOKUP($O52,[1]BEx6_1!$A:$Z,5,0))</f>
        <v>2.3643927699999998</v>
      </c>
      <c r="E52" s="24">
        <f>IF(ISERROR(VLOOKUP($O52,[1]BEx6_1!$A:$Z,6,0)),0,VLOOKUP($O52,[1]BEx6_1!$A:$Z,6,0))</f>
        <v>563.21470553999995</v>
      </c>
      <c r="F52" s="34">
        <f t="shared" si="0"/>
        <v>84.980835761883014</v>
      </c>
      <c r="G52" s="22">
        <f>IF(ISERROR(VLOOKUP($O52,[1]BEx6_1!$A:$Z,8,0)),0,VLOOKUP($O52,[1]BEx6_1!$A:$Z,8,0))</f>
        <v>973.02613642999995</v>
      </c>
      <c r="H52" s="23">
        <f>IF(ISERROR(VLOOKUP($O52,[1]BEx6_1!$A:$Z,10,0)),0,VLOOKUP($O52,[1]BEx6_1!$A:$Z,10,0))</f>
        <v>434.72880077999997</v>
      </c>
      <c r="I52" s="24">
        <f>IF(ISERROR(VLOOKUP($O52,[1]BEx6_1!$A:$Z,11,0)),0,VLOOKUP($O52,[1]BEx6_1!$A:$Z,11,0))</f>
        <v>423.28694881000001</v>
      </c>
      <c r="J52" s="35">
        <f t="shared" si="1"/>
        <v>43.50211499590602</v>
      </c>
      <c r="K52" s="22">
        <f t="shared" si="5"/>
        <v>1635.78109817</v>
      </c>
      <c r="L52" s="23">
        <f t="shared" si="5"/>
        <v>437.09319354999997</v>
      </c>
      <c r="M52" s="27">
        <f t="shared" si="5"/>
        <v>986.50165434999997</v>
      </c>
      <c r="N52" s="28">
        <f t="shared" si="3"/>
        <v>60.307681477285101</v>
      </c>
      <c r="O52" s="29" t="s">
        <v>56</v>
      </c>
      <c r="P52" s="30" t="str">
        <f t="shared" si="4"/>
        <v/>
      </c>
      <c r="Q52" s="31"/>
    </row>
    <row r="53" spans="1:17" ht="21">
      <c r="A53" s="32">
        <v>48</v>
      </c>
      <c r="B53" s="33" t="str">
        <f>VLOOKUP($O53,[1]Name!$A:$B,2,0)</f>
        <v>สิงห์บุรี</v>
      </c>
      <c r="C53" s="22">
        <f>IF(ISERROR(VLOOKUP($O53,[1]BEx6_1!$A:$Z,3,0)),0,VLOOKUP($O53,[1]BEx6_1!$A:$Z,3,0))</f>
        <v>979.44435565000003</v>
      </c>
      <c r="D53" s="23">
        <f>IF(ISERROR(VLOOKUP($O53,[1]BEx6_1!$A:$Z,5,0)),0,VLOOKUP($O53,[1]BEx6_1!$A:$Z,5,0))</f>
        <v>5.3244596599999996</v>
      </c>
      <c r="E53" s="24">
        <f>IF(ISERROR(VLOOKUP($O53,[1]BEx6_1!$A:$Z,6,0)),0,VLOOKUP($O53,[1]BEx6_1!$A:$Z,6,0))</f>
        <v>856.28040467999995</v>
      </c>
      <c r="F53" s="34">
        <f t="shared" si="0"/>
        <v>87.425120144955727</v>
      </c>
      <c r="G53" s="22">
        <f>IF(ISERROR(VLOOKUP($O53,[1]BEx6_1!$A:$Z,8,0)),0,VLOOKUP($O53,[1]BEx6_1!$A:$Z,8,0))</f>
        <v>1384.7373095</v>
      </c>
      <c r="H53" s="23">
        <f>IF(ISERROR(VLOOKUP($O53,[1]BEx6_1!$A:$Z,10,0)),0,VLOOKUP($O53,[1]BEx6_1!$A:$Z,10,0))</f>
        <v>676.57926955999994</v>
      </c>
      <c r="I53" s="24">
        <f>IF(ISERROR(VLOOKUP($O53,[1]BEx6_1!$A:$Z,11,0)),0,VLOOKUP($O53,[1]BEx6_1!$A:$Z,11,0))</f>
        <v>569.77314768999997</v>
      </c>
      <c r="J53" s="35">
        <f t="shared" si="1"/>
        <v>41.146659643028848</v>
      </c>
      <c r="K53" s="22">
        <f t="shared" si="5"/>
        <v>2364.1816651500003</v>
      </c>
      <c r="L53" s="23">
        <f t="shared" si="5"/>
        <v>681.90372921999995</v>
      </c>
      <c r="M53" s="27">
        <f t="shared" si="5"/>
        <v>1426.05355237</v>
      </c>
      <c r="N53" s="28">
        <f t="shared" si="3"/>
        <v>60.319119016580359</v>
      </c>
      <c r="O53" s="29" t="s">
        <v>57</v>
      </c>
      <c r="P53" s="30" t="str">
        <f t="shared" si="4"/>
        <v/>
      </c>
      <c r="Q53" s="31"/>
    </row>
    <row r="54" spans="1:17" ht="21">
      <c r="A54" s="32">
        <v>49</v>
      </c>
      <c r="B54" s="33" t="str">
        <f>VLOOKUP($O54,[1]Name!$A:$B,2,0)</f>
        <v>มุกดาหาร</v>
      </c>
      <c r="C54" s="22">
        <f>IF(ISERROR(VLOOKUP($O54,[1]BEx6_1!$A:$Z,3,0)),0,VLOOKUP($O54,[1]BEx6_1!$A:$Z,3,0))</f>
        <v>1075.6175988</v>
      </c>
      <c r="D54" s="23">
        <f>IF(ISERROR(VLOOKUP($O54,[1]BEx6_1!$A:$Z,5,0)),0,VLOOKUP($O54,[1]BEx6_1!$A:$Z,5,0))</f>
        <v>10.9115617</v>
      </c>
      <c r="E54" s="24">
        <f>IF(ISERROR(VLOOKUP($O54,[1]BEx6_1!$A:$Z,6,0)),0,VLOOKUP($O54,[1]BEx6_1!$A:$Z,6,0))</f>
        <v>904.34712929</v>
      </c>
      <c r="F54" s="34">
        <f t="shared" si="0"/>
        <v>84.077011225822645</v>
      </c>
      <c r="G54" s="22">
        <f>IF(ISERROR(VLOOKUP($O54,[1]BEx6_1!$A:$Z,8,0)),0,VLOOKUP($O54,[1]BEx6_1!$A:$Z,8,0))</f>
        <v>1570.3801994999999</v>
      </c>
      <c r="H54" s="23">
        <f>IF(ISERROR(VLOOKUP($O54,[1]BEx6_1!$A:$Z,10,0)),0,VLOOKUP($O54,[1]BEx6_1!$A:$Z,10,0))</f>
        <v>378.09210810000002</v>
      </c>
      <c r="I54" s="24">
        <f>IF(ISERROR(VLOOKUP($O54,[1]BEx6_1!$A:$Z,11,0)),0,VLOOKUP($O54,[1]BEx6_1!$A:$Z,11,0))</f>
        <v>694.26136045999999</v>
      </c>
      <c r="J54" s="35">
        <f t="shared" si="1"/>
        <v>44.209762749240525</v>
      </c>
      <c r="K54" s="22">
        <f t="shared" si="5"/>
        <v>2645.9977982999999</v>
      </c>
      <c r="L54" s="23">
        <f t="shared" si="5"/>
        <v>389.00366980000001</v>
      </c>
      <c r="M54" s="27">
        <f t="shared" si="5"/>
        <v>1598.60848975</v>
      </c>
      <c r="N54" s="28">
        <f t="shared" si="3"/>
        <v>60.416092967918324</v>
      </c>
      <c r="O54" s="29" t="s">
        <v>58</v>
      </c>
      <c r="P54" s="30" t="str">
        <f t="shared" si="4"/>
        <v/>
      </c>
      <c r="Q54" s="31"/>
    </row>
    <row r="55" spans="1:17" ht="21">
      <c r="A55" s="32">
        <v>50</v>
      </c>
      <c r="B55" s="33" t="str">
        <f>VLOOKUP($O55,[1]Name!$A:$B,2,0)</f>
        <v>ลำปาง</v>
      </c>
      <c r="C55" s="22">
        <f>IF(ISERROR(VLOOKUP($O55,[1]BEx6_1!$A:$Z,3,0)),0,VLOOKUP($O55,[1]BEx6_1!$A:$Z,3,0))</f>
        <v>3010.7378513200001</v>
      </c>
      <c r="D55" s="23">
        <f>IF(ISERROR(VLOOKUP($O55,[1]BEx6_1!$A:$Z,5,0)),0,VLOOKUP($O55,[1]BEx6_1!$A:$Z,5,0))</f>
        <v>28.599056350000001</v>
      </c>
      <c r="E55" s="24">
        <f>IF(ISERROR(VLOOKUP($O55,[1]BEx6_1!$A:$Z,6,0)),0,VLOOKUP($O55,[1]BEx6_1!$A:$Z,6,0))</f>
        <v>2524.7757442500001</v>
      </c>
      <c r="F55" s="34">
        <f t="shared" si="0"/>
        <v>83.859036187526613</v>
      </c>
      <c r="G55" s="22">
        <f>IF(ISERROR(VLOOKUP($O55,[1]BEx6_1!$A:$Z,8,0)),0,VLOOKUP($O55,[1]BEx6_1!$A:$Z,8,0))</f>
        <v>4636.7856544200004</v>
      </c>
      <c r="H55" s="23">
        <f>IF(ISERROR(VLOOKUP($O55,[1]BEx6_1!$A:$Z,10,0)),0,VLOOKUP($O55,[1]BEx6_1!$A:$Z,10,0))</f>
        <v>1539.9038885499999</v>
      </c>
      <c r="I55" s="24">
        <f>IF(ISERROR(VLOOKUP($O55,[1]BEx6_1!$A:$Z,11,0)),0,VLOOKUP($O55,[1]BEx6_1!$A:$Z,11,0))</f>
        <v>2107.0759248999998</v>
      </c>
      <c r="J55" s="35">
        <f t="shared" si="1"/>
        <v>45.442599290554583</v>
      </c>
      <c r="K55" s="22">
        <f t="shared" si="5"/>
        <v>7647.5235057400005</v>
      </c>
      <c r="L55" s="23">
        <f t="shared" si="5"/>
        <v>1568.5029448999999</v>
      </c>
      <c r="M55" s="27">
        <f t="shared" si="5"/>
        <v>4631.8516691499999</v>
      </c>
      <c r="N55" s="28">
        <f t="shared" si="3"/>
        <v>60.566687577664482</v>
      </c>
      <c r="O55" s="29" t="s">
        <v>59</v>
      </c>
      <c r="P55" s="30" t="str">
        <f t="shared" si="4"/>
        <v/>
      </c>
      <c r="Q55" s="31"/>
    </row>
    <row r="56" spans="1:17" ht="21">
      <c r="A56" s="32">
        <v>51</v>
      </c>
      <c r="B56" s="33" t="str">
        <f>VLOOKUP($O56,[1]Name!$A:$B,2,0)</f>
        <v>ราชบุรี</v>
      </c>
      <c r="C56" s="22">
        <f>IF(ISERROR(VLOOKUP($O56,[1]BEx6_1!$A:$Z,3,0)),0,VLOOKUP($O56,[1]BEx6_1!$A:$Z,3,0))</f>
        <v>3502.3966500400002</v>
      </c>
      <c r="D56" s="23">
        <f>IF(ISERROR(VLOOKUP($O56,[1]BEx6_1!$A:$Z,5,0)),0,VLOOKUP($O56,[1]BEx6_1!$A:$Z,5,0))</f>
        <v>82.753646430000003</v>
      </c>
      <c r="E56" s="24">
        <f>IF(ISERROR(VLOOKUP($O56,[1]BEx6_1!$A:$Z,6,0)),0,VLOOKUP($O56,[1]BEx6_1!$A:$Z,6,0))</f>
        <v>2977.00678952</v>
      </c>
      <c r="F56" s="34">
        <f t="shared" si="0"/>
        <v>84.999133078944681</v>
      </c>
      <c r="G56" s="22">
        <f>IF(ISERROR(VLOOKUP($O56,[1]BEx6_1!$A:$Z,8,0)),0,VLOOKUP($O56,[1]BEx6_1!$A:$Z,8,0))</f>
        <v>3673.9411855899998</v>
      </c>
      <c r="H56" s="23">
        <f>IF(ISERROR(VLOOKUP($O56,[1]BEx6_1!$A:$Z,10,0)),0,VLOOKUP($O56,[1]BEx6_1!$A:$Z,10,0))</f>
        <v>1557.3505274900001</v>
      </c>
      <c r="I56" s="24">
        <f>IF(ISERROR(VLOOKUP($O56,[1]BEx6_1!$A:$Z,11,0)),0,VLOOKUP($O56,[1]BEx6_1!$A:$Z,11,0))</f>
        <v>1369.9063873</v>
      </c>
      <c r="J56" s="35">
        <f t="shared" si="1"/>
        <v>37.28710717180428</v>
      </c>
      <c r="K56" s="22">
        <f t="shared" si="5"/>
        <v>7176.33783563</v>
      </c>
      <c r="L56" s="23">
        <f t="shared" si="5"/>
        <v>1640.10417392</v>
      </c>
      <c r="M56" s="27">
        <f t="shared" si="5"/>
        <v>4346.9131768200004</v>
      </c>
      <c r="N56" s="28">
        <f t="shared" si="3"/>
        <v>60.572861484278093</v>
      </c>
      <c r="O56" s="29" t="s">
        <v>60</v>
      </c>
      <c r="P56" s="30" t="str">
        <f t="shared" si="4"/>
        <v/>
      </c>
      <c r="Q56" s="31"/>
    </row>
    <row r="57" spans="1:17" ht="21">
      <c r="A57" s="32">
        <v>52</v>
      </c>
      <c r="B57" s="33" t="str">
        <f>VLOOKUP($O57,[1]Name!$A:$B,2,0)</f>
        <v>ฉะเชิงเทรา</v>
      </c>
      <c r="C57" s="22">
        <f>IF(ISERROR(VLOOKUP($O57,[1]BEx6_1!$A:$Z,3,0)),0,VLOOKUP($O57,[1]BEx6_1!$A:$Z,3,0))</f>
        <v>2408.2390618700001</v>
      </c>
      <c r="D57" s="23">
        <f>IF(ISERROR(VLOOKUP($O57,[1]BEx6_1!$A:$Z,5,0)),0,VLOOKUP($O57,[1]BEx6_1!$A:$Z,5,0))</f>
        <v>19.78508321</v>
      </c>
      <c r="E57" s="24">
        <f>IF(ISERROR(VLOOKUP($O57,[1]BEx6_1!$A:$Z,6,0)),0,VLOOKUP($O57,[1]BEx6_1!$A:$Z,6,0))</f>
        <v>2021.0294879400001</v>
      </c>
      <c r="F57" s="34">
        <f t="shared" si="0"/>
        <v>83.921464440107059</v>
      </c>
      <c r="G57" s="22">
        <f>IF(ISERROR(VLOOKUP($O57,[1]BEx6_1!$A:$Z,8,0)),0,VLOOKUP($O57,[1]BEx6_1!$A:$Z,8,0))</f>
        <v>3203.8413458</v>
      </c>
      <c r="H57" s="23">
        <f>IF(ISERROR(VLOOKUP($O57,[1]BEx6_1!$A:$Z,10,0)),0,VLOOKUP($O57,[1]BEx6_1!$A:$Z,10,0))</f>
        <v>1123.8219144899999</v>
      </c>
      <c r="I57" s="24">
        <f>IF(ISERROR(VLOOKUP($O57,[1]BEx6_1!$A:$Z,11,0)),0,VLOOKUP($O57,[1]BEx6_1!$A:$Z,11,0))</f>
        <v>1387.1331598899999</v>
      </c>
      <c r="J57" s="35">
        <f t="shared" si="1"/>
        <v>43.295937912419703</v>
      </c>
      <c r="K57" s="22">
        <f t="shared" si="5"/>
        <v>5612.0804076700006</v>
      </c>
      <c r="L57" s="23">
        <f t="shared" si="5"/>
        <v>1143.6069977</v>
      </c>
      <c r="M57" s="27">
        <f t="shared" si="5"/>
        <v>3408.16264783</v>
      </c>
      <c r="N57" s="28">
        <f t="shared" si="3"/>
        <v>60.729041643310779</v>
      </c>
      <c r="O57" s="29" t="s">
        <v>61</v>
      </c>
      <c r="P57" s="30" t="str">
        <f t="shared" si="4"/>
        <v/>
      </c>
      <c r="Q57" s="31"/>
    </row>
    <row r="58" spans="1:17" ht="21">
      <c r="A58" s="32">
        <v>53</v>
      </c>
      <c r="B58" s="33" t="str">
        <f>VLOOKUP($O58,[1]Name!$A:$B,2,0)</f>
        <v>ตรัง</v>
      </c>
      <c r="C58" s="22">
        <f>IF(ISERROR(VLOOKUP($O58,[1]BEx6_1!$A:$Z,3,0)),0,VLOOKUP($O58,[1]BEx6_1!$A:$Z,3,0))</f>
        <v>2012.6118005400001</v>
      </c>
      <c r="D58" s="23">
        <f>IF(ISERROR(VLOOKUP($O58,[1]BEx6_1!$A:$Z,5,0)),0,VLOOKUP($O58,[1]BEx6_1!$A:$Z,5,0))</f>
        <v>13.00547405</v>
      </c>
      <c r="E58" s="24">
        <f>IF(ISERROR(VLOOKUP($O58,[1]BEx6_1!$A:$Z,6,0)),0,VLOOKUP($O58,[1]BEx6_1!$A:$Z,6,0))</f>
        <v>1756.90513577</v>
      </c>
      <c r="F58" s="34">
        <f t="shared" si="0"/>
        <v>87.29478458282955</v>
      </c>
      <c r="G58" s="22">
        <f>IF(ISERROR(VLOOKUP($O58,[1]BEx6_1!$A:$Z,8,0)),0,VLOOKUP($O58,[1]BEx6_1!$A:$Z,8,0))</f>
        <v>2413.4973978500002</v>
      </c>
      <c r="H58" s="23">
        <f>IF(ISERROR(VLOOKUP($O58,[1]BEx6_1!$A:$Z,10,0)),0,VLOOKUP($O58,[1]BEx6_1!$A:$Z,10,0))</f>
        <v>794.74896719000003</v>
      </c>
      <c r="I58" s="24">
        <f>IF(ISERROR(VLOOKUP($O58,[1]BEx6_1!$A:$Z,11,0)),0,VLOOKUP($O58,[1]BEx6_1!$A:$Z,11,0))</f>
        <v>936.54548500999999</v>
      </c>
      <c r="J58" s="35">
        <f t="shared" si="1"/>
        <v>38.804495328824331</v>
      </c>
      <c r="K58" s="22">
        <f t="shared" si="5"/>
        <v>4426.1091983900005</v>
      </c>
      <c r="L58" s="23">
        <f t="shared" si="5"/>
        <v>807.75444124000001</v>
      </c>
      <c r="M58" s="27">
        <f t="shared" si="5"/>
        <v>2693.45062078</v>
      </c>
      <c r="N58" s="28">
        <f t="shared" si="3"/>
        <v>60.853686613962076</v>
      </c>
      <c r="O58" s="29" t="s">
        <v>62</v>
      </c>
      <c r="P58" s="30" t="str">
        <f t="shared" si="4"/>
        <v/>
      </c>
      <c r="Q58" s="31"/>
    </row>
    <row r="59" spans="1:17" ht="21">
      <c r="A59" s="32">
        <v>54</v>
      </c>
      <c r="B59" s="33" t="str">
        <f>VLOOKUP($O59,[1]Name!$A:$B,2,0)</f>
        <v>อุดรธานี</v>
      </c>
      <c r="C59" s="22">
        <f>IF(ISERROR(VLOOKUP($O59,[1]BEx6_1!$A:$Z,3,0)),0,VLOOKUP($O59,[1]BEx6_1!$A:$Z,3,0))</f>
        <v>4978.79486585</v>
      </c>
      <c r="D59" s="23">
        <f>IF(ISERROR(VLOOKUP($O59,[1]BEx6_1!$A:$Z,5,0)),0,VLOOKUP($O59,[1]BEx6_1!$A:$Z,5,0))</f>
        <v>80.870294779999995</v>
      </c>
      <c r="E59" s="24">
        <f>IF(ISERROR(VLOOKUP($O59,[1]BEx6_1!$A:$Z,6,0)),0,VLOOKUP($O59,[1]BEx6_1!$A:$Z,6,0))</f>
        <v>4234.9030355100003</v>
      </c>
      <c r="F59" s="34">
        <f t="shared" si="0"/>
        <v>85.058797351896928</v>
      </c>
      <c r="G59" s="22">
        <f>IF(ISERROR(VLOOKUP($O59,[1]BEx6_1!$A:$Z,8,0)),0,VLOOKUP($O59,[1]BEx6_1!$A:$Z,8,0))</f>
        <v>5831.9580411799998</v>
      </c>
      <c r="H59" s="23">
        <f>IF(ISERROR(VLOOKUP($O59,[1]BEx6_1!$A:$Z,10,0)),0,VLOOKUP($O59,[1]BEx6_1!$A:$Z,10,0))</f>
        <v>2067.6065943200001</v>
      </c>
      <c r="I59" s="24">
        <f>IF(ISERROR(VLOOKUP($O59,[1]BEx6_1!$A:$Z,11,0)),0,VLOOKUP($O59,[1]BEx6_1!$A:$Z,11,0))</f>
        <v>2347.4915680300001</v>
      </c>
      <c r="J59" s="35">
        <f t="shared" si="1"/>
        <v>40.252202629959669</v>
      </c>
      <c r="K59" s="22">
        <f t="shared" si="5"/>
        <v>10810.752907030001</v>
      </c>
      <c r="L59" s="23">
        <f t="shared" si="5"/>
        <v>2148.4768891000003</v>
      </c>
      <c r="M59" s="27">
        <f t="shared" si="5"/>
        <v>6582.3946035400004</v>
      </c>
      <c r="N59" s="28">
        <f t="shared" si="3"/>
        <v>60.887476202139545</v>
      </c>
      <c r="O59" s="29" t="s">
        <v>63</v>
      </c>
      <c r="P59" s="30" t="str">
        <f t="shared" si="4"/>
        <v/>
      </c>
      <c r="Q59" s="31"/>
    </row>
    <row r="60" spans="1:17" ht="21">
      <c r="A60" s="32">
        <v>55</v>
      </c>
      <c r="B60" s="33" t="str">
        <f>VLOOKUP($O60,[1]Name!$A:$B,2,0)</f>
        <v>มหาสารคาม</v>
      </c>
      <c r="C60" s="22">
        <f>IF(ISERROR(VLOOKUP($O60,[1]BEx6_1!$A:$Z,3,0)),0,VLOOKUP($O60,[1]BEx6_1!$A:$Z,3,0))</f>
        <v>3646.0697834600001</v>
      </c>
      <c r="D60" s="23">
        <f>IF(ISERROR(VLOOKUP($O60,[1]BEx6_1!$A:$Z,5,0)),0,VLOOKUP($O60,[1]BEx6_1!$A:$Z,5,0))</f>
        <v>9.4021254299999999</v>
      </c>
      <c r="E60" s="24">
        <f>IF(ISERROR(VLOOKUP($O60,[1]BEx6_1!$A:$Z,6,0)),0,VLOOKUP($O60,[1]BEx6_1!$A:$Z,6,0))</f>
        <v>3241.0012666399998</v>
      </c>
      <c r="F60" s="34">
        <f t="shared" si="0"/>
        <v>88.890269773289859</v>
      </c>
      <c r="G60" s="22">
        <f>IF(ISERROR(VLOOKUP($O60,[1]BEx6_1!$A:$Z,8,0)),0,VLOOKUP($O60,[1]BEx6_1!$A:$Z,8,0))</f>
        <v>3813.2789036499998</v>
      </c>
      <c r="H60" s="23">
        <f>IF(ISERROR(VLOOKUP($O60,[1]BEx6_1!$A:$Z,10,0)),0,VLOOKUP($O60,[1]BEx6_1!$A:$Z,10,0))</f>
        <v>1224.3681959099999</v>
      </c>
      <c r="I60" s="24">
        <f>IF(ISERROR(VLOOKUP($O60,[1]BEx6_1!$A:$Z,11,0)),0,VLOOKUP($O60,[1]BEx6_1!$A:$Z,11,0))</f>
        <v>1359.2807694099999</v>
      </c>
      <c r="J60" s="35">
        <f t="shared" si="1"/>
        <v>35.645983515890265</v>
      </c>
      <c r="K60" s="22">
        <f t="shared" si="5"/>
        <v>7459.3486871099994</v>
      </c>
      <c r="L60" s="23">
        <f t="shared" si="5"/>
        <v>1233.77032134</v>
      </c>
      <c r="M60" s="27">
        <f t="shared" si="5"/>
        <v>4600.28203605</v>
      </c>
      <c r="N60" s="28">
        <f t="shared" si="3"/>
        <v>61.671363399319823</v>
      </c>
      <c r="O60" s="29" t="s">
        <v>64</v>
      </c>
      <c r="P60" s="30" t="str">
        <f t="shared" si="4"/>
        <v/>
      </c>
      <c r="Q60" s="31"/>
    </row>
    <row r="61" spans="1:17" ht="21">
      <c r="A61" s="32">
        <v>56</v>
      </c>
      <c r="B61" s="33" t="str">
        <f>VLOOKUP($O61,[1]Name!$A:$B,2,0)</f>
        <v>ยโสธร</v>
      </c>
      <c r="C61" s="22">
        <f>IF(ISERROR(VLOOKUP($O61,[1]BEx6_1!$A:$Z,3,0)),0,VLOOKUP($O61,[1]BEx6_1!$A:$Z,3,0))</f>
        <v>1369.76647473</v>
      </c>
      <c r="D61" s="23">
        <f>IF(ISERROR(VLOOKUP($O61,[1]BEx6_1!$A:$Z,5,0)),0,VLOOKUP($O61,[1]BEx6_1!$A:$Z,5,0))</f>
        <v>9.4095126600000007</v>
      </c>
      <c r="E61" s="24">
        <f>IF(ISERROR(VLOOKUP($O61,[1]BEx6_1!$A:$Z,6,0)),0,VLOOKUP($O61,[1]BEx6_1!$A:$Z,6,0))</f>
        <v>1185.6757406300001</v>
      </c>
      <c r="F61" s="34">
        <f t="shared" si="0"/>
        <v>86.560429277823673</v>
      </c>
      <c r="G61" s="22">
        <f>IF(ISERROR(VLOOKUP($O61,[1]BEx6_1!$A:$Z,8,0)),0,VLOOKUP($O61,[1]BEx6_1!$A:$Z,8,0))</f>
        <v>2107.2176270800001</v>
      </c>
      <c r="H61" s="23">
        <f>IF(ISERROR(VLOOKUP($O61,[1]BEx6_1!$A:$Z,10,0)),0,VLOOKUP($O61,[1]BEx6_1!$A:$Z,10,0))</f>
        <v>530.16070143000002</v>
      </c>
      <c r="I61" s="24">
        <f>IF(ISERROR(VLOOKUP($O61,[1]BEx6_1!$A:$Z,11,0)),0,VLOOKUP($O61,[1]BEx6_1!$A:$Z,11,0))</f>
        <v>970.14909256999999</v>
      </c>
      <c r="J61" s="35">
        <f t="shared" si="1"/>
        <v>46.039340222981558</v>
      </c>
      <c r="K61" s="22">
        <f t="shared" si="5"/>
        <v>3476.9841018100001</v>
      </c>
      <c r="L61" s="23">
        <f t="shared" si="5"/>
        <v>539.57021409000004</v>
      </c>
      <c r="M61" s="27">
        <f t="shared" si="5"/>
        <v>2155.8248332000003</v>
      </c>
      <c r="N61" s="28">
        <f t="shared" si="3"/>
        <v>62.00272333939494</v>
      </c>
      <c r="O61" s="29" t="s">
        <v>65</v>
      </c>
      <c r="P61" s="30" t="str">
        <f t="shared" si="4"/>
        <v/>
      </c>
      <c r="Q61" s="31"/>
    </row>
    <row r="62" spans="1:17" ht="21">
      <c r="A62" s="32">
        <v>57</v>
      </c>
      <c r="B62" s="33" t="str">
        <f>VLOOKUP($O62,[1]Name!$A:$B,2,0)</f>
        <v>ลำพูน</v>
      </c>
      <c r="C62" s="22">
        <f>IF(ISERROR(VLOOKUP($O62,[1]BEx6_1!$A:$Z,3,0)),0,VLOOKUP($O62,[1]BEx6_1!$A:$Z,3,0))</f>
        <v>1142.28220186</v>
      </c>
      <c r="D62" s="23">
        <f>IF(ISERROR(VLOOKUP($O62,[1]BEx6_1!$A:$Z,5,0)),0,VLOOKUP($O62,[1]BEx6_1!$A:$Z,5,0))</f>
        <v>9.0180257000000008</v>
      </c>
      <c r="E62" s="24">
        <f>IF(ISERROR(VLOOKUP($O62,[1]BEx6_1!$A:$Z,6,0)),0,VLOOKUP($O62,[1]BEx6_1!$A:$Z,6,0))</f>
        <v>967.76248266000005</v>
      </c>
      <c r="F62" s="34">
        <f t="shared" si="0"/>
        <v>84.721838533785601</v>
      </c>
      <c r="G62" s="22">
        <f>IF(ISERROR(VLOOKUP($O62,[1]BEx6_1!$A:$Z,8,0)),0,VLOOKUP($O62,[1]BEx6_1!$A:$Z,8,0))</f>
        <v>1426.21972936</v>
      </c>
      <c r="H62" s="23">
        <f>IF(ISERROR(VLOOKUP($O62,[1]BEx6_1!$A:$Z,10,0)),0,VLOOKUP($O62,[1]BEx6_1!$A:$Z,10,0))</f>
        <v>540.87575628000002</v>
      </c>
      <c r="I62" s="24">
        <f>IF(ISERROR(VLOOKUP($O62,[1]BEx6_1!$A:$Z,11,0)),0,VLOOKUP($O62,[1]BEx6_1!$A:$Z,11,0))</f>
        <v>624.94345250000003</v>
      </c>
      <c r="J62" s="35">
        <f t="shared" si="1"/>
        <v>43.818174691808274</v>
      </c>
      <c r="K62" s="22">
        <f t="shared" si="5"/>
        <v>2568.5019312200002</v>
      </c>
      <c r="L62" s="23">
        <f t="shared" si="5"/>
        <v>549.89378197999997</v>
      </c>
      <c r="M62" s="27">
        <f t="shared" si="5"/>
        <v>1592.7059351600001</v>
      </c>
      <c r="N62" s="28">
        <f t="shared" si="3"/>
        <v>62.009139093910989</v>
      </c>
      <c r="O62" s="29" t="s">
        <v>66</v>
      </c>
      <c r="P62" s="30" t="str">
        <f t="shared" si="4"/>
        <v/>
      </c>
      <c r="Q62" s="31"/>
    </row>
    <row r="63" spans="1:17" ht="21">
      <c r="A63" s="32">
        <v>58</v>
      </c>
      <c r="B63" s="33" t="str">
        <f>VLOOKUP($O63,[1]Name!$A:$B,2,0)</f>
        <v>พิษณุโลก</v>
      </c>
      <c r="C63" s="22">
        <f>IF(ISERROR(VLOOKUP($O63,[1]BEx6_1!$A:$Z,3,0)),0,VLOOKUP($O63,[1]BEx6_1!$A:$Z,3,0))</f>
        <v>5506.3234529499996</v>
      </c>
      <c r="D63" s="23">
        <f>IF(ISERROR(VLOOKUP($O63,[1]BEx6_1!$A:$Z,5,0)),0,VLOOKUP($O63,[1]BEx6_1!$A:$Z,5,0))</f>
        <v>115.71018411999999</v>
      </c>
      <c r="E63" s="24">
        <f>IF(ISERROR(VLOOKUP($O63,[1]BEx6_1!$A:$Z,6,0)),0,VLOOKUP($O63,[1]BEx6_1!$A:$Z,6,0))</f>
        <v>4725.8006592800002</v>
      </c>
      <c r="F63" s="34">
        <f t="shared" si="0"/>
        <v>85.824973771712664</v>
      </c>
      <c r="G63" s="22">
        <f>IF(ISERROR(VLOOKUP($O63,[1]BEx6_1!$A:$Z,8,0)),0,VLOOKUP($O63,[1]BEx6_1!$A:$Z,8,0))</f>
        <v>5094.3434760500004</v>
      </c>
      <c r="H63" s="23">
        <f>IF(ISERROR(VLOOKUP($O63,[1]BEx6_1!$A:$Z,10,0)),0,VLOOKUP($O63,[1]BEx6_1!$A:$Z,10,0))</f>
        <v>2062.27896147</v>
      </c>
      <c r="I63" s="24">
        <f>IF(ISERROR(VLOOKUP($O63,[1]BEx6_1!$A:$Z,11,0)),0,VLOOKUP($O63,[1]BEx6_1!$A:$Z,11,0))</f>
        <v>1879.4768678299999</v>
      </c>
      <c r="J63" s="35">
        <f t="shared" si="1"/>
        <v>36.893406906424168</v>
      </c>
      <c r="K63" s="22">
        <f t="shared" si="5"/>
        <v>10600.666928999999</v>
      </c>
      <c r="L63" s="23">
        <f t="shared" si="5"/>
        <v>2177.9891455900001</v>
      </c>
      <c r="M63" s="27">
        <f t="shared" si="5"/>
        <v>6605.2775271099999</v>
      </c>
      <c r="N63" s="28">
        <f t="shared" si="3"/>
        <v>62.310018523835467</v>
      </c>
      <c r="O63" s="29" t="s">
        <v>67</v>
      </c>
      <c r="P63" s="30" t="str">
        <f t="shared" si="4"/>
        <v/>
      </c>
      <c r="Q63" s="31"/>
    </row>
    <row r="64" spans="1:17" ht="21">
      <c r="A64" s="32">
        <v>59</v>
      </c>
      <c r="B64" s="33" t="str">
        <f>VLOOKUP($O64,[1]Name!$A:$B,2,0)</f>
        <v>ลพบุรี</v>
      </c>
      <c r="C64" s="22">
        <f>IF(ISERROR(VLOOKUP($O64,[1]BEx6_1!$A:$Z,3,0)),0,VLOOKUP($O64,[1]BEx6_1!$A:$Z,3,0))</f>
        <v>3347.8859289100001</v>
      </c>
      <c r="D64" s="23">
        <f>IF(ISERROR(VLOOKUP($O64,[1]BEx6_1!$A:$Z,5,0)),0,VLOOKUP($O64,[1]BEx6_1!$A:$Z,5,0))</f>
        <v>38.754702930000001</v>
      </c>
      <c r="E64" s="24">
        <f>IF(ISERROR(VLOOKUP($O64,[1]BEx6_1!$A:$Z,6,0)),0,VLOOKUP($O64,[1]BEx6_1!$A:$Z,6,0))</f>
        <v>2775.6367709400001</v>
      </c>
      <c r="F64" s="34">
        <f t="shared" si="0"/>
        <v>82.907148865842274</v>
      </c>
      <c r="G64" s="22">
        <f>IF(ISERROR(VLOOKUP($O64,[1]BEx6_1!$A:$Z,8,0)),0,VLOOKUP($O64,[1]BEx6_1!$A:$Z,8,0))</f>
        <v>4723.1991735299998</v>
      </c>
      <c r="H64" s="23">
        <f>IF(ISERROR(VLOOKUP($O64,[1]BEx6_1!$A:$Z,10,0)),0,VLOOKUP($O64,[1]BEx6_1!$A:$Z,10,0))</f>
        <v>1618.6277301699999</v>
      </c>
      <c r="I64" s="24">
        <f>IF(ISERROR(VLOOKUP($O64,[1]BEx6_1!$A:$Z,11,0)),0,VLOOKUP($O64,[1]BEx6_1!$A:$Z,11,0))</f>
        <v>2267.2320861500002</v>
      </c>
      <c r="J64" s="35">
        <f t="shared" si="1"/>
        <v>48.002042743743289</v>
      </c>
      <c r="K64" s="22">
        <f t="shared" si="5"/>
        <v>8071.0851024399999</v>
      </c>
      <c r="L64" s="23">
        <f t="shared" si="5"/>
        <v>1657.3824330999998</v>
      </c>
      <c r="M64" s="27">
        <f t="shared" si="5"/>
        <v>5042.8688570900003</v>
      </c>
      <c r="N64" s="28">
        <f t="shared" si="3"/>
        <v>62.480680021146995</v>
      </c>
      <c r="O64" s="29" t="s">
        <v>68</v>
      </c>
      <c r="P64" s="30" t="str">
        <f t="shared" si="4"/>
        <v/>
      </c>
      <c r="Q64" s="31"/>
    </row>
    <row r="65" spans="1:17" ht="21">
      <c r="A65" s="32">
        <v>60</v>
      </c>
      <c r="B65" s="33" t="str">
        <f>VLOOKUP($O65,[1]Name!$A:$B,2,0)</f>
        <v>แพร่</v>
      </c>
      <c r="C65" s="22">
        <f>IF(ISERROR(VLOOKUP($O65,[1]BEx6_1!$A:$Z,3,0)),0,VLOOKUP($O65,[1]BEx6_1!$A:$Z,3,0))</f>
        <v>1822.6353659500001</v>
      </c>
      <c r="D65" s="23">
        <f>IF(ISERROR(VLOOKUP($O65,[1]BEx6_1!$A:$Z,5,0)),0,VLOOKUP($O65,[1]BEx6_1!$A:$Z,5,0))</f>
        <v>8.3898878700000008</v>
      </c>
      <c r="E65" s="24">
        <f>IF(ISERROR(VLOOKUP($O65,[1]BEx6_1!$A:$Z,6,0)),0,VLOOKUP($O65,[1]BEx6_1!$A:$Z,6,0))</f>
        <v>1537.57411665</v>
      </c>
      <c r="F65" s="34">
        <f t="shared" si="0"/>
        <v>84.359940851283781</v>
      </c>
      <c r="G65" s="22">
        <f>IF(ISERROR(VLOOKUP($O65,[1]BEx6_1!$A:$Z,8,0)),0,VLOOKUP($O65,[1]BEx6_1!$A:$Z,8,0))</f>
        <v>2302.4402577000001</v>
      </c>
      <c r="H65" s="23">
        <f>IF(ISERROR(VLOOKUP($O65,[1]BEx6_1!$A:$Z,10,0)),0,VLOOKUP($O65,[1]BEx6_1!$A:$Z,10,0))</f>
        <v>881.73091832</v>
      </c>
      <c r="I65" s="24">
        <f>IF(ISERROR(VLOOKUP($O65,[1]BEx6_1!$A:$Z,11,0)),0,VLOOKUP($O65,[1]BEx6_1!$A:$Z,11,0))</f>
        <v>1041.73973168</v>
      </c>
      <c r="J65" s="35">
        <f t="shared" si="1"/>
        <v>45.24502766993119</v>
      </c>
      <c r="K65" s="22">
        <f t="shared" si="5"/>
        <v>4125.0756236500001</v>
      </c>
      <c r="L65" s="23">
        <f t="shared" si="5"/>
        <v>890.12080619000005</v>
      </c>
      <c r="M65" s="27">
        <f t="shared" si="5"/>
        <v>2579.3138483299999</v>
      </c>
      <c r="N65" s="28">
        <f t="shared" si="3"/>
        <v>62.527674245344855</v>
      </c>
      <c r="O65" s="29" t="s">
        <v>69</v>
      </c>
      <c r="P65" s="30" t="str">
        <f t="shared" si="4"/>
        <v/>
      </c>
      <c r="Q65" s="31"/>
    </row>
    <row r="66" spans="1:17" ht="21">
      <c r="A66" s="32">
        <v>61</v>
      </c>
      <c r="B66" s="33" t="str">
        <f>VLOOKUP($O66,[1]Name!$A:$B,2,0)</f>
        <v>นครราชสีมา</v>
      </c>
      <c r="C66" s="22">
        <f>IF(ISERROR(VLOOKUP($O66,[1]BEx6_1!$A:$Z,3,0)),0,VLOOKUP($O66,[1]BEx6_1!$A:$Z,3,0))</f>
        <v>10547.0094789</v>
      </c>
      <c r="D66" s="23">
        <f>IF(ISERROR(VLOOKUP($O66,[1]BEx6_1!$A:$Z,5,0)),0,VLOOKUP($O66,[1]BEx6_1!$A:$Z,5,0))</f>
        <v>76.113266859999996</v>
      </c>
      <c r="E66" s="24">
        <f>IF(ISERROR(VLOOKUP($O66,[1]BEx6_1!$A:$Z,6,0)),0,VLOOKUP($O66,[1]BEx6_1!$A:$Z,6,0))</f>
        <v>9281.8576365699992</v>
      </c>
      <c r="F66" s="34">
        <f t="shared" si="0"/>
        <v>88.004639183637593</v>
      </c>
      <c r="G66" s="22">
        <f>IF(ISERROR(VLOOKUP($O66,[1]BEx6_1!$A:$Z,8,0)),0,VLOOKUP($O66,[1]BEx6_1!$A:$Z,8,0))</f>
        <v>13025.52614426</v>
      </c>
      <c r="H66" s="23">
        <f>IF(ISERROR(VLOOKUP($O66,[1]BEx6_1!$A:$Z,10,0)),0,VLOOKUP($O66,[1]BEx6_1!$A:$Z,10,0))</f>
        <v>4542.83832841</v>
      </c>
      <c r="I66" s="24">
        <f>IF(ISERROR(VLOOKUP($O66,[1]BEx6_1!$A:$Z,11,0)),0,VLOOKUP($O66,[1]BEx6_1!$A:$Z,11,0))</f>
        <v>5496.7664783600003</v>
      </c>
      <c r="J66" s="35">
        <f t="shared" si="1"/>
        <v>42.199957356672904</v>
      </c>
      <c r="K66" s="22">
        <f t="shared" si="5"/>
        <v>23572.535623160002</v>
      </c>
      <c r="L66" s="23">
        <f t="shared" si="5"/>
        <v>4618.9515952700003</v>
      </c>
      <c r="M66" s="27">
        <f t="shared" si="5"/>
        <v>14778.62411493</v>
      </c>
      <c r="N66" s="28">
        <f t="shared" si="3"/>
        <v>62.694248727362243</v>
      </c>
      <c r="O66" s="29" t="s">
        <v>70</v>
      </c>
      <c r="P66" s="30" t="str">
        <f t="shared" si="4"/>
        <v/>
      </c>
      <c r="Q66" s="31"/>
    </row>
    <row r="67" spans="1:17" ht="21">
      <c r="A67" s="32">
        <v>62</v>
      </c>
      <c r="B67" s="33" t="str">
        <f>VLOOKUP($O67,[1]Name!$A:$B,2,0)</f>
        <v>สมุทรสาคร</v>
      </c>
      <c r="C67" s="22">
        <f>IF(ISERROR(VLOOKUP($O67,[1]BEx6_1!$A:$Z,3,0)),0,VLOOKUP($O67,[1]BEx6_1!$A:$Z,3,0))</f>
        <v>1424.78245064</v>
      </c>
      <c r="D67" s="23">
        <f>IF(ISERROR(VLOOKUP($O67,[1]BEx6_1!$A:$Z,5,0)),0,VLOOKUP($O67,[1]BEx6_1!$A:$Z,5,0))</f>
        <v>6.8005034899999997</v>
      </c>
      <c r="E67" s="24">
        <f>IF(ISERROR(VLOOKUP($O67,[1]BEx6_1!$A:$Z,6,0)),0,VLOOKUP($O67,[1]BEx6_1!$A:$Z,6,0))</f>
        <v>1250.14448922</v>
      </c>
      <c r="F67" s="34">
        <f t="shared" si="0"/>
        <v>87.742833206462208</v>
      </c>
      <c r="G67" s="22">
        <f>IF(ISERROR(VLOOKUP($O67,[1]BEx6_1!$A:$Z,8,0)),0,VLOOKUP($O67,[1]BEx6_1!$A:$Z,8,0))</f>
        <v>1230.66748542</v>
      </c>
      <c r="H67" s="23">
        <f>IF(ISERROR(VLOOKUP($O67,[1]BEx6_1!$A:$Z,10,0)),0,VLOOKUP($O67,[1]BEx6_1!$A:$Z,10,0))</f>
        <v>682.65600661999997</v>
      </c>
      <c r="I67" s="24">
        <f>IF(ISERROR(VLOOKUP($O67,[1]BEx6_1!$A:$Z,11,0)),0,VLOOKUP($O67,[1]BEx6_1!$A:$Z,11,0))</f>
        <v>416.66275152999998</v>
      </c>
      <c r="J67" s="35">
        <f t="shared" si="1"/>
        <v>33.856647426400642</v>
      </c>
      <c r="K67" s="22">
        <f t="shared" si="5"/>
        <v>2655.4499360600003</v>
      </c>
      <c r="L67" s="23">
        <f t="shared" si="5"/>
        <v>689.45651010999995</v>
      </c>
      <c r="M67" s="27">
        <f t="shared" si="5"/>
        <v>1666.8072407499999</v>
      </c>
      <c r="N67" s="28">
        <f t="shared" si="3"/>
        <v>62.769296386099825</v>
      </c>
      <c r="O67" s="29" t="s">
        <v>71</v>
      </c>
      <c r="P67" s="30" t="str">
        <f t="shared" si="4"/>
        <v/>
      </c>
      <c r="Q67" s="31"/>
    </row>
    <row r="68" spans="1:17" ht="21">
      <c r="A68" s="32">
        <v>63</v>
      </c>
      <c r="B68" s="33" t="str">
        <f>VLOOKUP($O68,[1]Name!$A:$B,2,0)</f>
        <v>ศรีษะเกษ</v>
      </c>
      <c r="C68" s="22">
        <f>IF(ISERROR(VLOOKUP($O68,[1]BEx6_1!$A:$Z,3,0)),0,VLOOKUP($O68,[1]BEx6_1!$A:$Z,3,0))</f>
        <v>4162.5294489400003</v>
      </c>
      <c r="D68" s="23">
        <f>IF(ISERROR(VLOOKUP($O68,[1]BEx6_1!$A:$Z,5,0)),0,VLOOKUP($O68,[1]BEx6_1!$A:$Z,5,0))</f>
        <v>19.629558289999999</v>
      </c>
      <c r="E68" s="24">
        <f>IF(ISERROR(VLOOKUP($O68,[1]BEx6_1!$A:$Z,6,0)),0,VLOOKUP($O68,[1]BEx6_1!$A:$Z,6,0))</f>
        <v>3647.0674940600002</v>
      </c>
      <c r="F68" s="34">
        <f t="shared" si="0"/>
        <v>87.616617222701848</v>
      </c>
      <c r="G68" s="22">
        <f>IF(ISERROR(VLOOKUP($O68,[1]BEx6_1!$A:$Z,8,0)),0,VLOOKUP($O68,[1]BEx6_1!$A:$Z,8,0))</f>
        <v>3654.93104752</v>
      </c>
      <c r="H68" s="23">
        <f>IF(ISERROR(VLOOKUP($O68,[1]BEx6_1!$A:$Z,10,0)),0,VLOOKUP($O68,[1]BEx6_1!$A:$Z,10,0))</f>
        <v>1377.14757063</v>
      </c>
      <c r="I68" s="24">
        <f>IF(ISERROR(VLOOKUP($O68,[1]BEx6_1!$A:$Z,11,0)),0,VLOOKUP($O68,[1]BEx6_1!$A:$Z,11,0))</f>
        <v>1274.1930171199999</v>
      </c>
      <c r="J68" s="35">
        <f t="shared" si="1"/>
        <v>34.862299741183492</v>
      </c>
      <c r="K68" s="22">
        <f t="shared" si="5"/>
        <v>7817.4604964600003</v>
      </c>
      <c r="L68" s="23">
        <f t="shared" si="5"/>
        <v>1396.77712892</v>
      </c>
      <c r="M68" s="27">
        <f t="shared" si="5"/>
        <v>4921.2605111800003</v>
      </c>
      <c r="N68" s="28">
        <f t="shared" si="3"/>
        <v>62.952163473144594</v>
      </c>
      <c r="O68" s="29" t="s">
        <v>72</v>
      </c>
      <c r="P68" s="30" t="str">
        <f t="shared" si="4"/>
        <v/>
      </c>
      <c r="Q68" s="31"/>
    </row>
    <row r="69" spans="1:17" ht="21">
      <c r="A69" s="32">
        <v>64</v>
      </c>
      <c r="B69" s="33" t="str">
        <f>VLOOKUP($O69,[1]Name!$A:$B,2,0)</f>
        <v>สุโขทัย</v>
      </c>
      <c r="C69" s="22">
        <f>IF(ISERROR(VLOOKUP($O69,[1]BEx6_1!$A:$Z,3,0)),0,VLOOKUP($O69,[1]BEx6_1!$A:$Z,3,0))</f>
        <v>1801.6127565199999</v>
      </c>
      <c r="D69" s="23">
        <f>IF(ISERROR(VLOOKUP($O69,[1]BEx6_1!$A:$Z,5,0)),0,VLOOKUP($O69,[1]BEx6_1!$A:$Z,5,0))</f>
        <v>7.17099346</v>
      </c>
      <c r="E69" s="24">
        <f>IF(ISERROR(VLOOKUP($O69,[1]BEx6_1!$A:$Z,6,0)),0,VLOOKUP($O69,[1]BEx6_1!$A:$Z,6,0))</f>
        <v>1603.4708949599999</v>
      </c>
      <c r="F69" s="34">
        <f t="shared" si="0"/>
        <v>89.001972768957771</v>
      </c>
      <c r="G69" s="22">
        <f>IF(ISERROR(VLOOKUP($O69,[1]BEx6_1!$A:$Z,8,0)),0,VLOOKUP($O69,[1]BEx6_1!$A:$Z,8,0))</f>
        <v>3342.2089430699998</v>
      </c>
      <c r="H69" s="23">
        <f>IF(ISERROR(VLOOKUP($O69,[1]BEx6_1!$A:$Z,10,0)),0,VLOOKUP($O69,[1]BEx6_1!$A:$Z,10,0))</f>
        <v>852.46263587999999</v>
      </c>
      <c r="I69" s="24">
        <f>IF(ISERROR(VLOOKUP($O69,[1]BEx6_1!$A:$Z,11,0)),0,VLOOKUP($O69,[1]BEx6_1!$A:$Z,11,0))</f>
        <v>1648.4130662699999</v>
      </c>
      <c r="J69" s="35">
        <f t="shared" si="1"/>
        <v>49.321065629004131</v>
      </c>
      <c r="K69" s="22">
        <f t="shared" si="5"/>
        <v>5143.8216995900002</v>
      </c>
      <c r="L69" s="23">
        <f t="shared" si="5"/>
        <v>859.63362933999997</v>
      </c>
      <c r="M69" s="27">
        <f t="shared" si="5"/>
        <v>3251.8839612299998</v>
      </c>
      <c r="N69" s="28">
        <f t="shared" si="3"/>
        <v>63.219220088620077</v>
      </c>
      <c r="O69" s="29" t="s">
        <v>73</v>
      </c>
      <c r="P69" s="30" t="str">
        <f t="shared" si="4"/>
        <v/>
      </c>
      <c r="Q69" s="31"/>
    </row>
    <row r="70" spans="1:17" ht="21">
      <c r="A70" s="32">
        <v>65</v>
      </c>
      <c r="B70" s="33" t="str">
        <f>VLOOKUP($O70,[1]Name!$A:$B,2,0)</f>
        <v>สกลนคร</v>
      </c>
      <c r="C70" s="22">
        <f>IF(ISERROR(VLOOKUP($O70,[1]BEx6_1!$A:$Z,3,0)),0,VLOOKUP($O70,[1]BEx6_1!$A:$Z,3,0))</f>
        <v>3354.0007843100002</v>
      </c>
      <c r="D70" s="23">
        <f>IF(ISERROR(VLOOKUP($O70,[1]BEx6_1!$A:$Z,5,0)),0,VLOOKUP($O70,[1]BEx6_1!$A:$Z,5,0))</f>
        <v>26.87820344</v>
      </c>
      <c r="E70" s="24">
        <f>IF(ISERROR(VLOOKUP($O70,[1]BEx6_1!$A:$Z,6,0)),0,VLOOKUP($O70,[1]BEx6_1!$A:$Z,6,0))</f>
        <v>2864.5475076100001</v>
      </c>
      <c r="F70" s="34">
        <f t="shared" ref="F70:F82" si="6">IF(ISERROR(E70/C70*100),0,E70/C70*100)</f>
        <v>85.406882461397743</v>
      </c>
      <c r="G70" s="22">
        <f>IF(ISERROR(VLOOKUP($O70,[1]BEx6_1!$A:$Z,8,0)),0,VLOOKUP($O70,[1]BEx6_1!$A:$Z,8,0))</f>
        <v>3943.5089916699999</v>
      </c>
      <c r="H70" s="23">
        <f>IF(ISERROR(VLOOKUP($O70,[1]BEx6_1!$A:$Z,10,0)),0,VLOOKUP($O70,[1]BEx6_1!$A:$Z,10,0))</f>
        <v>1096.5301016400001</v>
      </c>
      <c r="I70" s="24">
        <f>IF(ISERROR(VLOOKUP($O70,[1]BEx6_1!$A:$Z,11,0)),0,VLOOKUP($O70,[1]BEx6_1!$A:$Z,11,0))</f>
        <v>1749.25258317</v>
      </c>
      <c r="J70" s="35">
        <f t="shared" ref="J70:J82" si="7">IF(ISERROR(I70/G70*100),0,I70/G70*100)</f>
        <v>44.357768344512515</v>
      </c>
      <c r="K70" s="22">
        <f t="shared" ref="K70:M81" si="8">C70+G70</f>
        <v>7297.5097759800001</v>
      </c>
      <c r="L70" s="23">
        <f t="shared" si="8"/>
        <v>1123.4083050800002</v>
      </c>
      <c r="M70" s="27">
        <f t="shared" si="8"/>
        <v>4613.8000907799997</v>
      </c>
      <c r="N70" s="28">
        <f t="shared" ref="N70:N82" si="9">IF(ISERROR(M70/K70*100),0,M70/K70*100)</f>
        <v>63.224308461586155</v>
      </c>
      <c r="O70" s="29" t="s">
        <v>74</v>
      </c>
      <c r="P70" s="30" t="str">
        <f t="shared" si="4"/>
        <v/>
      </c>
      <c r="Q70" s="31"/>
    </row>
    <row r="71" spans="1:17" ht="21">
      <c r="A71" s="32">
        <v>66</v>
      </c>
      <c r="B71" s="33" t="str">
        <f>VLOOKUP($O71,[1]Name!$A:$B,2,0)</f>
        <v>อุบลราชธานี</v>
      </c>
      <c r="C71" s="22">
        <f>IF(ISERROR(VLOOKUP($O71,[1]BEx6_1!$A:$Z,3,0)),0,VLOOKUP($O71,[1]BEx6_1!$A:$Z,3,0))</f>
        <v>6976.9010647200002</v>
      </c>
      <c r="D71" s="23">
        <f>IF(ISERROR(VLOOKUP($O71,[1]BEx6_1!$A:$Z,5,0)),0,VLOOKUP($O71,[1]BEx6_1!$A:$Z,5,0))</f>
        <v>60.262691070000002</v>
      </c>
      <c r="E71" s="24">
        <f>IF(ISERROR(VLOOKUP($O71,[1]BEx6_1!$A:$Z,6,0)),0,VLOOKUP($O71,[1]BEx6_1!$A:$Z,6,0))</f>
        <v>6023.97199654</v>
      </c>
      <c r="F71" s="34">
        <f t="shared" si="6"/>
        <v>86.341657143475004</v>
      </c>
      <c r="G71" s="22">
        <f>IF(ISERROR(VLOOKUP($O71,[1]BEx6_1!$A:$Z,8,0)),0,VLOOKUP($O71,[1]BEx6_1!$A:$Z,8,0))</f>
        <v>7200.71781388</v>
      </c>
      <c r="H71" s="23">
        <f>IF(ISERROR(VLOOKUP($O71,[1]BEx6_1!$A:$Z,10,0)),0,VLOOKUP($O71,[1]BEx6_1!$A:$Z,10,0))</f>
        <v>1830.3794120699999</v>
      </c>
      <c r="I71" s="24">
        <f>IF(ISERROR(VLOOKUP($O71,[1]BEx6_1!$A:$Z,11,0)),0,VLOOKUP($O71,[1]BEx6_1!$A:$Z,11,0))</f>
        <v>3077.68139634</v>
      </c>
      <c r="J71" s="35">
        <f t="shared" si="7"/>
        <v>42.741313795237268</v>
      </c>
      <c r="K71" s="22">
        <f t="shared" si="8"/>
        <v>14177.6188786</v>
      </c>
      <c r="L71" s="23">
        <f t="shared" si="8"/>
        <v>1890.64210314</v>
      </c>
      <c r="M71" s="27">
        <f t="shared" si="8"/>
        <v>9101.65339288</v>
      </c>
      <c r="N71" s="28">
        <f t="shared" si="9"/>
        <v>64.197334339535885</v>
      </c>
      <c r="O71" s="29" t="s">
        <v>75</v>
      </c>
      <c r="P71" s="30" t="str">
        <f t="shared" si="4"/>
        <v/>
      </c>
      <c r="Q71" s="31"/>
    </row>
    <row r="72" spans="1:17" ht="21">
      <c r="A72" s="32">
        <v>67</v>
      </c>
      <c r="B72" s="33" t="str">
        <f>VLOOKUP($O72,[1]Name!$A:$B,2,0)</f>
        <v>เชียงราย</v>
      </c>
      <c r="C72" s="22">
        <f>IF(ISERROR(VLOOKUP($O72,[1]BEx6_1!$A:$Z,3,0)),0,VLOOKUP($O72,[1]BEx6_1!$A:$Z,3,0))</f>
        <v>5045.7388821200002</v>
      </c>
      <c r="D72" s="23">
        <f>IF(ISERROR(VLOOKUP($O72,[1]BEx6_1!$A:$Z,5,0)),0,VLOOKUP($O72,[1]BEx6_1!$A:$Z,5,0))</f>
        <v>31.682320499999999</v>
      </c>
      <c r="E72" s="24">
        <f>IF(ISERROR(VLOOKUP($O72,[1]BEx6_1!$A:$Z,6,0)),0,VLOOKUP($O72,[1]BEx6_1!$A:$Z,6,0))</f>
        <v>4450.95591496</v>
      </c>
      <c r="F72" s="34">
        <f t="shared" si="6"/>
        <v>88.212173062152232</v>
      </c>
      <c r="G72" s="22">
        <f>IF(ISERROR(VLOOKUP($O72,[1]BEx6_1!$A:$Z,8,0)),0,VLOOKUP($O72,[1]BEx6_1!$A:$Z,8,0))</f>
        <v>5479.0934610200002</v>
      </c>
      <c r="H72" s="23">
        <f>IF(ISERROR(VLOOKUP($O72,[1]BEx6_1!$A:$Z,10,0)),0,VLOOKUP($O72,[1]BEx6_1!$A:$Z,10,0))</f>
        <v>1746.0942991500001</v>
      </c>
      <c r="I72" s="24">
        <f>IF(ISERROR(VLOOKUP($O72,[1]BEx6_1!$A:$Z,11,0)),0,VLOOKUP($O72,[1]BEx6_1!$A:$Z,11,0))</f>
        <v>2308.85534573</v>
      </c>
      <c r="J72" s="35">
        <f t="shared" si="7"/>
        <v>42.139367801551941</v>
      </c>
      <c r="K72" s="22">
        <f t="shared" si="8"/>
        <v>10524.83234314</v>
      </c>
      <c r="L72" s="23">
        <f t="shared" si="8"/>
        <v>1777.7766196500002</v>
      </c>
      <c r="M72" s="27">
        <f t="shared" si="8"/>
        <v>6759.8112606899995</v>
      </c>
      <c r="N72" s="28">
        <f t="shared" si="9"/>
        <v>64.227258357193591</v>
      </c>
      <c r="O72" s="29" t="s">
        <v>76</v>
      </c>
      <c r="P72" s="30" t="str">
        <f t="shared" ref="P72:P81" si="10">IF(N72&lt;N71,"check","")</f>
        <v/>
      </c>
      <c r="Q72" s="31"/>
    </row>
    <row r="73" spans="1:17" ht="21">
      <c r="A73" s="32">
        <v>68</v>
      </c>
      <c r="B73" s="33" t="str">
        <f>VLOOKUP($O73,[1]Name!$A:$B,2,0)</f>
        <v>นครปฐม</v>
      </c>
      <c r="C73" s="22">
        <f>IF(ISERROR(VLOOKUP($O73,[1]BEx6_1!$A:$Z,3,0)),0,VLOOKUP($O73,[1]BEx6_1!$A:$Z,3,0))</f>
        <v>3297.6316050999999</v>
      </c>
      <c r="D73" s="23">
        <f>IF(ISERROR(VLOOKUP($O73,[1]BEx6_1!$A:$Z,5,0)),0,VLOOKUP($O73,[1]BEx6_1!$A:$Z,5,0))</f>
        <v>71.879974779999998</v>
      </c>
      <c r="E73" s="24">
        <f>IF(ISERROR(VLOOKUP($O73,[1]BEx6_1!$A:$Z,6,0)),0,VLOOKUP($O73,[1]BEx6_1!$A:$Z,6,0))</f>
        <v>2757.60547056</v>
      </c>
      <c r="F73" s="34">
        <f t="shared" si="6"/>
        <v>83.623818570127284</v>
      </c>
      <c r="G73" s="22">
        <f>IF(ISERROR(VLOOKUP($O73,[1]BEx6_1!$A:$Z,8,0)),0,VLOOKUP($O73,[1]BEx6_1!$A:$Z,8,0))</f>
        <v>2147.5350388000002</v>
      </c>
      <c r="H73" s="23">
        <f>IF(ISERROR(VLOOKUP($O73,[1]BEx6_1!$A:$Z,10,0)),0,VLOOKUP($O73,[1]BEx6_1!$A:$Z,10,0))</f>
        <v>940.52275626000005</v>
      </c>
      <c r="I73" s="24">
        <f>IF(ISERROR(VLOOKUP($O73,[1]BEx6_1!$A:$Z,11,0)),0,VLOOKUP($O73,[1]BEx6_1!$A:$Z,11,0))</f>
        <v>741.47011354999995</v>
      </c>
      <c r="J73" s="35">
        <f t="shared" si="7"/>
        <v>34.526566512475569</v>
      </c>
      <c r="K73" s="22">
        <f t="shared" si="8"/>
        <v>5445.1666439000001</v>
      </c>
      <c r="L73" s="23">
        <f t="shared" si="8"/>
        <v>1012.40273104</v>
      </c>
      <c r="M73" s="27">
        <f t="shared" si="8"/>
        <v>3499.0755841099999</v>
      </c>
      <c r="N73" s="28">
        <f t="shared" si="9"/>
        <v>64.260211173332465</v>
      </c>
      <c r="O73" s="29" t="s">
        <v>77</v>
      </c>
      <c r="P73" s="30" t="str">
        <f t="shared" si="10"/>
        <v/>
      </c>
      <c r="Q73" s="31"/>
    </row>
    <row r="74" spans="1:17" ht="21">
      <c r="A74" s="32">
        <v>69</v>
      </c>
      <c r="B74" s="33" t="str">
        <f>VLOOKUP($O74,[1]Name!$A:$B,2,0)</f>
        <v>หนองคาย</v>
      </c>
      <c r="C74" s="22">
        <f>IF(ISERROR(VLOOKUP($O74,[1]BEx6_1!$A:$Z,3,0)),0,VLOOKUP($O74,[1]BEx6_1!$A:$Z,3,0))</f>
        <v>1681.0176561999999</v>
      </c>
      <c r="D74" s="23">
        <f>IF(ISERROR(VLOOKUP($O74,[1]BEx6_1!$A:$Z,5,0)),0,VLOOKUP($O74,[1]BEx6_1!$A:$Z,5,0))</f>
        <v>4.8652896600000002</v>
      </c>
      <c r="E74" s="24">
        <f>IF(ISERROR(VLOOKUP($O74,[1]BEx6_1!$A:$Z,6,0)),0,VLOOKUP($O74,[1]BEx6_1!$A:$Z,6,0))</f>
        <v>1452.8005560900001</v>
      </c>
      <c r="F74" s="34">
        <f t="shared" si="6"/>
        <v>86.423872511494466</v>
      </c>
      <c r="G74" s="22">
        <f>IF(ISERROR(VLOOKUP($O74,[1]BEx6_1!$A:$Z,8,0)),0,VLOOKUP($O74,[1]BEx6_1!$A:$Z,8,0))</f>
        <v>1841.89031477</v>
      </c>
      <c r="H74" s="23">
        <f>IF(ISERROR(VLOOKUP($O74,[1]BEx6_1!$A:$Z,10,0)),0,VLOOKUP($O74,[1]BEx6_1!$A:$Z,10,0))</f>
        <v>558.0499519</v>
      </c>
      <c r="I74" s="24">
        <f>IF(ISERROR(VLOOKUP($O74,[1]BEx6_1!$A:$Z,11,0)),0,VLOOKUP($O74,[1]BEx6_1!$A:$Z,11,0))</f>
        <v>823.68695309999998</v>
      </c>
      <c r="J74" s="35">
        <f t="shared" si="7"/>
        <v>44.71965276623191</v>
      </c>
      <c r="K74" s="22">
        <f t="shared" si="8"/>
        <v>3522.90797097</v>
      </c>
      <c r="L74" s="23">
        <f t="shared" si="8"/>
        <v>562.91524156000003</v>
      </c>
      <c r="M74" s="27">
        <f t="shared" si="8"/>
        <v>2276.4875091900003</v>
      </c>
      <c r="N74" s="28">
        <f t="shared" si="9"/>
        <v>64.619556569432348</v>
      </c>
      <c r="O74" s="29" t="s">
        <v>78</v>
      </c>
      <c r="P74" s="30" t="str">
        <f t="shared" si="10"/>
        <v/>
      </c>
      <c r="Q74" s="31"/>
    </row>
    <row r="75" spans="1:17" ht="21">
      <c r="A75" s="32">
        <v>70</v>
      </c>
      <c r="B75" s="33" t="str">
        <f>VLOOKUP($O75,[1]Name!$A:$B,2,0)</f>
        <v>ปัตตานี</v>
      </c>
      <c r="C75" s="22">
        <f>IF(ISERROR(VLOOKUP($O75,[1]BEx6_1!$A:$Z,3,0)),0,VLOOKUP($O75,[1]BEx6_1!$A:$Z,3,0))</f>
        <v>4730.2229929900004</v>
      </c>
      <c r="D75" s="23">
        <f>IF(ISERROR(VLOOKUP($O75,[1]BEx6_1!$A:$Z,5,0)),0,VLOOKUP($O75,[1]BEx6_1!$A:$Z,5,0))</f>
        <v>26.236255249999999</v>
      </c>
      <c r="E75" s="24">
        <f>IF(ISERROR(VLOOKUP($O75,[1]BEx6_1!$A:$Z,6,0)),0,VLOOKUP($O75,[1]BEx6_1!$A:$Z,6,0))</f>
        <v>3997.3673532600001</v>
      </c>
      <c r="F75" s="34">
        <f t="shared" si="6"/>
        <v>84.506953671823453</v>
      </c>
      <c r="G75" s="22">
        <f>IF(ISERROR(VLOOKUP($O75,[1]BEx6_1!$A:$Z,8,0)),0,VLOOKUP($O75,[1]BEx6_1!$A:$Z,8,0))</f>
        <v>3185.4299880799999</v>
      </c>
      <c r="H75" s="23">
        <f>IF(ISERROR(VLOOKUP($O75,[1]BEx6_1!$A:$Z,10,0)),0,VLOOKUP($O75,[1]BEx6_1!$A:$Z,10,0))</f>
        <v>1428.15743232</v>
      </c>
      <c r="I75" s="24">
        <f>IF(ISERROR(VLOOKUP($O75,[1]BEx6_1!$A:$Z,11,0)),0,VLOOKUP($O75,[1]BEx6_1!$A:$Z,11,0))</f>
        <v>1157.1588338500001</v>
      </c>
      <c r="J75" s="35">
        <f t="shared" si="7"/>
        <v>36.326613304330415</v>
      </c>
      <c r="K75" s="22">
        <f t="shared" si="8"/>
        <v>7915.6529810700004</v>
      </c>
      <c r="L75" s="23">
        <f t="shared" si="8"/>
        <v>1454.3936875700001</v>
      </c>
      <c r="M75" s="27">
        <f t="shared" si="8"/>
        <v>5154.5261871100001</v>
      </c>
      <c r="N75" s="28">
        <f t="shared" si="9"/>
        <v>65.118142488520718</v>
      </c>
      <c r="O75" s="29" t="s">
        <v>79</v>
      </c>
      <c r="P75" s="30" t="str">
        <f t="shared" si="10"/>
        <v/>
      </c>
      <c r="Q75" s="31"/>
    </row>
    <row r="76" spans="1:17" ht="21">
      <c r="A76" s="32">
        <v>71</v>
      </c>
      <c r="B76" s="33" t="str">
        <f>VLOOKUP($O76,[1]Name!$A:$B,2,0)</f>
        <v>ขอนแก่น</v>
      </c>
      <c r="C76" s="22">
        <f>IF(ISERROR(VLOOKUP($O76,[1]BEx6_1!$A:$Z,3,0)),0,VLOOKUP($O76,[1]BEx6_1!$A:$Z,3,0))</f>
        <v>10528.224302029999</v>
      </c>
      <c r="D76" s="23">
        <f>IF(ISERROR(VLOOKUP($O76,[1]BEx6_1!$A:$Z,5,0)),0,VLOOKUP($O76,[1]BEx6_1!$A:$Z,5,0))</f>
        <v>66.703461340000004</v>
      </c>
      <c r="E76" s="24">
        <f>IF(ISERROR(VLOOKUP($O76,[1]BEx6_1!$A:$Z,6,0)),0,VLOOKUP($O76,[1]BEx6_1!$A:$Z,6,0))</f>
        <v>9558.2489143000003</v>
      </c>
      <c r="F76" s="34">
        <f t="shared" si="6"/>
        <v>90.786904230915994</v>
      </c>
      <c r="G76" s="22">
        <f>IF(ISERROR(VLOOKUP($O76,[1]BEx6_1!$A:$Z,8,0)),0,VLOOKUP($O76,[1]BEx6_1!$A:$Z,8,0))</f>
        <v>9529.3482324600009</v>
      </c>
      <c r="H76" s="23">
        <f>IF(ISERROR(VLOOKUP($O76,[1]BEx6_1!$A:$Z,10,0)),0,VLOOKUP($O76,[1]BEx6_1!$A:$Z,10,0))</f>
        <v>3751.9231349299998</v>
      </c>
      <c r="I76" s="24">
        <f>IF(ISERROR(VLOOKUP($O76,[1]BEx6_1!$A:$Z,11,0)),0,VLOOKUP($O76,[1]BEx6_1!$A:$Z,11,0))</f>
        <v>3938.7021928700001</v>
      </c>
      <c r="J76" s="35">
        <f t="shared" si="7"/>
        <v>41.332335609832413</v>
      </c>
      <c r="K76" s="22">
        <f t="shared" si="8"/>
        <v>20057.572534489998</v>
      </c>
      <c r="L76" s="23">
        <f t="shared" si="8"/>
        <v>3818.6265962699999</v>
      </c>
      <c r="M76" s="27">
        <f t="shared" si="8"/>
        <v>13496.95110717</v>
      </c>
      <c r="N76" s="28">
        <f t="shared" si="9"/>
        <v>67.291049721801173</v>
      </c>
      <c r="O76" s="29" t="s">
        <v>80</v>
      </c>
      <c r="P76" s="30" t="str">
        <f t="shared" si="10"/>
        <v/>
      </c>
      <c r="Q76" s="31"/>
    </row>
    <row r="77" spans="1:17" ht="21">
      <c r="A77" s="32">
        <v>72</v>
      </c>
      <c r="B77" s="33" t="str">
        <f>VLOOKUP($O77,[1]Name!$A:$B,2,0)</f>
        <v>ตาก</v>
      </c>
      <c r="C77" s="22">
        <f>IF(ISERROR(VLOOKUP($O77,[1]BEx6_1!$A:$Z,3,0)),0,VLOOKUP($O77,[1]BEx6_1!$A:$Z,3,0))</f>
        <v>2509.7538648300001</v>
      </c>
      <c r="D77" s="23">
        <f>IF(ISERROR(VLOOKUP($O77,[1]BEx6_1!$A:$Z,5,0)),0,VLOOKUP($O77,[1]BEx6_1!$A:$Z,5,0))</f>
        <v>16.33149006</v>
      </c>
      <c r="E77" s="24">
        <f>IF(ISERROR(VLOOKUP($O77,[1]BEx6_1!$A:$Z,6,0)),0,VLOOKUP($O77,[1]BEx6_1!$A:$Z,6,0))</f>
        <v>2176.11158019</v>
      </c>
      <c r="F77" s="34">
        <f t="shared" si="6"/>
        <v>86.706175082925924</v>
      </c>
      <c r="G77" s="22">
        <f>IF(ISERROR(VLOOKUP($O77,[1]BEx6_1!$A:$Z,8,0)),0,VLOOKUP($O77,[1]BEx6_1!$A:$Z,8,0))</f>
        <v>2336.2004952100001</v>
      </c>
      <c r="H77" s="23">
        <f>IF(ISERROR(VLOOKUP($O77,[1]BEx6_1!$A:$Z,10,0)),0,VLOOKUP($O77,[1]BEx6_1!$A:$Z,10,0))</f>
        <v>822.12019002</v>
      </c>
      <c r="I77" s="24">
        <f>IF(ISERROR(VLOOKUP($O77,[1]BEx6_1!$A:$Z,11,0)),0,VLOOKUP($O77,[1]BEx6_1!$A:$Z,11,0))</f>
        <v>1110.4002525000001</v>
      </c>
      <c r="J77" s="35">
        <f t="shared" si="7"/>
        <v>47.530177943917721</v>
      </c>
      <c r="K77" s="22">
        <f t="shared" si="8"/>
        <v>4845.9543600400002</v>
      </c>
      <c r="L77" s="23">
        <f t="shared" si="8"/>
        <v>838.45168007999996</v>
      </c>
      <c r="M77" s="27">
        <f t="shared" si="8"/>
        <v>3286.5118326900001</v>
      </c>
      <c r="N77" s="28">
        <f t="shared" si="9"/>
        <v>67.819702550043658</v>
      </c>
      <c r="O77" s="29" t="s">
        <v>81</v>
      </c>
      <c r="P77" s="30" t="str">
        <f t="shared" si="10"/>
        <v/>
      </c>
      <c r="Q77" s="31"/>
    </row>
    <row r="78" spans="1:17" ht="21">
      <c r="A78" s="32">
        <v>73</v>
      </c>
      <c r="B78" s="33" t="str">
        <f>VLOOKUP($O78,[1]Name!$A:$B,2,0)</f>
        <v>สงขลา</v>
      </c>
      <c r="C78" s="22">
        <f>IF(ISERROR(VLOOKUP($O78,[1]BEx6_1!$A:$Z,3,0)),0,VLOOKUP($O78,[1]BEx6_1!$A:$Z,3,0))</f>
        <v>12515.44704829</v>
      </c>
      <c r="D78" s="23">
        <f>IF(ISERROR(VLOOKUP($O78,[1]BEx6_1!$A:$Z,5,0)),0,VLOOKUP($O78,[1]BEx6_1!$A:$Z,5,0))</f>
        <v>72.135056910000003</v>
      </c>
      <c r="E78" s="24">
        <f>IF(ISERROR(VLOOKUP($O78,[1]BEx6_1!$A:$Z,6,0)),0,VLOOKUP($O78,[1]BEx6_1!$A:$Z,6,0))</f>
        <v>11426.345392380001</v>
      </c>
      <c r="F78" s="34">
        <f t="shared" si="6"/>
        <v>91.297940443455403</v>
      </c>
      <c r="G78" s="22">
        <f>IF(ISERROR(VLOOKUP($O78,[1]BEx6_1!$A:$Z,8,0)),0,VLOOKUP($O78,[1]BEx6_1!$A:$Z,8,0))</f>
        <v>12062.05441452</v>
      </c>
      <c r="H78" s="23">
        <f>IF(ISERROR(VLOOKUP($O78,[1]BEx6_1!$A:$Z,10,0)),0,VLOOKUP($O78,[1]BEx6_1!$A:$Z,10,0))</f>
        <v>4907.16346978</v>
      </c>
      <c r="I78" s="24">
        <f>IF(ISERROR(VLOOKUP($O78,[1]BEx6_1!$A:$Z,11,0)),0,VLOOKUP($O78,[1]BEx6_1!$A:$Z,11,0))</f>
        <v>5402.1125682399997</v>
      </c>
      <c r="J78" s="37">
        <f t="shared" si="7"/>
        <v>44.786007280294406</v>
      </c>
      <c r="K78" s="22">
        <f t="shared" si="8"/>
        <v>24577.50146281</v>
      </c>
      <c r="L78" s="23">
        <f t="shared" si="8"/>
        <v>4979.2985266899996</v>
      </c>
      <c r="M78" s="24">
        <f t="shared" si="8"/>
        <v>16828.457960619999</v>
      </c>
      <c r="N78" s="28">
        <f t="shared" si="9"/>
        <v>68.470987525254984</v>
      </c>
      <c r="O78" s="29" t="s">
        <v>82</v>
      </c>
      <c r="P78" s="30" t="str">
        <f t="shared" si="10"/>
        <v/>
      </c>
      <c r="Q78" s="31"/>
    </row>
    <row r="79" spans="1:17" ht="21">
      <c r="A79" s="32">
        <v>74</v>
      </c>
      <c r="B79" s="33" t="str">
        <f>VLOOKUP($O79,[1]Name!$A:$B,2,0)</f>
        <v>นครศรีธรรมราช</v>
      </c>
      <c r="C79" s="22">
        <f>IF(ISERROR(VLOOKUP($O79,[1]BEx6_1!$A:$Z,3,0)),0,VLOOKUP($O79,[1]BEx6_1!$A:$Z,3,0))</f>
        <v>10122.26275512</v>
      </c>
      <c r="D79" s="23">
        <f>IF(ISERROR(VLOOKUP($O79,[1]BEx6_1!$A:$Z,5,0)),0,VLOOKUP($O79,[1]BEx6_1!$A:$Z,5,0))</f>
        <v>31.518267000000002</v>
      </c>
      <c r="E79" s="24">
        <f>IF(ISERROR(VLOOKUP($O79,[1]BEx6_1!$A:$Z,6,0)),0,VLOOKUP($O79,[1]BEx6_1!$A:$Z,6,0))</f>
        <v>9313.0341306699993</v>
      </c>
      <c r="F79" s="34">
        <f t="shared" si="6"/>
        <v>92.005457237901865</v>
      </c>
      <c r="G79" s="22">
        <f>IF(ISERROR(VLOOKUP($O79,[1]BEx6_1!$A:$Z,8,0)),0,VLOOKUP($O79,[1]BEx6_1!$A:$Z,8,0))</f>
        <v>7106.7089115400004</v>
      </c>
      <c r="H79" s="23">
        <f>IF(ISERROR(VLOOKUP($O79,[1]BEx6_1!$A:$Z,10,0)),0,VLOOKUP($O79,[1]BEx6_1!$A:$Z,10,0))</f>
        <v>1776.0479998400001</v>
      </c>
      <c r="I79" s="24">
        <f>IF(ISERROR(VLOOKUP($O79,[1]BEx6_1!$A:$Z,11,0)),0,VLOOKUP($O79,[1]BEx6_1!$A:$Z,11,0))</f>
        <v>2711.7528027799999</v>
      </c>
      <c r="J79" s="35">
        <f t="shared" si="7"/>
        <v>38.15764563505067</v>
      </c>
      <c r="K79" s="22">
        <f t="shared" si="8"/>
        <v>17228.97166666</v>
      </c>
      <c r="L79" s="23">
        <f t="shared" si="8"/>
        <v>1807.56626684</v>
      </c>
      <c r="M79" s="27">
        <f t="shared" si="8"/>
        <v>12024.786933449999</v>
      </c>
      <c r="N79" s="28">
        <f t="shared" si="9"/>
        <v>69.793990994362801</v>
      </c>
      <c r="O79" s="29" t="s">
        <v>83</v>
      </c>
      <c r="P79" s="30" t="str">
        <f t="shared" si="10"/>
        <v/>
      </c>
      <c r="Q79" s="31"/>
    </row>
    <row r="80" spans="1:17" ht="21">
      <c r="A80" s="32">
        <v>75</v>
      </c>
      <c r="B80" s="33" t="str">
        <f>VLOOKUP($O80,[1]Name!$A:$B,2,0)</f>
        <v>พะเยา</v>
      </c>
      <c r="C80" s="22">
        <f>IF(ISERROR(VLOOKUP($O80,[1]BEx6_1!$A:$Z,3,0)),0,VLOOKUP($O80,[1]BEx6_1!$A:$Z,3,0))</f>
        <v>2193.4714768899998</v>
      </c>
      <c r="D80" s="23">
        <f>IF(ISERROR(VLOOKUP($O80,[1]BEx6_1!$A:$Z,5,0)),0,VLOOKUP($O80,[1]BEx6_1!$A:$Z,5,0))</f>
        <v>13.295373469999999</v>
      </c>
      <c r="E80" s="24">
        <f>IF(ISERROR(VLOOKUP($O80,[1]BEx6_1!$A:$Z,6,0)),0,VLOOKUP($O80,[1]BEx6_1!$A:$Z,6,0))</f>
        <v>1945.0607469399999</v>
      </c>
      <c r="F80" s="34">
        <f t="shared" si="6"/>
        <v>88.674996116101426</v>
      </c>
      <c r="G80" s="22">
        <f>IF(ISERROR(VLOOKUP($O80,[1]BEx6_1!$A:$Z,8,0)),0,VLOOKUP($O80,[1]BEx6_1!$A:$Z,8,0))</f>
        <v>1947.9926347000001</v>
      </c>
      <c r="H80" s="23">
        <f>IF(ISERROR(VLOOKUP($O80,[1]BEx6_1!$A:$Z,10,0)),0,VLOOKUP($O80,[1]BEx6_1!$A:$Z,10,0))</f>
        <v>507.17597898000002</v>
      </c>
      <c r="I80" s="24">
        <f>IF(ISERROR(VLOOKUP($O80,[1]BEx6_1!$A:$Z,11,0)),0,VLOOKUP($O80,[1]BEx6_1!$A:$Z,11,0))</f>
        <v>957.35461089</v>
      </c>
      <c r="J80" s="35">
        <f t="shared" si="7"/>
        <v>49.145699723728015</v>
      </c>
      <c r="K80" s="22">
        <f t="shared" si="8"/>
        <v>4141.4641115899994</v>
      </c>
      <c r="L80" s="23">
        <f t="shared" si="8"/>
        <v>520.47135245000004</v>
      </c>
      <c r="M80" s="27">
        <f t="shared" si="8"/>
        <v>2902.4153578300002</v>
      </c>
      <c r="N80" s="28">
        <f t="shared" si="9"/>
        <v>70.081866693170468</v>
      </c>
      <c r="O80" s="29" t="s">
        <v>84</v>
      </c>
      <c r="P80" s="30" t="str">
        <f t="shared" si="10"/>
        <v/>
      </c>
      <c r="Q80" s="31"/>
    </row>
    <row r="81" spans="1:17" ht="21">
      <c r="A81" s="32">
        <v>76</v>
      </c>
      <c r="B81" s="33" t="str">
        <f>VLOOKUP($O81,[1]Name!$A:$B,2,0)</f>
        <v>เชียงใหม่</v>
      </c>
      <c r="C81" s="22">
        <f>IF(ISERROR(VLOOKUP($O81,[1]BEx6_1!$A:$Z,3,0)),0,VLOOKUP($O81,[1]BEx6_1!$A:$Z,3,0))</f>
        <v>14429.20208323</v>
      </c>
      <c r="D81" s="23">
        <f>IF(ISERROR(VLOOKUP($O81,[1]BEx6_1!$A:$Z,5,0)),0,VLOOKUP($O81,[1]BEx6_1!$A:$Z,5,0))</f>
        <v>114.11016791</v>
      </c>
      <c r="E81" s="24">
        <f>IF(ISERROR(VLOOKUP($O81,[1]BEx6_1!$A:$Z,6,0)),0,VLOOKUP($O81,[1]BEx6_1!$A:$Z,6,0))</f>
        <v>13015.33891411</v>
      </c>
      <c r="F81" s="34">
        <f t="shared" si="6"/>
        <v>90.201376618300813</v>
      </c>
      <c r="G81" s="24">
        <f>IF(ISERROR(VLOOKUP($O81,[1]BEx6_1!$A:$Z,8,0)),0,VLOOKUP($O81,[1]BEx6_1!$A:$Z,8,0))</f>
        <v>9276.2921950100008</v>
      </c>
      <c r="H81" s="24">
        <f>IF(ISERROR(VLOOKUP($O81,[1]BEx6_1!$A:$Z,10,0)),0,VLOOKUP($O81,[1]BEx6_1!$A:$Z,10,0))</f>
        <v>3162.22115244</v>
      </c>
      <c r="I81" s="24">
        <f>IF(ISERROR(VLOOKUP($O81,[1]BEx6_1!$A:$Z,11,0)),0,VLOOKUP($O81,[1]BEx6_1!$A:$Z,11,0))</f>
        <v>4434.2251773500002</v>
      </c>
      <c r="J81" s="35">
        <f t="shared" si="7"/>
        <v>47.801697964358048</v>
      </c>
      <c r="K81" s="22">
        <f t="shared" si="8"/>
        <v>23705.494278240003</v>
      </c>
      <c r="L81" s="23">
        <f t="shared" si="8"/>
        <v>3276.3313203500002</v>
      </c>
      <c r="M81" s="27">
        <f t="shared" si="8"/>
        <v>17449.564091460001</v>
      </c>
      <c r="N81" s="28">
        <f t="shared" si="9"/>
        <v>73.609788037524652</v>
      </c>
      <c r="O81" s="29" t="s">
        <v>85</v>
      </c>
      <c r="P81" s="30" t="str">
        <f t="shared" si="10"/>
        <v/>
      </c>
      <c r="Q81" s="31"/>
    </row>
    <row r="82" spans="1:17" ht="21.75" thickBot="1">
      <c r="A82" s="38" t="s">
        <v>5</v>
      </c>
      <c r="B82" s="39"/>
      <c r="C82" s="40">
        <f>SUM(C6:C81)</f>
        <v>244625.67277618998</v>
      </c>
      <c r="D82" s="41">
        <f>SUM(D6:D81)</f>
        <v>3027.9749915000007</v>
      </c>
      <c r="E82" s="42">
        <f>SUM(E6:E81)</f>
        <v>210351.45364081993</v>
      </c>
      <c r="F82" s="43">
        <f t="shared" si="6"/>
        <v>85.989116045588645</v>
      </c>
      <c r="G82" s="40">
        <f>SUM(G6:G81)</f>
        <v>289491.42345135007</v>
      </c>
      <c r="H82" s="41">
        <f>SUM(H6:H81)</f>
        <v>106622.36687225002</v>
      </c>
      <c r="I82" s="42">
        <f>SUM(I6:I81)</f>
        <v>112345.93904048004</v>
      </c>
      <c r="J82" s="43">
        <f t="shared" si="7"/>
        <v>38.80803710903723</v>
      </c>
      <c r="K82" s="40">
        <f>SUM(K6:K81)</f>
        <v>534117.09622753994</v>
      </c>
      <c r="L82" s="44">
        <f>SUM(L6:L81)</f>
        <v>109650.34186374999</v>
      </c>
      <c r="M82" s="42">
        <f>SUM(M6:M81)</f>
        <v>322697.3926813</v>
      </c>
      <c r="N82" s="43">
        <f t="shared" si="9"/>
        <v>60.416975034221196</v>
      </c>
      <c r="O82" s="45"/>
    </row>
    <row r="83" spans="1:17" ht="21">
      <c r="A83" s="46"/>
      <c r="B83" s="47" t="str">
        <f>'[1]2. กระทรวง'!B31</f>
        <v>หมายเหตุ : 1. ข้อมูลเบื้องต้น</v>
      </c>
      <c r="C83" s="48"/>
      <c r="D83" s="48"/>
      <c r="E83" s="48"/>
      <c r="F83" s="48"/>
      <c r="G83" s="48"/>
      <c r="H83" s="48"/>
      <c r="I83" s="49"/>
      <c r="J83" s="48"/>
      <c r="K83" s="48"/>
      <c r="L83" s="48"/>
      <c r="M83" s="48"/>
      <c r="N83" s="48"/>
      <c r="O83" s="45"/>
    </row>
    <row r="84" spans="1:17" ht="21">
      <c r="A84" s="50"/>
      <c r="B84" s="47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1"/>
      <c r="D84" s="51"/>
      <c r="E84" s="52"/>
      <c r="F84" s="51"/>
      <c r="G84" s="52"/>
      <c r="H84" s="52"/>
      <c r="I84" s="52"/>
      <c r="J84" s="52"/>
      <c r="K84" s="53"/>
      <c r="L84" s="53"/>
      <c r="M84" s="54"/>
      <c r="N84" s="55"/>
      <c r="O84" s="45"/>
    </row>
    <row r="85" spans="1:17" ht="21">
      <c r="A85" s="50"/>
      <c r="B85" s="47" t="str">
        <f>'[1]2. กระทรวง'!B34</f>
        <v>รวบรวม : กรมบัญชีกลาง</v>
      </c>
      <c r="C85" s="51"/>
      <c r="D85" s="51"/>
      <c r="E85" s="52"/>
      <c r="F85" s="51"/>
      <c r="G85" s="52"/>
      <c r="H85" s="52"/>
      <c r="I85" s="52"/>
      <c r="J85" s="52"/>
      <c r="K85" s="52"/>
      <c r="L85" s="52"/>
      <c r="M85" s="56"/>
      <c r="N85" s="56"/>
    </row>
    <row r="86" spans="1:17" ht="21">
      <c r="A86" s="50"/>
      <c r="B86" s="47" t="str">
        <f>'[1]2. กระทรวง'!B35</f>
        <v>ข้อมูล ณ วันที่ 21 พฤษภาคม 2564</v>
      </c>
      <c r="C86" s="56"/>
      <c r="D86" s="56"/>
      <c r="E86" s="57"/>
      <c r="F86" s="56"/>
      <c r="G86" s="56"/>
      <c r="H86" s="56"/>
      <c r="I86" s="56"/>
      <c r="J86" s="56"/>
      <c r="K86" s="56"/>
      <c r="L86" s="56"/>
      <c r="M86" s="56"/>
      <c r="N86" s="56"/>
    </row>
    <row r="87" spans="1:17" ht="21">
      <c r="B87" s="47"/>
      <c r="C87" s="3"/>
      <c r="D87" s="3"/>
      <c r="E87" s="59"/>
      <c r="F87" s="3"/>
      <c r="G87" s="3"/>
      <c r="H87" s="3"/>
      <c r="I87" s="3"/>
      <c r="J87" s="3"/>
      <c r="K87" s="3"/>
      <c r="L87" s="3"/>
    </row>
    <row r="88" spans="1:17" ht="21">
      <c r="B88" s="3"/>
      <c r="C88" s="60" t="s">
        <v>86</v>
      </c>
      <c r="D88" s="60"/>
      <c r="E88" s="59"/>
      <c r="F88" s="3"/>
      <c r="G88" s="3"/>
      <c r="H88" s="3"/>
      <c r="I88" s="3"/>
      <c r="J88" s="60" t="s">
        <v>87</v>
      </c>
      <c r="K88" s="61">
        <f>K82-[1]BEx6_1!M64</f>
        <v>0</v>
      </c>
      <c r="L88" s="61">
        <f>L82-[1]BEx6_1!O64</f>
        <v>0</v>
      </c>
      <c r="M88" s="61">
        <f>M82-[1]BEx6_1!P64</f>
        <v>0</v>
      </c>
      <c r="N88" s="61"/>
    </row>
    <row r="89" spans="1:17" ht="21">
      <c r="B89" s="3"/>
      <c r="C89" s="3"/>
      <c r="D89" s="3"/>
      <c r="E89" s="59"/>
      <c r="F89" s="3"/>
      <c r="G89" s="62" t="s">
        <v>86</v>
      </c>
      <c r="H89" s="62"/>
      <c r="I89" s="3"/>
      <c r="J89" s="3"/>
      <c r="K89" s="61"/>
      <c r="L89" s="61"/>
      <c r="M89" s="61"/>
    </row>
    <row r="90" spans="1:17" ht="21">
      <c r="B90" s="3"/>
      <c r="C90" s="3"/>
      <c r="D90" s="3"/>
      <c r="E90" s="59"/>
      <c r="F90" s="3"/>
      <c r="G90" s="3"/>
      <c r="H90" s="3"/>
      <c r="I90" s="3"/>
      <c r="J90" s="3"/>
      <c r="K90" s="3"/>
      <c r="L90" s="3"/>
      <c r="M90" s="63"/>
    </row>
    <row r="91" spans="1:17" ht="21">
      <c r="B91" s="3"/>
      <c r="C91" s="3"/>
      <c r="D91" s="3"/>
      <c r="E91" s="59"/>
      <c r="F91" s="3"/>
      <c r="G91" s="3"/>
      <c r="H91" s="3"/>
      <c r="I91" s="3"/>
      <c r="J91" s="3"/>
      <c r="K91" s="3"/>
      <c r="L91" s="3"/>
    </row>
    <row r="92" spans="1:17" ht="21">
      <c r="B92" s="3"/>
      <c r="C92" s="3"/>
      <c r="D92" s="3"/>
      <c r="E92" s="59"/>
      <c r="F92" s="3"/>
      <c r="G92" s="3"/>
      <c r="H92" s="3"/>
      <c r="I92" s="3"/>
      <c r="J92" s="3"/>
      <c r="K92" s="3"/>
      <c r="L92" s="3"/>
    </row>
    <row r="93" spans="1:17" ht="21">
      <c r="B93" s="3"/>
      <c r="C93" s="3"/>
      <c r="D93" s="3"/>
      <c r="E93" s="59"/>
      <c r="F93" s="3"/>
      <c r="G93" s="3"/>
      <c r="H93" s="3"/>
      <c r="I93" s="3"/>
      <c r="J93" s="3"/>
      <c r="K93" s="3"/>
      <c r="L93" s="3"/>
    </row>
    <row r="94" spans="1:17" ht="21">
      <c r="B94" s="3"/>
      <c r="C94" s="3"/>
      <c r="D94" s="3"/>
      <c r="E94" s="59"/>
      <c r="F94" s="3"/>
      <c r="G94" s="3"/>
      <c r="H94" s="3"/>
      <c r="I94" s="3"/>
      <c r="J94" s="3"/>
      <c r="K94" s="3"/>
      <c r="L94" s="3"/>
    </row>
    <row r="95" spans="1:17" ht="21">
      <c r="B95" s="3"/>
      <c r="C95" s="3"/>
      <c r="D95" s="3"/>
      <c r="E95" s="59"/>
      <c r="F95" s="3"/>
      <c r="G95" s="3"/>
      <c r="H95" s="3"/>
      <c r="I95" s="3"/>
      <c r="J95" s="3"/>
      <c r="K95" s="3"/>
      <c r="L95" s="3"/>
    </row>
    <row r="96" spans="1:17" ht="21">
      <c r="B96" s="3"/>
      <c r="C96" s="3"/>
      <c r="D96" s="3"/>
      <c r="E96" s="59"/>
      <c r="F96" s="3"/>
      <c r="G96" s="3"/>
      <c r="H96" s="3"/>
      <c r="I96" s="3"/>
      <c r="J96" s="3"/>
      <c r="K96" s="3"/>
      <c r="L96" s="3"/>
    </row>
    <row r="97" spans="2:12" ht="21">
      <c r="B97" s="3"/>
      <c r="C97" s="3"/>
      <c r="D97" s="3"/>
      <c r="E97" s="59"/>
      <c r="F97" s="3"/>
      <c r="G97" s="3"/>
      <c r="H97" s="3"/>
      <c r="I97" s="3"/>
      <c r="J97" s="3"/>
      <c r="K97" s="3"/>
      <c r="L97" s="3"/>
    </row>
    <row r="98" spans="2:12" ht="21">
      <c r="B98" s="3"/>
      <c r="C98" s="3"/>
      <c r="D98" s="3"/>
      <c r="E98" s="59"/>
      <c r="F98" s="3"/>
      <c r="G98" s="3"/>
      <c r="H98" s="3"/>
      <c r="I98" s="3"/>
      <c r="J98" s="3"/>
      <c r="K98" s="3"/>
      <c r="L98" s="3"/>
    </row>
    <row r="99" spans="2:12" ht="21">
      <c r="B99" s="3"/>
      <c r="C99" s="3"/>
      <c r="D99" s="3"/>
      <c r="E99" s="59"/>
      <c r="F99" s="3"/>
      <c r="G99" s="3"/>
      <c r="H99" s="3"/>
      <c r="I99" s="3"/>
      <c r="J99" s="3"/>
      <c r="K99" s="3"/>
      <c r="L99" s="3"/>
    </row>
    <row r="100" spans="2:12" ht="21">
      <c r="B100" s="3"/>
      <c r="C100" s="3"/>
      <c r="D100" s="3"/>
      <c r="E100" s="59"/>
      <c r="F100" s="3"/>
      <c r="G100" s="3"/>
      <c r="H100" s="3"/>
      <c r="I100" s="3"/>
      <c r="J100" s="3"/>
      <c r="K100" s="3"/>
      <c r="L100" s="3"/>
    </row>
    <row r="101" spans="2:12" ht="21">
      <c r="B101" s="3"/>
      <c r="C101" s="3"/>
      <c r="D101" s="3"/>
      <c r="E101" s="59"/>
      <c r="F101" s="3"/>
      <c r="G101" s="3"/>
      <c r="H101" s="3"/>
      <c r="I101" s="3"/>
      <c r="J101" s="3"/>
      <c r="K101" s="3"/>
      <c r="L101" s="3"/>
    </row>
    <row r="102" spans="2:12" ht="21">
      <c r="B102" s="3"/>
      <c r="C102" s="3"/>
      <c r="D102" s="3"/>
      <c r="E102" s="59"/>
      <c r="F102" s="3"/>
      <c r="G102" s="3"/>
      <c r="H102" s="3"/>
      <c r="I102" s="3"/>
      <c r="J102" s="3"/>
      <c r="K102" s="3"/>
      <c r="L102" s="3"/>
    </row>
    <row r="103" spans="2:12" ht="21">
      <c r="E103" s="59"/>
      <c r="F103" s="3"/>
      <c r="G103" s="3"/>
      <c r="H103" s="3"/>
      <c r="I103" s="3"/>
      <c r="J103" s="3"/>
      <c r="K103" s="3"/>
      <c r="L103" s="3"/>
    </row>
    <row r="104" spans="2:12" ht="21">
      <c r="E104" s="59"/>
      <c r="F104" s="3"/>
      <c r="G104" s="3"/>
      <c r="H104" s="3"/>
      <c r="I104" s="3"/>
      <c r="J104" s="3"/>
      <c r="K104" s="3"/>
      <c r="L104" s="3"/>
    </row>
    <row r="105" spans="2:12" ht="21">
      <c r="E105" s="59"/>
      <c r="F105" s="3"/>
      <c r="G105" s="3"/>
      <c r="H105" s="3"/>
      <c r="I105" s="3"/>
      <c r="J105" s="3"/>
      <c r="K105" s="3"/>
      <c r="L105" s="3"/>
    </row>
    <row r="106" spans="2:12" ht="21">
      <c r="E106" s="59"/>
      <c r="F106" s="3"/>
      <c r="G106" s="3"/>
      <c r="H106" s="3"/>
      <c r="I106" s="3"/>
      <c r="J106" s="3"/>
      <c r="K106" s="3"/>
      <c r="L106" s="3"/>
    </row>
    <row r="107" spans="2:12" ht="21">
      <c r="E107" s="59"/>
      <c r="F107" s="3"/>
      <c r="G107" s="3"/>
      <c r="H107" s="3"/>
      <c r="I107" s="3"/>
      <c r="J107" s="3"/>
      <c r="K107" s="3"/>
      <c r="L107" s="3"/>
    </row>
    <row r="108" spans="2:12" ht="21">
      <c r="E108" s="59"/>
      <c r="F108" s="3"/>
      <c r="G108" s="3"/>
      <c r="H108" s="3"/>
      <c r="I108" s="3"/>
      <c r="J108" s="3"/>
      <c r="K108" s="3"/>
      <c r="L108" s="3"/>
    </row>
    <row r="109" spans="2:12" ht="21">
      <c r="E109" s="59"/>
      <c r="F109" s="3"/>
      <c r="G109" s="3"/>
      <c r="H109" s="3"/>
      <c r="I109" s="3"/>
      <c r="J109" s="3"/>
      <c r="K109" s="3"/>
      <c r="L109" s="3"/>
    </row>
    <row r="110" spans="2:12" ht="21">
      <c r="E110" s="59"/>
      <c r="F110" s="3"/>
      <c r="G110" s="3"/>
      <c r="H110" s="3"/>
      <c r="I110" s="3"/>
      <c r="J110" s="3"/>
      <c r="K110" s="3"/>
      <c r="L110" s="3"/>
    </row>
    <row r="111" spans="2:12" ht="21">
      <c r="E111" s="59"/>
      <c r="F111" s="3"/>
      <c r="G111" s="3"/>
      <c r="H111" s="3"/>
      <c r="I111" s="3"/>
      <c r="J111" s="3"/>
      <c r="K111" s="3"/>
      <c r="L111" s="3"/>
    </row>
    <row r="112" spans="2:12" ht="21">
      <c r="E112" s="59"/>
      <c r="F112" s="3"/>
      <c r="G112" s="3"/>
      <c r="H112" s="3"/>
      <c r="I112" s="3"/>
      <c r="J112" s="3"/>
      <c r="K112" s="3"/>
      <c r="L112" s="3"/>
    </row>
    <row r="113" spans="5:12" ht="21">
      <c r="E113" s="59"/>
      <c r="F113" s="3"/>
      <c r="G113" s="3"/>
      <c r="H113" s="3"/>
      <c r="I113" s="3"/>
      <c r="J113" s="3"/>
      <c r="K113" s="3"/>
      <c r="L113" s="3"/>
    </row>
    <row r="114" spans="5:12" ht="21">
      <c r="E114" s="59"/>
      <c r="F114" s="3"/>
      <c r="G114" s="3"/>
      <c r="H114" s="3"/>
      <c r="I114" s="3"/>
      <c r="J114" s="3"/>
      <c r="K114" s="3"/>
      <c r="L114" s="3"/>
    </row>
    <row r="115" spans="5:12" ht="21">
      <c r="E115" s="59"/>
      <c r="F115" s="3"/>
      <c r="G115" s="3"/>
      <c r="H115" s="3"/>
      <c r="I115" s="3"/>
      <c r="J115" s="3"/>
      <c r="K115" s="3"/>
      <c r="L115" s="3"/>
    </row>
    <row r="116" spans="5:12" ht="21">
      <c r="E116" s="59"/>
      <c r="F116" s="3"/>
      <c r="G116" s="3"/>
      <c r="H116" s="3"/>
      <c r="I116" s="3"/>
      <c r="J116" s="3"/>
      <c r="K116" s="3"/>
      <c r="L116" s="3"/>
    </row>
    <row r="117" spans="5:12" ht="21">
      <c r="E117" s="59"/>
      <c r="F117" s="3"/>
      <c r="G117" s="3"/>
      <c r="H117" s="3"/>
      <c r="I117" s="3"/>
      <c r="J117" s="3"/>
      <c r="K117" s="3"/>
      <c r="L117" s="3"/>
    </row>
    <row r="118" spans="5:12" ht="21">
      <c r="E118" s="59"/>
      <c r="F118" s="3"/>
      <c r="G118" s="3"/>
      <c r="H118" s="3"/>
      <c r="I118" s="3"/>
      <c r="J118" s="3"/>
      <c r="K118" s="3"/>
      <c r="L118" s="3"/>
    </row>
    <row r="119" spans="5:12" ht="21">
      <c r="E119" s="59"/>
      <c r="F119" s="3"/>
      <c r="G119" s="3"/>
      <c r="H119" s="3"/>
      <c r="I119" s="3"/>
      <c r="J119" s="3"/>
      <c r="K119" s="3"/>
      <c r="L119" s="3"/>
    </row>
    <row r="120" spans="5:12" ht="21">
      <c r="E120" s="59"/>
      <c r="F120" s="3"/>
      <c r="G120" s="3"/>
      <c r="H120" s="3"/>
      <c r="I120" s="3"/>
      <c r="J120" s="3"/>
      <c r="K120" s="3"/>
      <c r="L120" s="3"/>
    </row>
    <row r="121" spans="5:12" ht="21">
      <c r="E121" s="59"/>
      <c r="F121" s="3"/>
      <c r="G121" s="3"/>
      <c r="H121" s="3"/>
      <c r="I121" s="3"/>
      <c r="J121" s="3"/>
      <c r="K121" s="3"/>
      <c r="L121" s="3"/>
    </row>
    <row r="122" spans="5:12" ht="21">
      <c r="E122" s="59"/>
      <c r="F122" s="3"/>
      <c r="G122" s="3"/>
      <c r="H122" s="3"/>
      <c r="I122" s="3"/>
      <c r="J122" s="3"/>
      <c r="K122" s="3"/>
      <c r="L122" s="3"/>
    </row>
    <row r="123" spans="5:12" ht="21">
      <c r="E123" s="59"/>
      <c r="F123" s="3"/>
      <c r="G123" s="3"/>
      <c r="H123" s="3"/>
      <c r="I123" s="3"/>
      <c r="J123" s="3"/>
      <c r="K123" s="3"/>
      <c r="L123" s="3"/>
    </row>
    <row r="124" spans="5:12" ht="21">
      <c r="E124" s="59"/>
      <c r="F124" s="3"/>
      <c r="G124" s="3"/>
      <c r="H124" s="3"/>
      <c r="I124" s="3"/>
      <c r="J124" s="3"/>
      <c r="K124" s="3"/>
      <c r="L124" s="3"/>
    </row>
    <row r="125" spans="5:12" ht="21">
      <c r="E125" s="59"/>
      <c r="F125" s="3"/>
      <c r="G125" s="3"/>
      <c r="H125" s="3"/>
      <c r="I125" s="3"/>
      <c r="J125" s="3"/>
      <c r="K125" s="3"/>
      <c r="L125" s="3"/>
    </row>
    <row r="126" spans="5:12" ht="21">
      <c r="E126" s="59"/>
      <c r="F126" s="3"/>
      <c r="G126" s="3"/>
      <c r="H126" s="3"/>
      <c r="I126" s="3"/>
      <c r="J126" s="3"/>
      <c r="K126" s="3"/>
      <c r="L126" s="3"/>
    </row>
    <row r="127" spans="5:12" ht="21">
      <c r="E127" s="59"/>
      <c r="F127" s="3"/>
      <c r="G127" s="3"/>
      <c r="H127" s="3"/>
      <c r="I127" s="3"/>
      <c r="J127" s="3"/>
      <c r="K127" s="3"/>
      <c r="L127" s="3"/>
    </row>
    <row r="128" spans="5:12" ht="21">
      <c r="E128" s="59"/>
      <c r="F128" s="3"/>
      <c r="G128" s="3"/>
      <c r="H128" s="3"/>
      <c r="I128" s="3"/>
      <c r="J128" s="3"/>
      <c r="K128" s="3"/>
      <c r="L128" s="3"/>
    </row>
    <row r="129" spans="5:12" ht="21">
      <c r="E129" s="59"/>
      <c r="F129" s="3"/>
      <c r="G129" s="3"/>
      <c r="H129" s="3"/>
      <c r="I129" s="3"/>
      <c r="J129" s="3"/>
      <c r="K129" s="3"/>
      <c r="L129" s="3"/>
    </row>
    <row r="130" spans="5:12" ht="21">
      <c r="E130" s="59"/>
      <c r="F130" s="3"/>
      <c r="G130" s="3"/>
      <c r="H130" s="3"/>
      <c r="I130" s="3"/>
      <c r="J130" s="3"/>
      <c r="K130" s="3"/>
      <c r="L130" s="3"/>
    </row>
    <row r="131" spans="5:12" ht="21">
      <c r="E131" s="59"/>
      <c r="F131" s="3"/>
      <c r="G131" s="3"/>
      <c r="H131" s="3"/>
      <c r="I131" s="3"/>
      <c r="J131" s="3"/>
      <c r="K131" s="3"/>
      <c r="L131" s="3"/>
    </row>
    <row r="132" spans="5:12" ht="21">
      <c r="E132" s="59"/>
      <c r="F132" s="3"/>
      <c r="G132" s="3"/>
      <c r="H132" s="3"/>
      <c r="I132" s="3"/>
      <c r="J132" s="3"/>
      <c r="K132" s="3"/>
      <c r="L132" s="3"/>
    </row>
    <row r="133" spans="5:12" ht="21">
      <c r="E133" s="59"/>
      <c r="F133" s="3"/>
      <c r="G133" s="3"/>
      <c r="H133" s="3"/>
      <c r="I133" s="3"/>
      <c r="J133" s="3"/>
      <c r="K133" s="3"/>
      <c r="L133" s="3"/>
    </row>
    <row r="134" spans="5:12" ht="21">
      <c r="E134" s="59"/>
      <c r="F134" s="3"/>
      <c r="G134" s="3"/>
      <c r="H134" s="3"/>
      <c r="I134" s="3"/>
      <c r="J134" s="3"/>
      <c r="K134" s="3"/>
      <c r="L134" s="3"/>
    </row>
  </sheetData>
  <mergeCells count="9">
    <mergeCell ref="A82:B82"/>
    <mergeCell ref="A1:N1"/>
    <mergeCell ref="A2:N2"/>
    <mergeCell ref="M3:N3"/>
    <mergeCell ref="A4:A5"/>
    <mergeCell ref="B4:B5"/>
    <mergeCell ref="C4:F4"/>
    <mergeCell ref="G4:J4"/>
    <mergeCell ref="K4:N4"/>
  </mergeCells>
  <conditionalFormatting sqref="A6:A81">
    <cfRule type="expression" dxfId="5" priority="2">
      <formula>$N6=100</formula>
    </cfRule>
  </conditionalFormatting>
  <conditionalFormatting sqref="N6:N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ศิโรรัตน์ เหมพิสุทธิ์</dc:creator>
  <cp:lastModifiedBy>ศิโรรัตน์ เหมพิสุทธิ์</cp:lastModifiedBy>
  <dcterms:created xsi:type="dcterms:W3CDTF">2021-05-24T08:00:18Z</dcterms:created>
  <dcterms:modified xsi:type="dcterms:W3CDTF">2021-05-24T08:00:37Z</dcterms:modified>
</cp:coreProperties>
</file>