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ส่งคุณเสาร์ขึ้นเว็บ Newgfmis\"/>
    </mc:Choice>
  </mc:AlternateContent>
  <bookViews>
    <workbookView xWindow="0" yWindow="0" windowWidth="19200" windowHeight="10605"/>
  </bookViews>
  <sheets>
    <sheet name="13.ส่วนกลางจัดสรรให้จังหวั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I81" i="1"/>
  <c r="J81" i="1" s="1"/>
  <c r="H81" i="1"/>
  <c r="G81" i="1"/>
  <c r="E81" i="1"/>
  <c r="F81" i="1" s="1"/>
  <c r="D81" i="1"/>
  <c r="L81" i="1" s="1"/>
  <c r="C81" i="1"/>
  <c r="K81" i="1" s="1"/>
  <c r="B81" i="1"/>
  <c r="I80" i="1"/>
  <c r="J80" i="1" s="1"/>
  <c r="H80" i="1"/>
  <c r="G80" i="1"/>
  <c r="E80" i="1"/>
  <c r="M80" i="1" s="1"/>
  <c r="D80" i="1"/>
  <c r="L80" i="1" s="1"/>
  <c r="C80" i="1"/>
  <c r="F80" i="1" s="1"/>
  <c r="B80" i="1"/>
  <c r="I79" i="1"/>
  <c r="H79" i="1"/>
  <c r="G79" i="1"/>
  <c r="F79" i="1"/>
  <c r="E79" i="1"/>
  <c r="D79" i="1"/>
  <c r="C79" i="1"/>
  <c r="B79" i="1"/>
  <c r="M78" i="1"/>
  <c r="N78" i="1" s="1"/>
  <c r="I78" i="1"/>
  <c r="H78" i="1"/>
  <c r="G78" i="1"/>
  <c r="J78" i="1" s="1"/>
  <c r="E78" i="1"/>
  <c r="F78" i="1" s="1"/>
  <c r="D78" i="1"/>
  <c r="L78" i="1" s="1"/>
  <c r="C78" i="1"/>
  <c r="K78" i="1" s="1"/>
  <c r="B78" i="1"/>
  <c r="M77" i="1"/>
  <c r="I77" i="1"/>
  <c r="J77" i="1" s="1"/>
  <c r="H77" i="1"/>
  <c r="G77" i="1"/>
  <c r="E77" i="1"/>
  <c r="D77" i="1"/>
  <c r="L77" i="1" s="1"/>
  <c r="C77" i="1"/>
  <c r="K77" i="1" s="1"/>
  <c r="B77" i="1"/>
  <c r="I76" i="1"/>
  <c r="J76" i="1" s="1"/>
  <c r="H76" i="1"/>
  <c r="G76" i="1"/>
  <c r="E76" i="1"/>
  <c r="M76" i="1" s="1"/>
  <c r="D76" i="1"/>
  <c r="L76" i="1" s="1"/>
  <c r="C76" i="1"/>
  <c r="F76" i="1" s="1"/>
  <c r="B76" i="1"/>
  <c r="I75" i="1"/>
  <c r="H75" i="1"/>
  <c r="G75" i="1"/>
  <c r="F75" i="1"/>
  <c r="E75" i="1"/>
  <c r="M75" i="1" s="1"/>
  <c r="D75" i="1"/>
  <c r="C75" i="1"/>
  <c r="B75" i="1"/>
  <c r="M74" i="1"/>
  <c r="N74" i="1" s="1"/>
  <c r="I74" i="1"/>
  <c r="H74" i="1"/>
  <c r="G74" i="1"/>
  <c r="J74" i="1" s="1"/>
  <c r="F74" i="1"/>
  <c r="E74" i="1"/>
  <c r="D74" i="1"/>
  <c r="L74" i="1" s="1"/>
  <c r="C74" i="1"/>
  <c r="K74" i="1" s="1"/>
  <c r="B74" i="1"/>
  <c r="M73" i="1"/>
  <c r="L73" i="1"/>
  <c r="J73" i="1"/>
  <c r="I73" i="1"/>
  <c r="H73" i="1"/>
  <c r="G73" i="1"/>
  <c r="E73" i="1"/>
  <c r="D73" i="1"/>
  <c r="C73" i="1"/>
  <c r="K73" i="1" s="1"/>
  <c r="B73" i="1"/>
  <c r="I72" i="1"/>
  <c r="J72" i="1" s="1"/>
  <c r="H72" i="1"/>
  <c r="G72" i="1"/>
  <c r="E72" i="1"/>
  <c r="M72" i="1" s="1"/>
  <c r="D72" i="1"/>
  <c r="L72" i="1" s="1"/>
  <c r="C72" i="1"/>
  <c r="F72" i="1" s="1"/>
  <c r="B72" i="1"/>
  <c r="I71" i="1"/>
  <c r="H71" i="1"/>
  <c r="G71" i="1"/>
  <c r="F71" i="1"/>
  <c r="E71" i="1"/>
  <c r="M71" i="1" s="1"/>
  <c r="D71" i="1"/>
  <c r="C71" i="1"/>
  <c r="B71" i="1"/>
  <c r="M70" i="1"/>
  <c r="N70" i="1" s="1"/>
  <c r="I70" i="1"/>
  <c r="H70" i="1"/>
  <c r="G70" i="1"/>
  <c r="J70" i="1" s="1"/>
  <c r="F70" i="1"/>
  <c r="E70" i="1"/>
  <c r="D70" i="1"/>
  <c r="L70" i="1" s="1"/>
  <c r="C70" i="1"/>
  <c r="K70" i="1" s="1"/>
  <c r="B70" i="1"/>
  <c r="M69" i="1"/>
  <c r="L69" i="1"/>
  <c r="J69" i="1"/>
  <c r="I69" i="1"/>
  <c r="H69" i="1"/>
  <c r="G69" i="1"/>
  <c r="E69" i="1"/>
  <c r="D69" i="1"/>
  <c r="C69" i="1"/>
  <c r="K69" i="1" s="1"/>
  <c r="B69" i="1"/>
  <c r="I68" i="1"/>
  <c r="J68" i="1" s="1"/>
  <c r="H68" i="1"/>
  <c r="G68" i="1"/>
  <c r="E68" i="1"/>
  <c r="M68" i="1" s="1"/>
  <c r="D68" i="1"/>
  <c r="L68" i="1" s="1"/>
  <c r="C68" i="1"/>
  <c r="F68" i="1" s="1"/>
  <c r="B68" i="1"/>
  <c r="I67" i="1"/>
  <c r="H67" i="1"/>
  <c r="G67" i="1"/>
  <c r="F67" i="1"/>
  <c r="E67" i="1"/>
  <c r="M67" i="1" s="1"/>
  <c r="D67" i="1"/>
  <c r="C67" i="1"/>
  <c r="B67" i="1"/>
  <c r="M66" i="1"/>
  <c r="N66" i="1" s="1"/>
  <c r="I66" i="1"/>
  <c r="H66" i="1"/>
  <c r="G66" i="1"/>
  <c r="J66" i="1" s="1"/>
  <c r="F66" i="1"/>
  <c r="E66" i="1"/>
  <c r="D66" i="1"/>
  <c r="L66" i="1" s="1"/>
  <c r="C66" i="1"/>
  <c r="K66" i="1" s="1"/>
  <c r="B66" i="1"/>
  <c r="M65" i="1"/>
  <c r="L65" i="1"/>
  <c r="J65" i="1"/>
  <c r="I65" i="1"/>
  <c r="H65" i="1"/>
  <c r="G65" i="1"/>
  <c r="E65" i="1"/>
  <c r="D65" i="1"/>
  <c r="C65" i="1"/>
  <c r="K65" i="1" s="1"/>
  <c r="B65" i="1"/>
  <c r="I64" i="1"/>
  <c r="J64" i="1" s="1"/>
  <c r="H64" i="1"/>
  <c r="G64" i="1"/>
  <c r="E64" i="1"/>
  <c r="M64" i="1" s="1"/>
  <c r="D64" i="1"/>
  <c r="L64" i="1" s="1"/>
  <c r="C64" i="1"/>
  <c r="F64" i="1" s="1"/>
  <c r="B64" i="1"/>
  <c r="I63" i="1"/>
  <c r="H63" i="1"/>
  <c r="G63" i="1"/>
  <c r="F63" i="1"/>
  <c r="E63" i="1"/>
  <c r="M63" i="1" s="1"/>
  <c r="D63" i="1"/>
  <c r="C63" i="1"/>
  <c r="B63" i="1"/>
  <c r="M62" i="1"/>
  <c r="N62" i="1" s="1"/>
  <c r="I62" i="1"/>
  <c r="H62" i="1"/>
  <c r="G62" i="1"/>
  <c r="J62" i="1" s="1"/>
  <c r="F62" i="1"/>
  <c r="E62" i="1"/>
  <c r="D62" i="1"/>
  <c r="L62" i="1" s="1"/>
  <c r="C62" i="1"/>
  <c r="K62" i="1" s="1"/>
  <c r="B62" i="1"/>
  <c r="M61" i="1"/>
  <c r="L61" i="1"/>
  <c r="J61" i="1"/>
  <c r="I61" i="1"/>
  <c r="H61" i="1"/>
  <c r="G61" i="1"/>
  <c r="E61" i="1"/>
  <c r="D61" i="1"/>
  <c r="C61" i="1"/>
  <c r="K61" i="1" s="1"/>
  <c r="B61" i="1"/>
  <c r="I60" i="1"/>
  <c r="J60" i="1" s="1"/>
  <c r="H60" i="1"/>
  <c r="G60" i="1"/>
  <c r="E60" i="1"/>
  <c r="M60" i="1" s="1"/>
  <c r="D60" i="1"/>
  <c r="L60" i="1" s="1"/>
  <c r="C60" i="1"/>
  <c r="F60" i="1" s="1"/>
  <c r="B60" i="1"/>
  <c r="I59" i="1"/>
  <c r="H59" i="1"/>
  <c r="G59" i="1"/>
  <c r="F59" i="1"/>
  <c r="E59" i="1"/>
  <c r="M59" i="1" s="1"/>
  <c r="D59" i="1"/>
  <c r="C59" i="1"/>
  <c r="B59" i="1"/>
  <c r="M58" i="1"/>
  <c r="N58" i="1" s="1"/>
  <c r="I58" i="1"/>
  <c r="H58" i="1"/>
  <c r="G58" i="1"/>
  <c r="J58" i="1" s="1"/>
  <c r="F58" i="1"/>
  <c r="E58" i="1"/>
  <c r="D58" i="1"/>
  <c r="L58" i="1" s="1"/>
  <c r="C58" i="1"/>
  <c r="K58" i="1" s="1"/>
  <c r="B58" i="1"/>
  <c r="M57" i="1"/>
  <c r="L57" i="1"/>
  <c r="J57" i="1"/>
  <c r="I57" i="1"/>
  <c r="H57" i="1"/>
  <c r="G57" i="1"/>
  <c r="E57" i="1"/>
  <c r="D57" i="1"/>
  <c r="C57" i="1"/>
  <c r="K57" i="1" s="1"/>
  <c r="B57" i="1"/>
  <c r="I56" i="1"/>
  <c r="J56" i="1" s="1"/>
  <c r="H56" i="1"/>
  <c r="G56" i="1"/>
  <c r="E56" i="1"/>
  <c r="M56" i="1" s="1"/>
  <c r="D56" i="1"/>
  <c r="L56" i="1" s="1"/>
  <c r="C56" i="1"/>
  <c r="F56" i="1" s="1"/>
  <c r="B56" i="1"/>
  <c r="I55" i="1"/>
  <c r="H55" i="1"/>
  <c r="G55" i="1"/>
  <c r="F55" i="1"/>
  <c r="E55" i="1"/>
  <c r="M55" i="1" s="1"/>
  <c r="D55" i="1"/>
  <c r="C55" i="1"/>
  <c r="B55" i="1"/>
  <c r="M54" i="1"/>
  <c r="N54" i="1" s="1"/>
  <c r="I54" i="1"/>
  <c r="H54" i="1"/>
  <c r="G54" i="1"/>
  <c r="J54" i="1" s="1"/>
  <c r="F54" i="1"/>
  <c r="E54" i="1"/>
  <c r="D54" i="1"/>
  <c r="L54" i="1" s="1"/>
  <c r="C54" i="1"/>
  <c r="K54" i="1" s="1"/>
  <c r="B54" i="1"/>
  <c r="M53" i="1"/>
  <c r="L53" i="1"/>
  <c r="J53" i="1"/>
  <c r="I53" i="1"/>
  <c r="H53" i="1"/>
  <c r="G53" i="1"/>
  <c r="E53" i="1"/>
  <c r="D53" i="1"/>
  <c r="C53" i="1"/>
  <c r="K53" i="1" s="1"/>
  <c r="B53" i="1"/>
  <c r="I52" i="1"/>
  <c r="J52" i="1" s="1"/>
  <c r="H52" i="1"/>
  <c r="G52" i="1"/>
  <c r="E52" i="1"/>
  <c r="M52" i="1" s="1"/>
  <c r="D52" i="1"/>
  <c r="L52" i="1" s="1"/>
  <c r="C52" i="1"/>
  <c r="F52" i="1" s="1"/>
  <c r="B52" i="1"/>
  <c r="I51" i="1"/>
  <c r="H51" i="1"/>
  <c r="G51" i="1"/>
  <c r="F51" i="1"/>
  <c r="E51" i="1"/>
  <c r="M51" i="1" s="1"/>
  <c r="D51" i="1"/>
  <c r="C51" i="1"/>
  <c r="B51" i="1"/>
  <c r="M50" i="1"/>
  <c r="N50" i="1" s="1"/>
  <c r="I50" i="1"/>
  <c r="H50" i="1"/>
  <c r="G50" i="1"/>
  <c r="J50" i="1" s="1"/>
  <c r="F50" i="1"/>
  <c r="E50" i="1"/>
  <c r="D50" i="1"/>
  <c r="L50" i="1" s="1"/>
  <c r="C50" i="1"/>
  <c r="K50" i="1" s="1"/>
  <c r="B50" i="1"/>
  <c r="M49" i="1"/>
  <c r="L49" i="1"/>
  <c r="J49" i="1"/>
  <c r="I49" i="1"/>
  <c r="H49" i="1"/>
  <c r="G49" i="1"/>
  <c r="E49" i="1"/>
  <c r="D49" i="1"/>
  <c r="C49" i="1"/>
  <c r="K49" i="1" s="1"/>
  <c r="B49" i="1"/>
  <c r="I48" i="1"/>
  <c r="J48" i="1" s="1"/>
  <c r="H48" i="1"/>
  <c r="G48" i="1"/>
  <c r="E48" i="1"/>
  <c r="M48" i="1" s="1"/>
  <c r="D48" i="1"/>
  <c r="L48" i="1" s="1"/>
  <c r="C48" i="1"/>
  <c r="F48" i="1" s="1"/>
  <c r="B48" i="1"/>
  <c r="I47" i="1"/>
  <c r="H47" i="1"/>
  <c r="G47" i="1"/>
  <c r="F47" i="1"/>
  <c r="E47" i="1"/>
  <c r="M47" i="1" s="1"/>
  <c r="D47" i="1"/>
  <c r="C47" i="1"/>
  <c r="B47" i="1"/>
  <c r="M46" i="1"/>
  <c r="N46" i="1" s="1"/>
  <c r="I46" i="1"/>
  <c r="H46" i="1"/>
  <c r="G46" i="1"/>
  <c r="J46" i="1" s="1"/>
  <c r="F46" i="1"/>
  <c r="E46" i="1"/>
  <c r="D46" i="1"/>
  <c r="L46" i="1" s="1"/>
  <c r="C46" i="1"/>
  <c r="K46" i="1" s="1"/>
  <c r="B46" i="1"/>
  <c r="J45" i="1"/>
  <c r="I45" i="1"/>
  <c r="H45" i="1"/>
  <c r="G45" i="1"/>
  <c r="E45" i="1"/>
  <c r="F45" i="1" s="1"/>
  <c r="D45" i="1"/>
  <c r="L45" i="1" s="1"/>
  <c r="C45" i="1"/>
  <c r="K45" i="1" s="1"/>
  <c r="B45" i="1"/>
  <c r="K44" i="1"/>
  <c r="I44" i="1"/>
  <c r="J44" i="1" s="1"/>
  <c r="H44" i="1"/>
  <c r="G44" i="1"/>
  <c r="E44" i="1"/>
  <c r="D44" i="1"/>
  <c r="L44" i="1" s="1"/>
  <c r="C44" i="1"/>
  <c r="F44" i="1" s="1"/>
  <c r="B44" i="1"/>
  <c r="I43" i="1"/>
  <c r="J43" i="1" s="1"/>
  <c r="H43" i="1"/>
  <c r="G43" i="1"/>
  <c r="F43" i="1"/>
  <c r="E43" i="1"/>
  <c r="D43" i="1"/>
  <c r="C43" i="1"/>
  <c r="K43" i="1" s="1"/>
  <c r="B43" i="1"/>
  <c r="I42" i="1"/>
  <c r="H42" i="1"/>
  <c r="G42" i="1"/>
  <c r="J42" i="1" s="1"/>
  <c r="E42" i="1"/>
  <c r="M42" i="1" s="1"/>
  <c r="N42" i="1" s="1"/>
  <c r="D42" i="1"/>
  <c r="L42" i="1" s="1"/>
  <c r="C42" i="1"/>
  <c r="K42" i="1" s="1"/>
  <c r="B42" i="1"/>
  <c r="J41" i="1"/>
  <c r="I41" i="1"/>
  <c r="H41" i="1"/>
  <c r="G41" i="1"/>
  <c r="E41" i="1"/>
  <c r="M41" i="1" s="1"/>
  <c r="D41" i="1"/>
  <c r="L41" i="1" s="1"/>
  <c r="C41" i="1"/>
  <c r="K41" i="1" s="1"/>
  <c r="B41" i="1"/>
  <c r="L40" i="1"/>
  <c r="K40" i="1"/>
  <c r="J40" i="1"/>
  <c r="I40" i="1"/>
  <c r="H40" i="1"/>
  <c r="G40" i="1"/>
  <c r="E40" i="1"/>
  <c r="M40" i="1" s="1"/>
  <c r="D40" i="1"/>
  <c r="C40" i="1"/>
  <c r="F40" i="1" s="1"/>
  <c r="B40" i="1"/>
  <c r="I39" i="1"/>
  <c r="H39" i="1"/>
  <c r="G39" i="1"/>
  <c r="J39" i="1" s="1"/>
  <c r="F39" i="1"/>
  <c r="E39" i="1"/>
  <c r="M39" i="1" s="1"/>
  <c r="D39" i="1"/>
  <c r="L39" i="1" s="1"/>
  <c r="C39" i="1"/>
  <c r="B39" i="1"/>
  <c r="M38" i="1"/>
  <c r="I38" i="1"/>
  <c r="H38" i="1"/>
  <c r="G38" i="1"/>
  <c r="J38" i="1" s="1"/>
  <c r="F38" i="1"/>
  <c r="E38" i="1"/>
  <c r="D38" i="1"/>
  <c r="C38" i="1"/>
  <c r="B38" i="1"/>
  <c r="J37" i="1"/>
  <c r="I37" i="1"/>
  <c r="H37" i="1"/>
  <c r="G37" i="1"/>
  <c r="E37" i="1"/>
  <c r="M37" i="1" s="1"/>
  <c r="N37" i="1" s="1"/>
  <c r="D37" i="1"/>
  <c r="L37" i="1" s="1"/>
  <c r="C37" i="1"/>
  <c r="K37" i="1" s="1"/>
  <c r="B37" i="1"/>
  <c r="K36" i="1"/>
  <c r="I36" i="1"/>
  <c r="J36" i="1" s="1"/>
  <c r="H36" i="1"/>
  <c r="G36" i="1"/>
  <c r="E36" i="1"/>
  <c r="D36" i="1"/>
  <c r="L36" i="1" s="1"/>
  <c r="C36" i="1"/>
  <c r="F36" i="1" s="1"/>
  <c r="B36" i="1"/>
  <c r="I35" i="1"/>
  <c r="J35" i="1" s="1"/>
  <c r="H35" i="1"/>
  <c r="G35" i="1"/>
  <c r="F35" i="1"/>
  <c r="E35" i="1"/>
  <c r="D35" i="1"/>
  <c r="C35" i="1"/>
  <c r="K35" i="1" s="1"/>
  <c r="B35" i="1"/>
  <c r="I34" i="1"/>
  <c r="H34" i="1"/>
  <c r="G34" i="1"/>
  <c r="J34" i="1" s="1"/>
  <c r="E34" i="1"/>
  <c r="M34" i="1" s="1"/>
  <c r="N34" i="1" s="1"/>
  <c r="D34" i="1"/>
  <c r="L34" i="1" s="1"/>
  <c r="C34" i="1"/>
  <c r="K34" i="1" s="1"/>
  <c r="B34" i="1"/>
  <c r="J33" i="1"/>
  <c r="I33" i="1"/>
  <c r="H33" i="1"/>
  <c r="G33" i="1"/>
  <c r="E33" i="1"/>
  <c r="M33" i="1" s="1"/>
  <c r="D33" i="1"/>
  <c r="L33" i="1" s="1"/>
  <c r="C33" i="1"/>
  <c r="F33" i="1" s="1"/>
  <c r="B33" i="1"/>
  <c r="L32" i="1"/>
  <c r="K32" i="1"/>
  <c r="J32" i="1"/>
  <c r="I32" i="1"/>
  <c r="H32" i="1"/>
  <c r="G32" i="1"/>
  <c r="E32" i="1"/>
  <c r="M32" i="1" s="1"/>
  <c r="D32" i="1"/>
  <c r="C32" i="1"/>
  <c r="F32" i="1" s="1"/>
  <c r="B32" i="1"/>
  <c r="I31" i="1"/>
  <c r="H31" i="1"/>
  <c r="G31" i="1"/>
  <c r="J31" i="1" s="1"/>
  <c r="F31" i="1"/>
  <c r="E31" i="1"/>
  <c r="M31" i="1" s="1"/>
  <c r="D31" i="1"/>
  <c r="L31" i="1" s="1"/>
  <c r="C31" i="1"/>
  <c r="B31" i="1"/>
  <c r="M30" i="1"/>
  <c r="I30" i="1"/>
  <c r="H30" i="1"/>
  <c r="G30" i="1"/>
  <c r="J30" i="1" s="1"/>
  <c r="E30" i="1"/>
  <c r="F30" i="1" s="1"/>
  <c r="D30" i="1"/>
  <c r="C30" i="1"/>
  <c r="B30" i="1"/>
  <c r="J29" i="1"/>
  <c r="I29" i="1"/>
  <c r="H29" i="1"/>
  <c r="G29" i="1"/>
  <c r="E29" i="1"/>
  <c r="F29" i="1" s="1"/>
  <c r="D29" i="1"/>
  <c r="L29" i="1" s="1"/>
  <c r="C29" i="1"/>
  <c r="K29" i="1" s="1"/>
  <c r="B29" i="1"/>
  <c r="K28" i="1"/>
  <c r="I28" i="1"/>
  <c r="J28" i="1" s="1"/>
  <c r="H28" i="1"/>
  <c r="G28" i="1"/>
  <c r="E28" i="1"/>
  <c r="D28" i="1"/>
  <c r="L28" i="1" s="1"/>
  <c r="C28" i="1"/>
  <c r="F28" i="1" s="1"/>
  <c r="B28" i="1"/>
  <c r="I27" i="1"/>
  <c r="J27" i="1" s="1"/>
  <c r="H27" i="1"/>
  <c r="G27" i="1"/>
  <c r="F27" i="1"/>
  <c r="E27" i="1"/>
  <c r="D27" i="1"/>
  <c r="C27" i="1"/>
  <c r="K27" i="1" s="1"/>
  <c r="B27" i="1"/>
  <c r="I26" i="1"/>
  <c r="H26" i="1"/>
  <c r="G26" i="1"/>
  <c r="J26" i="1" s="1"/>
  <c r="E26" i="1"/>
  <c r="M26" i="1" s="1"/>
  <c r="N26" i="1" s="1"/>
  <c r="D26" i="1"/>
  <c r="L26" i="1" s="1"/>
  <c r="C26" i="1"/>
  <c r="K26" i="1" s="1"/>
  <c r="B26" i="1"/>
  <c r="J25" i="1"/>
  <c r="I25" i="1"/>
  <c r="H25" i="1"/>
  <c r="G25" i="1"/>
  <c r="E25" i="1"/>
  <c r="M25" i="1" s="1"/>
  <c r="D25" i="1"/>
  <c r="L25" i="1" s="1"/>
  <c r="C25" i="1"/>
  <c r="F25" i="1" s="1"/>
  <c r="B25" i="1"/>
  <c r="L24" i="1"/>
  <c r="K24" i="1"/>
  <c r="J24" i="1"/>
  <c r="I24" i="1"/>
  <c r="H24" i="1"/>
  <c r="G24" i="1"/>
  <c r="E24" i="1"/>
  <c r="M24" i="1" s="1"/>
  <c r="D24" i="1"/>
  <c r="C24" i="1"/>
  <c r="F24" i="1" s="1"/>
  <c r="B24" i="1"/>
  <c r="I23" i="1"/>
  <c r="H23" i="1"/>
  <c r="G23" i="1"/>
  <c r="J23" i="1" s="1"/>
  <c r="F23" i="1"/>
  <c r="E23" i="1"/>
  <c r="M23" i="1" s="1"/>
  <c r="D23" i="1"/>
  <c r="L23" i="1" s="1"/>
  <c r="C23" i="1"/>
  <c r="B23" i="1"/>
  <c r="M22" i="1"/>
  <c r="I22" i="1"/>
  <c r="H22" i="1"/>
  <c r="G22" i="1"/>
  <c r="J22" i="1" s="1"/>
  <c r="E22" i="1"/>
  <c r="F22" i="1" s="1"/>
  <c r="D22" i="1"/>
  <c r="C22" i="1"/>
  <c r="B22" i="1"/>
  <c r="J21" i="1"/>
  <c r="I21" i="1"/>
  <c r="H21" i="1"/>
  <c r="G21" i="1"/>
  <c r="E21" i="1"/>
  <c r="F21" i="1" s="1"/>
  <c r="D21" i="1"/>
  <c r="L21" i="1" s="1"/>
  <c r="C21" i="1"/>
  <c r="K21" i="1" s="1"/>
  <c r="B21" i="1"/>
  <c r="K20" i="1"/>
  <c r="I20" i="1"/>
  <c r="J20" i="1" s="1"/>
  <c r="H20" i="1"/>
  <c r="G20" i="1"/>
  <c r="E20" i="1"/>
  <c r="D20" i="1"/>
  <c r="L20" i="1" s="1"/>
  <c r="C20" i="1"/>
  <c r="F20" i="1" s="1"/>
  <c r="B20" i="1"/>
  <c r="I19" i="1"/>
  <c r="J19" i="1" s="1"/>
  <c r="H19" i="1"/>
  <c r="G19" i="1"/>
  <c r="F19" i="1"/>
  <c r="E19" i="1"/>
  <c r="D19" i="1"/>
  <c r="L19" i="1" s="1"/>
  <c r="C19" i="1"/>
  <c r="K19" i="1" s="1"/>
  <c r="B19" i="1"/>
  <c r="I18" i="1"/>
  <c r="H18" i="1"/>
  <c r="G18" i="1"/>
  <c r="J18" i="1" s="1"/>
  <c r="E18" i="1"/>
  <c r="D18" i="1"/>
  <c r="L18" i="1" s="1"/>
  <c r="C18" i="1"/>
  <c r="B18" i="1"/>
  <c r="J17" i="1"/>
  <c r="I17" i="1"/>
  <c r="H17" i="1"/>
  <c r="G17" i="1"/>
  <c r="E17" i="1"/>
  <c r="F17" i="1" s="1"/>
  <c r="D17" i="1"/>
  <c r="L17" i="1" s="1"/>
  <c r="C17" i="1"/>
  <c r="K17" i="1" s="1"/>
  <c r="B17" i="1"/>
  <c r="I16" i="1"/>
  <c r="J16" i="1" s="1"/>
  <c r="H16" i="1"/>
  <c r="G16" i="1"/>
  <c r="E16" i="1"/>
  <c r="M16" i="1" s="1"/>
  <c r="D16" i="1"/>
  <c r="L16" i="1" s="1"/>
  <c r="C16" i="1"/>
  <c r="F16" i="1" s="1"/>
  <c r="B16" i="1"/>
  <c r="I15" i="1"/>
  <c r="H15" i="1"/>
  <c r="H82" i="1" s="1"/>
  <c r="G15" i="1"/>
  <c r="F15" i="1"/>
  <c r="E15" i="1"/>
  <c r="D15" i="1"/>
  <c r="C15" i="1"/>
  <c r="B15" i="1"/>
  <c r="M14" i="1"/>
  <c r="N14" i="1" s="1"/>
  <c r="I14" i="1"/>
  <c r="H14" i="1"/>
  <c r="G14" i="1"/>
  <c r="J14" i="1" s="1"/>
  <c r="E14" i="1"/>
  <c r="F14" i="1" s="1"/>
  <c r="D14" i="1"/>
  <c r="L14" i="1" s="1"/>
  <c r="C14" i="1"/>
  <c r="K14" i="1" s="1"/>
  <c r="B14" i="1"/>
  <c r="J13" i="1"/>
  <c r="I13" i="1"/>
  <c r="H13" i="1"/>
  <c r="G13" i="1"/>
  <c r="E13" i="1"/>
  <c r="M13" i="1" s="1"/>
  <c r="D13" i="1"/>
  <c r="L13" i="1" s="1"/>
  <c r="C13" i="1"/>
  <c r="F13" i="1" s="1"/>
  <c r="B13" i="1"/>
  <c r="L12" i="1"/>
  <c r="K12" i="1"/>
  <c r="I12" i="1"/>
  <c r="J12" i="1" s="1"/>
  <c r="H12" i="1"/>
  <c r="G12" i="1"/>
  <c r="E12" i="1"/>
  <c r="M12" i="1" s="1"/>
  <c r="D12" i="1"/>
  <c r="C12" i="1"/>
  <c r="F12" i="1" s="1"/>
  <c r="B12" i="1"/>
  <c r="I11" i="1"/>
  <c r="J11" i="1" s="1"/>
  <c r="H11" i="1"/>
  <c r="G11" i="1"/>
  <c r="F11" i="1"/>
  <c r="E11" i="1"/>
  <c r="M11" i="1" s="1"/>
  <c r="D11" i="1"/>
  <c r="C11" i="1"/>
  <c r="B11" i="1"/>
  <c r="M10" i="1"/>
  <c r="N10" i="1" s="1"/>
  <c r="L10" i="1"/>
  <c r="I10" i="1"/>
  <c r="H10" i="1"/>
  <c r="G10" i="1"/>
  <c r="J10" i="1" s="1"/>
  <c r="E10" i="1"/>
  <c r="F10" i="1" s="1"/>
  <c r="D10" i="1"/>
  <c r="C10" i="1"/>
  <c r="K10" i="1" s="1"/>
  <c r="B10" i="1"/>
  <c r="J9" i="1"/>
  <c r="I9" i="1"/>
  <c r="H9" i="1"/>
  <c r="G9" i="1"/>
  <c r="F9" i="1"/>
  <c r="E9" i="1"/>
  <c r="M9" i="1" s="1"/>
  <c r="D9" i="1"/>
  <c r="L9" i="1" s="1"/>
  <c r="C9" i="1"/>
  <c r="K9" i="1" s="1"/>
  <c r="N9" i="1" s="1"/>
  <c r="B9" i="1"/>
  <c r="L8" i="1"/>
  <c r="K8" i="1"/>
  <c r="I8" i="1"/>
  <c r="J8" i="1" s="1"/>
  <c r="H8" i="1"/>
  <c r="G8" i="1"/>
  <c r="E8" i="1"/>
  <c r="D8" i="1"/>
  <c r="C8" i="1"/>
  <c r="F8" i="1" s="1"/>
  <c r="B8" i="1"/>
  <c r="N7" i="1"/>
  <c r="I7" i="1"/>
  <c r="J7" i="1" s="1"/>
  <c r="H7" i="1"/>
  <c r="G7" i="1"/>
  <c r="F7" i="1"/>
  <c r="E7" i="1"/>
  <c r="M7" i="1" s="1"/>
  <c r="D7" i="1"/>
  <c r="L7" i="1" s="1"/>
  <c r="C7" i="1"/>
  <c r="K7" i="1" s="1"/>
  <c r="B7" i="1"/>
  <c r="L6" i="1"/>
  <c r="I6" i="1"/>
  <c r="H6" i="1"/>
  <c r="G6" i="1"/>
  <c r="F6" i="1"/>
  <c r="E6" i="1"/>
  <c r="M6" i="1" s="1"/>
  <c r="D6" i="1"/>
  <c r="C6" i="1"/>
  <c r="B6" i="1"/>
  <c r="A2" i="1"/>
  <c r="A1" i="1"/>
  <c r="J15" i="1" l="1"/>
  <c r="N38" i="1"/>
  <c r="P38" i="1" s="1"/>
  <c r="P58" i="1"/>
  <c r="P74" i="1"/>
  <c r="M18" i="1"/>
  <c r="F18" i="1"/>
  <c r="N13" i="1"/>
  <c r="P13" i="1" s="1"/>
  <c r="N25" i="1"/>
  <c r="P25" i="1" s="1"/>
  <c r="N6" i="1"/>
  <c r="P7" i="1" s="1"/>
  <c r="P50" i="1"/>
  <c r="P66" i="1"/>
  <c r="K6" i="1"/>
  <c r="G82" i="1"/>
  <c r="P10" i="1"/>
  <c r="N41" i="1"/>
  <c r="P42" i="1"/>
  <c r="P70" i="1"/>
  <c r="N39" i="1"/>
  <c r="N69" i="1"/>
  <c r="J6" i="1"/>
  <c r="F73" i="1"/>
  <c r="M17" i="1"/>
  <c r="N17" i="1" s="1"/>
  <c r="J79" i="1"/>
  <c r="N49" i="1"/>
  <c r="N52" i="1"/>
  <c r="N61" i="1"/>
  <c r="F49" i="1"/>
  <c r="F57" i="1"/>
  <c r="N12" i="1"/>
  <c r="N32" i="1"/>
  <c r="N40" i="1"/>
  <c r="P40" i="1" s="1"/>
  <c r="K22" i="1"/>
  <c r="N22" i="1" s="1"/>
  <c r="P22" i="1" s="1"/>
  <c r="L27" i="1"/>
  <c r="K38" i="1"/>
  <c r="L43" i="1"/>
  <c r="J47" i="1"/>
  <c r="J51" i="1"/>
  <c r="J55" i="1"/>
  <c r="N53" i="1"/>
  <c r="P53" i="1" s="1"/>
  <c r="N56" i="1"/>
  <c r="N73" i="1"/>
  <c r="F61" i="1"/>
  <c r="F69" i="1"/>
  <c r="K13" i="1"/>
  <c r="N24" i="1"/>
  <c r="K15" i="1"/>
  <c r="K30" i="1"/>
  <c r="N30" i="1" s="1"/>
  <c r="P30" i="1" s="1"/>
  <c r="L35" i="1"/>
  <c r="J59" i="1"/>
  <c r="J63" i="1"/>
  <c r="J67" i="1"/>
  <c r="J71" i="1"/>
  <c r="J75" i="1"/>
  <c r="D82" i="1"/>
  <c r="M8" i="1"/>
  <c r="N8" i="1" s="1"/>
  <c r="P8" i="1" s="1"/>
  <c r="L15" i="1"/>
  <c r="L22" i="1"/>
  <c r="M27" i="1"/>
  <c r="N27" i="1" s="1"/>
  <c r="P27" i="1" s="1"/>
  <c r="L30" i="1"/>
  <c r="M35" i="1"/>
  <c r="N35" i="1" s="1"/>
  <c r="P35" i="1" s="1"/>
  <c r="L38" i="1"/>
  <c r="M43" i="1"/>
  <c r="N43" i="1" s="1"/>
  <c r="P43" i="1" s="1"/>
  <c r="K79" i="1"/>
  <c r="K80" i="1"/>
  <c r="N71" i="1"/>
  <c r="P71" i="1" s="1"/>
  <c r="M21" i="1"/>
  <c r="N21" i="1" s="1"/>
  <c r="P21" i="1" s="1"/>
  <c r="M29" i="1"/>
  <c r="N29" i="1" s="1"/>
  <c r="M45" i="1"/>
  <c r="N45" i="1" s="1"/>
  <c r="P45" i="1" s="1"/>
  <c r="N48" i="1"/>
  <c r="N57" i="1"/>
  <c r="F37" i="1"/>
  <c r="K25" i="1"/>
  <c r="F26" i="1"/>
  <c r="K33" i="1"/>
  <c r="N33" i="1" s="1"/>
  <c r="F34" i="1"/>
  <c r="C82" i="1"/>
  <c r="M19" i="1"/>
  <c r="N19" i="1" s="1"/>
  <c r="E82" i="1"/>
  <c r="K11" i="1"/>
  <c r="N11" i="1" s="1"/>
  <c r="P11" i="1" s="1"/>
  <c r="M15" i="1"/>
  <c r="K16" i="1"/>
  <c r="N16" i="1" s="1"/>
  <c r="K18" i="1"/>
  <c r="F41" i="1"/>
  <c r="K47" i="1"/>
  <c r="N47" i="1" s="1"/>
  <c r="P47" i="1" s="1"/>
  <c r="K48" i="1"/>
  <c r="K51" i="1"/>
  <c r="N51" i="1" s="1"/>
  <c r="P51" i="1" s="1"/>
  <c r="K52" i="1"/>
  <c r="K55" i="1"/>
  <c r="N55" i="1" s="1"/>
  <c r="P55" i="1" s="1"/>
  <c r="K56" i="1"/>
  <c r="K59" i="1"/>
  <c r="N59" i="1" s="1"/>
  <c r="P59" i="1" s="1"/>
  <c r="K60" i="1"/>
  <c r="N60" i="1" s="1"/>
  <c r="P60" i="1" s="1"/>
  <c r="K63" i="1"/>
  <c r="N63" i="1" s="1"/>
  <c r="P63" i="1" s="1"/>
  <c r="K64" i="1"/>
  <c r="N64" i="1" s="1"/>
  <c r="K67" i="1"/>
  <c r="N67" i="1" s="1"/>
  <c r="P67" i="1" s="1"/>
  <c r="K68" i="1"/>
  <c r="K71" i="1"/>
  <c r="K72" i="1"/>
  <c r="N72" i="1" s="1"/>
  <c r="P72" i="1" s="1"/>
  <c r="K75" i="1"/>
  <c r="N75" i="1" s="1"/>
  <c r="P75" i="1" s="1"/>
  <c r="K76" i="1"/>
  <c r="N76" i="1" s="1"/>
  <c r="P76" i="1" s="1"/>
  <c r="L79" i="1"/>
  <c r="N77" i="1"/>
  <c r="N80" i="1"/>
  <c r="N65" i="1"/>
  <c r="N68" i="1"/>
  <c r="F53" i="1"/>
  <c r="F65" i="1"/>
  <c r="F77" i="1"/>
  <c r="F42" i="1"/>
  <c r="L11" i="1"/>
  <c r="L82" i="1" s="1"/>
  <c r="L88" i="1" s="1"/>
  <c r="M20" i="1"/>
  <c r="N20" i="1" s="1"/>
  <c r="P20" i="1" s="1"/>
  <c r="K23" i="1"/>
  <c r="N23" i="1" s="1"/>
  <c r="P23" i="1" s="1"/>
  <c r="M28" i="1"/>
  <c r="N28" i="1" s="1"/>
  <c r="P28" i="1" s="1"/>
  <c r="K31" i="1"/>
  <c r="N31" i="1" s="1"/>
  <c r="M36" i="1"/>
  <c r="N36" i="1" s="1"/>
  <c r="P36" i="1" s="1"/>
  <c r="K39" i="1"/>
  <c r="M44" i="1"/>
  <c r="N44" i="1" s="1"/>
  <c r="L47" i="1"/>
  <c r="L51" i="1"/>
  <c r="L55" i="1"/>
  <c r="L59" i="1"/>
  <c r="L63" i="1"/>
  <c r="L67" i="1"/>
  <c r="L71" i="1"/>
  <c r="L75" i="1"/>
  <c r="M79" i="1"/>
  <c r="M81" i="1"/>
  <c r="N81" i="1" s="1"/>
  <c r="P81" i="1" s="1"/>
  <c r="I82" i="1"/>
  <c r="J82" i="1" s="1"/>
  <c r="P64" i="1" l="1"/>
  <c r="P33" i="1"/>
  <c r="P34" i="1"/>
  <c r="P31" i="1"/>
  <c r="P61" i="1"/>
  <c r="P65" i="1"/>
  <c r="N15" i="1"/>
  <c r="P15" i="1" s="1"/>
  <c r="P32" i="1"/>
  <c r="P41" i="1"/>
  <c r="P46" i="1"/>
  <c r="P56" i="1"/>
  <c r="P54" i="1"/>
  <c r="P68" i="1"/>
  <c r="P29" i="1"/>
  <c r="P24" i="1"/>
  <c r="P49" i="1"/>
  <c r="P62" i="1"/>
  <c r="P80" i="1"/>
  <c r="P12" i="1"/>
  <c r="P69" i="1"/>
  <c r="P14" i="1"/>
  <c r="P48" i="1"/>
  <c r="P17" i="1"/>
  <c r="P52" i="1"/>
  <c r="P77" i="1"/>
  <c r="F82" i="1"/>
  <c r="M82" i="1"/>
  <c r="P78" i="1"/>
  <c r="P44" i="1"/>
  <c r="P19" i="1"/>
  <c r="P37" i="1"/>
  <c r="N79" i="1"/>
  <c r="P79" i="1" s="1"/>
  <c r="P39" i="1"/>
  <c r="N18" i="1"/>
  <c r="P18" i="1" s="1"/>
  <c r="P57" i="1"/>
  <c r="P73" i="1"/>
  <c r="K82" i="1"/>
  <c r="K88" i="1" s="1"/>
  <c r="P26" i="1"/>
  <c r="P9" i="1"/>
  <c r="P16" i="1" l="1"/>
  <c r="M88" i="1"/>
  <c r="N82" i="1"/>
</calcChain>
</file>

<file path=xl/sharedStrings.xml><?xml version="1.0" encoding="utf-8"?>
<sst xmlns="http://schemas.openxmlformats.org/spreadsheetml/2006/main" count="98" uniqueCount="88">
  <si>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</si>
  <si>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</si>
  <si>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</si>
  <si>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</si>
  <si>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</si>
  <si>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</si>
  <si>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</si>
  <si>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PO</t>
  </si>
  <si>
    <t>เบิกจ่าย</t>
  </si>
  <si>
    <t>ร้อยละเบิกจ่ายต่องบจัดสรรถือจ่ายจังหวัด</t>
  </si>
  <si>
    <t>1500</t>
  </si>
  <si>
    <t>2300</t>
  </si>
  <si>
    <t>2500</t>
  </si>
  <si>
    <t>9300</t>
  </si>
  <si>
    <t>8100</t>
  </si>
  <si>
    <t>8400</t>
  </si>
  <si>
    <t>3100</t>
  </si>
  <si>
    <t>1800</t>
  </si>
  <si>
    <t>5300</t>
  </si>
  <si>
    <t>5500</t>
  </si>
  <si>
    <t>3800</t>
  </si>
  <si>
    <t>1400</t>
  </si>
  <si>
    <t>7200</t>
  </si>
  <si>
    <t>2700</t>
  </si>
  <si>
    <t>6100</t>
  </si>
  <si>
    <t>7100</t>
  </si>
  <si>
    <t>9500</t>
  </si>
  <si>
    <t>2100</t>
  </si>
  <si>
    <t>8500</t>
  </si>
  <si>
    <t>6000</t>
  </si>
  <si>
    <t>3900</t>
  </si>
  <si>
    <t>7600</t>
  </si>
  <si>
    <t>2200</t>
  </si>
  <si>
    <t>4600</t>
  </si>
  <si>
    <t>5800</t>
  </si>
  <si>
    <t>9100</t>
  </si>
  <si>
    <t>4900</t>
  </si>
  <si>
    <t>6600</t>
  </si>
  <si>
    <t>6700</t>
  </si>
  <si>
    <t>3600</t>
  </si>
  <si>
    <t>8600</t>
  </si>
  <si>
    <t>2600</t>
  </si>
  <si>
    <t>1900</t>
  </si>
  <si>
    <t>6200</t>
  </si>
  <si>
    <t>1300</t>
  </si>
  <si>
    <t>8300</t>
  </si>
  <si>
    <t>2000</t>
  </si>
  <si>
    <t>1700</t>
  </si>
  <si>
    <t>9600</t>
  </si>
  <si>
    <t>4500</t>
  </si>
  <si>
    <t>4800</t>
  </si>
  <si>
    <t>7500</t>
  </si>
  <si>
    <t>3200</t>
  </si>
  <si>
    <t>7700</t>
  </si>
  <si>
    <t>1100</t>
  </si>
  <si>
    <t>3500</t>
  </si>
  <si>
    <t>3700</t>
  </si>
  <si>
    <t>8200</t>
  </si>
  <si>
    <t>9200</t>
  </si>
  <si>
    <t>4200</t>
  </si>
  <si>
    <t>4400</t>
  </si>
  <si>
    <t>2400</t>
  </si>
  <si>
    <t>7000</t>
  </si>
  <si>
    <t>5400</t>
  </si>
  <si>
    <t>4100</t>
  </si>
  <si>
    <t>5200</t>
  </si>
  <si>
    <t>1200</t>
  </si>
  <si>
    <t>5100</t>
  </si>
  <si>
    <t>3300</t>
  </si>
  <si>
    <t>3000</t>
  </si>
  <si>
    <t>7400</t>
  </si>
  <si>
    <t>1600</t>
  </si>
  <si>
    <t>6500</t>
  </si>
  <si>
    <t>4700</t>
  </si>
  <si>
    <t>6400</t>
  </si>
  <si>
    <t>9400</t>
  </si>
  <si>
    <t>5700</t>
  </si>
  <si>
    <t>3400</t>
  </si>
  <si>
    <t>4300</t>
  </si>
  <si>
    <t>7300</t>
  </si>
  <si>
    <t>6300</t>
  </si>
  <si>
    <t>4000</t>
  </si>
  <si>
    <t>9000</t>
  </si>
  <si>
    <t>8000</t>
  </si>
  <si>
    <t>5600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</si>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</sst>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9" fillId="4" borderId="18" applyNumberFormat="0" applyProtection="0">
      <alignment horizontal="left" vertical="center" indent="1"/>
    </xf>
    <xf numFmtId="0" fontId="10" fillId="0" borderId="0"/>
  </cellStyleXfs>
  <cellXfs count="64">
    <xf numFmtId="0" fontId="0" fillId="0" borderId="0" xfId="0"/>
    <xf numFmtId="0" fontId="3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3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4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3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horizontal="center" vertical="center"/>
    </xf>
    <xf numFmtId="43" fontId="7" fillId="5" borderId="21" xfId="3" applyFont="1" applyFill="1" applyBorder="1" applyAlignment="1">
      <alignment horizontal="center" vertical="center"/>
    </xf>
    <xf numFmtId="43" fontId="7" fillId="5" borderId="20" xfId="3" applyNumberFormat="1" applyFont="1" applyFill="1" applyBorder="1" applyAlignment="1">
      <alignment vertical="center"/>
    </xf>
    <xf numFmtId="43" fontId="7" fillId="5" borderId="21" xfId="3" applyNumberFormat="1" applyFont="1" applyFill="1" applyBorder="1" applyAlignment="1">
      <alignment vertical="center"/>
    </xf>
    <xf numFmtId="43" fontId="7" fillId="5" borderId="22" xfId="3" applyNumberFormat="1" applyFont="1" applyFill="1" applyBorder="1" applyAlignment="1">
      <alignment vertical="center"/>
    </xf>
    <xf numFmtId="43" fontId="7" fillId="5" borderId="23" xfId="3" applyNumberFormat="1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vertical="center"/>
    </xf>
    <xf numFmtId="4" fontId="9" fillId="4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12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DSAR~1\AppData\Local\Temp\Rar$DIa8276.12830\2021.05.14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14 พฤษภาคม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14 พฤษภาคม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14/5/2021 23:09:25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15/5/2021 06:47:06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242720.54700898999</v>
          </cell>
          <cell r="E64">
            <v>3154.4223112099999</v>
          </cell>
          <cell r="F64">
            <v>203164.46068716</v>
          </cell>
          <cell r="G64">
            <v>83.703033464000001</v>
          </cell>
          <cell r="H64">
            <v>287926.40341302002</v>
          </cell>
          <cell r="J64">
            <v>110495.35696290999</v>
          </cell>
          <cell r="K64">
            <v>104647.1564279</v>
          </cell>
          <cell r="L64">
            <v>36.345105967000002</v>
          </cell>
          <cell r="M64">
            <v>530646.95042201004</v>
          </cell>
          <cell r="O64">
            <v>113649.77927412</v>
          </cell>
          <cell r="P64">
            <v>307811.61711505998</v>
          </cell>
          <cell r="Q64">
            <v>58.006856888999998</v>
          </cell>
          <cell r="R64">
            <v>421461.39638917998</v>
          </cell>
        </row>
        <row r="65">
          <cell r="A65" t="str">
            <v>1500</v>
          </cell>
          <cell r="B65" t="str">
            <v>อ่างทอง</v>
          </cell>
          <cell r="C65">
            <v>880.33357246000003</v>
          </cell>
          <cell r="E65">
            <v>5.0448103199999998</v>
          </cell>
          <cell r="F65">
            <v>699.65144153000006</v>
          </cell>
          <cell r="G65">
            <v>79.475719592999994</v>
          </cell>
          <cell r="H65">
            <v>1732.92251736</v>
          </cell>
          <cell r="J65">
            <v>1007.62731087</v>
          </cell>
          <cell r="K65">
            <v>455.90951053999999</v>
          </cell>
          <cell r="L65">
            <v>26.308707168000002</v>
          </cell>
          <cell r="M65">
            <v>2613.2560898199999</v>
          </cell>
          <cell r="O65">
            <v>1012.67212119</v>
          </cell>
          <cell r="P65">
            <v>1155.56095207</v>
          </cell>
          <cell r="Q65">
            <v>44.219200581999999</v>
          </cell>
        </row>
        <row r="66">
          <cell r="A66" t="str">
            <v>2300</v>
          </cell>
          <cell r="B66" t="str">
            <v>ตราด</v>
          </cell>
          <cell r="C66">
            <v>734.02406587999997</v>
          </cell>
          <cell r="E66">
            <v>4.7365155300000001</v>
          </cell>
          <cell r="F66">
            <v>611.06998166999995</v>
          </cell>
          <cell r="G66">
            <v>83.249311578999993</v>
          </cell>
          <cell r="H66">
            <v>1402.7015505500001</v>
          </cell>
          <cell r="J66">
            <v>685.07486304999998</v>
          </cell>
          <cell r="K66">
            <v>341.60246684999998</v>
          </cell>
          <cell r="L66">
            <v>24.35318238</v>
          </cell>
          <cell r="M66">
            <v>2136.7256164300002</v>
          </cell>
          <cell r="O66">
            <v>689.81137858</v>
          </cell>
          <cell r="P66">
            <v>952.67244851999999</v>
          </cell>
          <cell r="Q66">
            <v>44.585623966</v>
          </cell>
        </row>
        <row r="67">
          <cell r="A67" t="str">
            <v>2500</v>
          </cell>
          <cell r="B67" t="str">
            <v>ปราจีนบุรี</v>
          </cell>
          <cell r="C67">
            <v>2074.4813190099999</v>
          </cell>
          <cell r="E67">
            <v>58.93645016</v>
          </cell>
          <cell r="F67">
            <v>1586.4102876699999</v>
          </cell>
          <cell r="G67">
            <v>76.472623451999993</v>
          </cell>
          <cell r="H67">
            <v>2956.4969117700002</v>
          </cell>
          <cell r="J67">
            <v>1286.1782379900001</v>
          </cell>
          <cell r="K67">
            <v>733.33743960000004</v>
          </cell>
          <cell r="L67">
            <v>24.804268750999999</v>
          </cell>
          <cell r="M67">
            <v>5030.9782307799996</v>
          </cell>
          <cell r="O67">
            <v>1345.1146881499999</v>
          </cell>
          <cell r="P67">
            <v>2319.7477272699998</v>
          </cell>
          <cell r="Q67">
            <v>46.109277775999999</v>
          </cell>
        </row>
        <row r="68">
          <cell r="A68" t="str">
            <v>9300</v>
          </cell>
          <cell r="B68" t="str">
            <v>พัทลุง</v>
          </cell>
          <cell r="C68">
            <v>1521.7393928900001</v>
          </cell>
          <cell r="E68">
            <v>15.20256423</v>
          </cell>
          <cell r="F68">
            <v>1262.18790485</v>
          </cell>
          <cell r="G68">
            <v>82.943762298999999</v>
          </cell>
          <cell r="H68">
            <v>3718.2605952600002</v>
          </cell>
          <cell r="J68">
            <v>1327.80940405</v>
          </cell>
          <cell r="K68">
            <v>1204.4045754399999</v>
          </cell>
          <cell r="L68">
            <v>32.391612813999998</v>
          </cell>
          <cell r="M68">
            <v>5239.9999881499998</v>
          </cell>
          <cell r="O68">
            <v>1343.01196828</v>
          </cell>
          <cell r="P68">
            <v>2466.5924802899999</v>
          </cell>
          <cell r="Q68">
            <v>47.072375684999997</v>
          </cell>
        </row>
        <row r="69">
          <cell r="A69" t="str">
            <v>8100</v>
          </cell>
          <cell r="B69" t="str">
            <v>กระบี่</v>
          </cell>
          <cell r="C69">
            <v>1196.6232210999999</v>
          </cell>
          <cell r="E69">
            <v>10.31838445</v>
          </cell>
          <cell r="F69">
            <v>994.67677058000004</v>
          </cell>
          <cell r="G69">
            <v>83.123639341000001</v>
          </cell>
          <cell r="H69">
            <v>2158.1555971799999</v>
          </cell>
          <cell r="J69">
            <v>1068.5547073800001</v>
          </cell>
          <cell r="K69">
            <v>585.49181607000003</v>
          </cell>
          <cell r="L69">
            <v>27.129268012000001</v>
          </cell>
          <cell r="M69">
            <v>3354.77881828</v>
          </cell>
          <cell r="O69">
            <v>1078.87309183</v>
          </cell>
          <cell r="P69">
            <v>1580.16858665</v>
          </cell>
          <cell r="Q69">
            <v>47.102019902000002</v>
          </cell>
        </row>
        <row r="70">
          <cell r="A70" t="str">
            <v>8400</v>
          </cell>
          <cell r="B70" t="str">
            <v>สุราษฎร์ธานี</v>
          </cell>
          <cell r="C70">
            <v>4424.4183819199998</v>
          </cell>
          <cell r="E70">
            <v>55.532455249999998</v>
          </cell>
          <cell r="F70">
            <v>3620.3916348399998</v>
          </cell>
          <cell r="G70">
            <v>81.827515446000007</v>
          </cell>
          <cell r="H70">
            <v>8054.0332400500001</v>
          </cell>
          <cell r="J70">
            <v>3071.5589339799999</v>
          </cell>
          <cell r="K70">
            <v>2345.40410299</v>
          </cell>
          <cell r="L70">
            <v>29.120864455</v>
          </cell>
          <cell r="M70">
            <v>12478.45162197</v>
          </cell>
          <cell r="O70">
            <v>3127.09138923</v>
          </cell>
          <cell r="P70">
            <v>5965.7957378299998</v>
          </cell>
          <cell r="Q70">
            <v>47.808782039</v>
          </cell>
        </row>
        <row r="71">
          <cell r="A71" t="str">
            <v>3100</v>
          </cell>
          <cell r="B71" t="str">
            <v>บุรีรัมย์</v>
          </cell>
          <cell r="C71">
            <v>4034.60445209</v>
          </cell>
          <cell r="E71">
            <v>11.577973930000001</v>
          </cell>
          <cell r="F71">
            <v>3362.0719284400002</v>
          </cell>
          <cell r="G71">
            <v>83.330893235000005</v>
          </cell>
          <cell r="H71">
            <v>5811.3686257099998</v>
          </cell>
          <cell r="J71">
            <v>2802.5951627099998</v>
          </cell>
          <cell r="K71">
            <v>1410.9090014599999</v>
          </cell>
          <cell r="L71">
            <v>24.278428927</v>
          </cell>
          <cell r="M71">
            <v>9845.9730777999994</v>
          </cell>
          <cell r="O71">
            <v>2814.1731366399999</v>
          </cell>
          <cell r="P71">
            <v>4772.9809298999999</v>
          </cell>
          <cell r="Q71">
            <v>48.476477563000003</v>
          </cell>
        </row>
        <row r="72">
          <cell r="A72" t="str">
            <v>1800</v>
          </cell>
          <cell r="B72" t="str">
            <v>ชัยนาท</v>
          </cell>
          <cell r="C72">
            <v>1169.24274453</v>
          </cell>
          <cell r="E72">
            <v>9.5840800300000009</v>
          </cell>
          <cell r="F72">
            <v>960.37047121000001</v>
          </cell>
          <cell r="G72">
            <v>82.136106955000002</v>
          </cell>
          <cell r="H72">
            <v>2846.98515456</v>
          </cell>
          <cell r="J72">
            <v>1223.4228824700001</v>
          </cell>
          <cell r="K72">
            <v>989.57218023999997</v>
          </cell>
          <cell r="L72">
            <v>34.758599941</v>
          </cell>
          <cell r="M72">
            <v>4016.2278990899999</v>
          </cell>
          <cell r="O72">
            <v>1233.0069625000001</v>
          </cell>
          <cell r="P72">
            <v>1949.9426514500001</v>
          </cell>
          <cell r="Q72">
            <v>48.551593695000001</v>
          </cell>
        </row>
        <row r="73">
          <cell r="A73" t="str">
            <v>5300</v>
          </cell>
          <cell r="B73" t="str">
            <v>อุตรดิตถ์</v>
          </cell>
          <cell r="C73">
            <v>1655.53411938</v>
          </cell>
          <cell r="E73">
            <v>10.302717149999999</v>
          </cell>
          <cell r="F73">
            <v>1374.54060536</v>
          </cell>
          <cell r="G73">
            <v>83.027017642000004</v>
          </cell>
          <cell r="H73">
            <v>4078.9808586899999</v>
          </cell>
          <cell r="J73">
            <v>1391.57689815</v>
          </cell>
          <cell r="K73">
            <v>1447.9169976600001</v>
          </cell>
          <cell r="L73">
            <v>35.497028493999998</v>
          </cell>
          <cell r="M73">
            <v>5734.5149780700003</v>
          </cell>
          <cell r="O73">
            <v>1401.8796153000001</v>
          </cell>
          <cell r="P73">
            <v>2822.4576030200001</v>
          </cell>
          <cell r="Q73">
            <v>49.218767651999997</v>
          </cell>
        </row>
        <row r="74">
          <cell r="A74" t="str">
            <v>5500</v>
          </cell>
          <cell r="B74" t="str">
            <v>น่าน</v>
          </cell>
          <cell r="C74">
            <v>1864.81460758</v>
          </cell>
          <cell r="E74">
            <v>13.66936917</v>
          </cell>
          <cell r="F74">
            <v>1475.73872041</v>
          </cell>
          <cell r="G74">
            <v>79.135948120999998</v>
          </cell>
          <cell r="H74">
            <v>3019.5434784600002</v>
          </cell>
          <cell r="J74">
            <v>742.03180925000004</v>
          </cell>
          <cell r="K74">
            <v>991.77481286</v>
          </cell>
          <cell r="L74">
            <v>32.845190670000001</v>
          </cell>
          <cell r="M74">
            <v>4884.3580860399998</v>
          </cell>
          <cell r="O74">
            <v>755.70117842000002</v>
          </cell>
          <cell r="P74">
            <v>2467.5135332700002</v>
          </cell>
          <cell r="Q74">
            <v>50.518686176999999</v>
          </cell>
        </row>
        <row r="75">
          <cell r="A75" t="str">
            <v>3800</v>
          </cell>
          <cell r="B75" t="str">
            <v>บึงกาฬ</v>
          </cell>
          <cell r="C75">
            <v>904.90846742999997</v>
          </cell>
          <cell r="E75">
            <v>4.2722413399999999</v>
          </cell>
          <cell r="F75">
            <v>728.30576721</v>
          </cell>
          <cell r="G75">
            <v>80.483915603</v>
          </cell>
          <cell r="H75">
            <v>1963.3256318199999</v>
          </cell>
          <cell r="J75">
            <v>705.98732758999995</v>
          </cell>
          <cell r="K75">
            <v>723.09828015999994</v>
          </cell>
          <cell r="L75">
            <v>36.830277588000001</v>
          </cell>
          <cell r="M75">
            <v>2868.2340992499999</v>
          </cell>
          <cell r="O75">
            <v>710.25956893</v>
          </cell>
          <cell r="P75">
            <v>1451.4040473699999</v>
          </cell>
          <cell r="Q75">
            <v>50.602705258999997</v>
          </cell>
        </row>
        <row r="76">
          <cell r="A76" t="str">
            <v>1400</v>
          </cell>
          <cell r="B76" t="str">
            <v>พระนครศรีอยุธยา</v>
          </cell>
          <cell r="C76">
            <v>3146.7371840000001</v>
          </cell>
          <cell r="E76">
            <v>30.307706670000002</v>
          </cell>
          <cell r="F76">
            <v>2660.9103757900002</v>
          </cell>
          <cell r="G76">
            <v>84.560934713999998</v>
          </cell>
          <cell r="H76">
            <v>5273.6304967400001</v>
          </cell>
          <cell r="J76">
            <v>2864.9405035</v>
          </cell>
          <cell r="K76">
            <v>1609.846636</v>
          </cell>
          <cell r="L76">
            <v>30.526344934000001</v>
          </cell>
          <cell r="M76">
            <v>8420.3676807400007</v>
          </cell>
          <cell r="O76">
            <v>2895.2482101700002</v>
          </cell>
          <cell r="P76">
            <v>4270.7570117900004</v>
          </cell>
          <cell r="Q76">
            <v>50.719364921999997</v>
          </cell>
        </row>
        <row r="77">
          <cell r="A77" t="str">
            <v>7200</v>
          </cell>
          <cell r="B77" t="str">
            <v>สุพรรณบุรี</v>
          </cell>
          <cell r="C77">
            <v>2238.89928912</v>
          </cell>
          <cell r="E77">
            <v>18.08682378</v>
          </cell>
          <cell r="F77">
            <v>1806.29143245</v>
          </cell>
          <cell r="G77">
            <v>80.677654472</v>
          </cell>
          <cell r="H77">
            <v>5317.9653993499996</v>
          </cell>
          <cell r="J77">
            <v>2323.3030551299998</v>
          </cell>
          <cell r="K77">
            <v>2028.14681451</v>
          </cell>
          <cell r="L77">
            <v>38.137645927000001</v>
          </cell>
          <cell r="M77">
            <v>7556.8646884700001</v>
          </cell>
          <cell r="O77">
            <v>2341.3898789099999</v>
          </cell>
          <cell r="P77">
            <v>3834.43824696</v>
          </cell>
          <cell r="Q77">
            <v>50.741126182000002</v>
          </cell>
        </row>
        <row r="78">
          <cell r="A78" t="str">
            <v>2700</v>
          </cell>
          <cell r="B78" t="str">
            <v>สระแก้ว</v>
          </cell>
          <cell r="C78">
            <v>1952.35451672</v>
          </cell>
          <cell r="E78">
            <v>11.097274349999999</v>
          </cell>
          <cell r="F78">
            <v>1584.50201105</v>
          </cell>
          <cell r="G78">
            <v>81.158518982000004</v>
          </cell>
          <cell r="H78">
            <v>2852.26040341</v>
          </cell>
          <cell r="J78">
            <v>1048.7941748999999</v>
          </cell>
          <cell r="K78">
            <v>870.10616574000005</v>
          </cell>
          <cell r="L78">
            <v>30.505845984</v>
          </cell>
          <cell r="M78">
            <v>4804.6149201300004</v>
          </cell>
          <cell r="O78">
            <v>1059.8914492500001</v>
          </cell>
          <cell r="P78">
            <v>2454.60817679</v>
          </cell>
          <cell r="Q78">
            <v>51.088551686000002</v>
          </cell>
        </row>
        <row r="79">
          <cell r="A79" t="str">
            <v>6100</v>
          </cell>
          <cell r="B79" t="str">
            <v>อุทัยธานี</v>
          </cell>
          <cell r="C79">
            <v>938.12526169</v>
          </cell>
          <cell r="E79">
            <v>7.3147369400000004</v>
          </cell>
          <cell r="F79">
            <v>786.63938212000005</v>
          </cell>
          <cell r="G79">
            <v>83.852275836000004</v>
          </cell>
          <cell r="H79">
            <v>2208.5398196299998</v>
          </cell>
          <cell r="J79">
            <v>907.40139538000005</v>
          </cell>
          <cell r="K79">
            <v>837.47802684999999</v>
          </cell>
          <cell r="L79">
            <v>37.919987650000003</v>
          </cell>
          <cell r="M79">
            <v>3146.6650813199999</v>
          </cell>
          <cell r="O79">
            <v>914.71613232000004</v>
          </cell>
          <cell r="P79">
            <v>1624.11740897</v>
          </cell>
          <cell r="Q79">
            <v>51.613926712999998</v>
          </cell>
        </row>
        <row r="80">
          <cell r="A80" t="str">
            <v>7100</v>
          </cell>
          <cell r="B80" t="str">
            <v>กาญจนบุรี</v>
          </cell>
          <cell r="C80">
            <v>2809.7247620399999</v>
          </cell>
          <cell r="E80">
            <v>16.83797173</v>
          </cell>
          <cell r="F80">
            <v>2317.5764901100001</v>
          </cell>
          <cell r="G80">
            <v>82.484110950000002</v>
          </cell>
          <cell r="H80">
            <v>4613.5532495899997</v>
          </cell>
          <cell r="J80">
            <v>1337.7324907899999</v>
          </cell>
          <cell r="K80">
            <v>1520.51953744</v>
          </cell>
          <cell r="L80">
            <v>32.957667446000002</v>
          </cell>
          <cell r="M80">
            <v>7423.27801163</v>
          </cell>
          <cell r="O80">
            <v>1354.5704625200001</v>
          </cell>
          <cell r="P80">
            <v>3838.0960275500001</v>
          </cell>
          <cell r="Q80">
            <v>51.703519948</v>
          </cell>
        </row>
        <row r="81">
          <cell r="A81" t="str">
            <v>9500</v>
          </cell>
          <cell r="B81" t="str">
            <v>ยะลา</v>
          </cell>
          <cell r="C81">
            <v>5199.3761577699997</v>
          </cell>
          <cell r="E81">
            <v>47.634630749999999</v>
          </cell>
          <cell r="F81">
            <v>3789.6674908300001</v>
          </cell>
          <cell r="G81">
            <v>72.886965201999999</v>
          </cell>
          <cell r="H81">
            <v>5015.8764566500004</v>
          </cell>
          <cell r="J81">
            <v>2668.9817060300002</v>
          </cell>
          <cell r="K81">
            <v>1544.3320541400001</v>
          </cell>
          <cell r="L81">
            <v>30.788877426999999</v>
          </cell>
          <cell r="M81">
            <v>10215.25261442</v>
          </cell>
          <cell r="O81">
            <v>2716.61633678</v>
          </cell>
          <cell r="P81">
            <v>5333.99954497</v>
          </cell>
          <cell r="Q81">
            <v>52.216031716000003</v>
          </cell>
        </row>
        <row r="82">
          <cell r="A82" t="str">
            <v>2100</v>
          </cell>
          <cell r="B82" t="str">
            <v>ระยอง</v>
          </cell>
          <cell r="C82">
            <v>6892.0126936500001</v>
          </cell>
          <cell r="E82">
            <v>1148.80536805</v>
          </cell>
          <cell r="F82">
            <v>4669.03297398</v>
          </cell>
          <cell r="G82">
            <v>67.745565505000002</v>
          </cell>
          <cell r="H82">
            <v>3478.0276162300001</v>
          </cell>
          <cell r="J82">
            <v>1626.13963433</v>
          </cell>
          <cell r="K82">
            <v>808.85023128</v>
          </cell>
          <cell r="L82">
            <v>23.256003705000001</v>
          </cell>
          <cell r="M82">
            <v>10370.04030988</v>
          </cell>
          <cell r="O82">
            <v>2774.94500238</v>
          </cell>
          <cell r="P82">
            <v>5477.8832052600001</v>
          </cell>
          <cell r="Q82">
            <v>52.824126440999997</v>
          </cell>
        </row>
        <row r="83">
          <cell r="A83" t="str">
            <v>8500</v>
          </cell>
          <cell r="B83" t="str">
            <v>ระนอง</v>
          </cell>
          <cell r="C83">
            <v>740.45821134000005</v>
          </cell>
          <cell r="E83">
            <v>5.8214514599999996</v>
          </cell>
          <cell r="F83">
            <v>625.22860242000002</v>
          </cell>
          <cell r="G83">
            <v>84.438067246000003</v>
          </cell>
          <cell r="H83">
            <v>1302.9676878299999</v>
          </cell>
          <cell r="J83">
            <v>638.54880022999998</v>
          </cell>
          <cell r="K83">
            <v>455.95964872000002</v>
          </cell>
          <cell r="L83">
            <v>34.993933693000002</v>
          </cell>
          <cell r="M83">
            <v>2043.4258991700001</v>
          </cell>
          <cell r="O83">
            <v>644.37025169000003</v>
          </cell>
          <cell r="P83">
            <v>1081.1882511399999</v>
          </cell>
          <cell r="Q83">
            <v>52.910568060000003</v>
          </cell>
        </row>
        <row r="84">
          <cell r="A84" t="str">
            <v>6000</v>
          </cell>
          <cell r="B84" t="str">
            <v>นครสวรรค์</v>
          </cell>
          <cell r="C84">
            <v>3582.0828614100001</v>
          </cell>
          <cell r="E84">
            <v>33.522043310000001</v>
          </cell>
          <cell r="F84">
            <v>2860.7728382</v>
          </cell>
          <cell r="G84">
            <v>79.863390906000006</v>
          </cell>
          <cell r="H84">
            <v>5300.32027432</v>
          </cell>
          <cell r="J84">
            <v>2327.4778782799999</v>
          </cell>
          <cell r="K84">
            <v>1842.13982655</v>
          </cell>
          <cell r="L84">
            <v>34.755254989000001</v>
          </cell>
          <cell r="M84">
            <v>8882.4031357299991</v>
          </cell>
          <cell r="O84">
            <v>2360.9999215900002</v>
          </cell>
          <cell r="P84">
            <v>4702.9126647499997</v>
          </cell>
          <cell r="Q84">
            <v>52.946399671999998</v>
          </cell>
        </row>
        <row r="85">
          <cell r="A85" t="str">
            <v>3900</v>
          </cell>
          <cell r="B85" t="str">
            <v>หนองบัวลำภู</v>
          </cell>
          <cell r="C85">
            <v>1068.5523592699999</v>
          </cell>
          <cell r="E85">
            <v>6.4344726100000003</v>
          </cell>
          <cell r="F85">
            <v>867.67478667</v>
          </cell>
          <cell r="G85">
            <v>81.200961202000002</v>
          </cell>
          <cell r="H85">
            <v>2478.9295145800002</v>
          </cell>
          <cell r="J85">
            <v>505.9246182</v>
          </cell>
          <cell r="K85">
            <v>1018.1840049800001</v>
          </cell>
          <cell r="L85">
            <v>41.073535935000002</v>
          </cell>
          <cell r="M85">
            <v>3547.4818738499998</v>
          </cell>
          <cell r="O85">
            <v>512.35909081</v>
          </cell>
          <cell r="P85">
            <v>1885.8587916500001</v>
          </cell>
          <cell r="Q85">
            <v>53.160491264000001</v>
          </cell>
        </row>
        <row r="86">
          <cell r="A86" t="str">
            <v>7600</v>
          </cell>
          <cell r="B86" t="str">
            <v>เพชรบุรี</v>
          </cell>
          <cell r="C86">
            <v>3052.70988188</v>
          </cell>
          <cell r="E86">
            <v>14.269334300000001</v>
          </cell>
          <cell r="F86">
            <v>2445.9647812600001</v>
          </cell>
          <cell r="G86">
            <v>80.124377222000007</v>
          </cell>
          <cell r="H86">
            <v>4146.6672998200002</v>
          </cell>
          <cell r="J86">
            <v>1661.9296937399999</v>
          </cell>
          <cell r="K86">
            <v>1408.76280404</v>
          </cell>
          <cell r="L86">
            <v>33.973374331000002</v>
          </cell>
          <cell r="M86">
            <v>7199.3771816999997</v>
          </cell>
          <cell r="O86">
            <v>1676.19902804</v>
          </cell>
          <cell r="P86">
            <v>3854.7275853000001</v>
          </cell>
          <cell r="Q86">
            <v>53.542514693000001</v>
          </cell>
        </row>
        <row r="87">
          <cell r="A87" t="str">
            <v>2200</v>
          </cell>
          <cell r="B87" t="str">
            <v>จันทบุรี</v>
          </cell>
          <cell r="C87">
            <v>2303.29197011</v>
          </cell>
          <cell r="E87">
            <v>9.7436855300000005</v>
          </cell>
          <cell r="F87">
            <v>1980.2813713999999</v>
          </cell>
          <cell r="G87">
            <v>85.976133164999993</v>
          </cell>
          <cell r="H87">
            <v>2880.06384041</v>
          </cell>
          <cell r="J87">
            <v>1164.92316996</v>
          </cell>
          <cell r="K87">
            <v>797.57361531000004</v>
          </cell>
          <cell r="L87">
            <v>27.692914446</v>
          </cell>
          <cell r="M87">
            <v>5183.35581052</v>
          </cell>
          <cell r="O87">
            <v>1174.66685549</v>
          </cell>
          <cell r="P87">
            <v>2777.85498671</v>
          </cell>
          <cell r="Q87">
            <v>53.591825223999997</v>
          </cell>
        </row>
        <row r="88">
          <cell r="A88" t="str">
            <v>4600</v>
          </cell>
          <cell r="B88" t="str">
            <v>กาฬสินธุ์</v>
          </cell>
          <cell r="C88">
            <v>2884.5318951200002</v>
          </cell>
          <cell r="E88">
            <v>10.78812574</v>
          </cell>
          <cell r="F88">
            <v>2380.8473172700001</v>
          </cell>
          <cell r="G88">
            <v>82.538429244</v>
          </cell>
          <cell r="H88">
            <v>3879.81460027</v>
          </cell>
          <cell r="J88">
            <v>1186.35111936</v>
          </cell>
          <cell r="K88">
            <v>1280.8058908099999</v>
          </cell>
          <cell r="L88">
            <v>33.012038531999998</v>
          </cell>
          <cell r="M88">
            <v>6764.3464953900002</v>
          </cell>
          <cell r="O88">
            <v>1197.1392450999999</v>
          </cell>
          <cell r="P88">
            <v>3661.6532080799998</v>
          </cell>
          <cell r="Q88">
            <v>54.131662394999999</v>
          </cell>
        </row>
        <row r="89">
          <cell r="A89" t="str">
            <v>5800</v>
          </cell>
          <cell r="B89" t="str">
            <v>แม่ฮ่องสอน</v>
          </cell>
          <cell r="C89">
            <v>1304.4883860800001</v>
          </cell>
          <cell r="E89">
            <v>10.730031869999999</v>
          </cell>
          <cell r="F89">
            <v>1066.24545315</v>
          </cell>
          <cell r="G89">
            <v>81.736676579999994</v>
          </cell>
          <cell r="H89">
            <v>1380.4087882199999</v>
          </cell>
          <cell r="J89">
            <v>564.51251204000005</v>
          </cell>
          <cell r="K89">
            <v>389.24032842999998</v>
          </cell>
          <cell r="L89">
            <v>28.197468151999999</v>
          </cell>
          <cell r="M89">
            <v>2684.8971743000002</v>
          </cell>
          <cell r="O89">
            <v>575.24254390999999</v>
          </cell>
          <cell r="P89">
            <v>1455.4857815800001</v>
          </cell>
          <cell r="Q89">
            <v>54.210112606999999</v>
          </cell>
        </row>
        <row r="90">
          <cell r="A90" t="str">
            <v>9100</v>
          </cell>
          <cell r="B90" t="str">
            <v>สตูล</v>
          </cell>
          <cell r="C90">
            <v>1081.41747317</v>
          </cell>
          <cell r="E90">
            <v>3.9551058000000001</v>
          </cell>
          <cell r="F90">
            <v>911.13447754000003</v>
          </cell>
          <cell r="G90">
            <v>84.253722558000007</v>
          </cell>
          <cell r="H90">
            <v>1944.9236843399999</v>
          </cell>
          <cell r="J90">
            <v>906.67511916000001</v>
          </cell>
          <cell r="K90">
            <v>735.76183460000004</v>
          </cell>
          <cell r="L90">
            <v>37.829856282999998</v>
          </cell>
          <cell r="M90">
            <v>3026.3411575099999</v>
          </cell>
          <cell r="O90">
            <v>910.63022495999996</v>
          </cell>
          <cell r="P90">
            <v>1646.89631214</v>
          </cell>
          <cell r="Q90">
            <v>54.418726323999998</v>
          </cell>
        </row>
        <row r="91">
          <cell r="A91" t="str">
            <v>4900</v>
          </cell>
          <cell r="B91" t="str">
            <v>มุกดาหาร</v>
          </cell>
          <cell r="C91">
            <v>1066.2499367999999</v>
          </cell>
          <cell r="E91">
            <v>10.04284543</v>
          </cell>
          <cell r="F91">
            <v>866.10132522000004</v>
          </cell>
          <cell r="G91">
            <v>81.228734025999998</v>
          </cell>
          <cell r="H91">
            <v>1570.1817994999999</v>
          </cell>
          <cell r="J91">
            <v>491.34821321999999</v>
          </cell>
          <cell r="K91">
            <v>568.93946031999997</v>
          </cell>
          <cell r="L91">
            <v>36.233986440000002</v>
          </cell>
          <cell r="M91">
            <v>2636.4317363</v>
          </cell>
          <cell r="O91">
            <v>501.39105864999999</v>
          </cell>
          <cell r="P91">
            <v>1435.0407855399999</v>
          </cell>
          <cell r="Q91">
            <v>54.431175508000003</v>
          </cell>
        </row>
        <row r="92">
          <cell r="A92" t="str">
            <v>6600</v>
          </cell>
          <cell r="B92" t="str">
            <v>พิจิตร</v>
          </cell>
          <cell r="C92">
            <v>1441.6916309600001</v>
          </cell>
          <cell r="E92">
            <v>7.1363335599999997</v>
          </cell>
          <cell r="F92">
            <v>1208.28556931</v>
          </cell>
          <cell r="G92">
            <v>83.810264509000007</v>
          </cell>
          <cell r="H92">
            <v>2303.0749939299999</v>
          </cell>
          <cell r="J92">
            <v>814.43505115000005</v>
          </cell>
          <cell r="K92">
            <v>853.06174796000005</v>
          </cell>
          <cell r="L92">
            <v>37.040120283</v>
          </cell>
          <cell r="M92">
            <v>3744.76662489</v>
          </cell>
          <cell r="O92">
            <v>821.57138470999996</v>
          </cell>
          <cell r="P92">
            <v>2061.3473172700001</v>
          </cell>
          <cell r="Q92">
            <v>55.046082273000003</v>
          </cell>
        </row>
        <row r="93">
          <cell r="A93" t="str">
            <v>6700</v>
          </cell>
          <cell r="B93" t="str">
            <v>เพชรบูรณ์</v>
          </cell>
          <cell r="C93">
            <v>2544.5777445600002</v>
          </cell>
          <cell r="E93">
            <v>17.750687289999998</v>
          </cell>
          <cell r="F93">
            <v>2110.1187897700001</v>
          </cell>
          <cell r="G93">
            <v>82.926088395999997</v>
          </cell>
          <cell r="H93">
            <v>3976.5317507899999</v>
          </cell>
          <cell r="J93">
            <v>1484.1330173399999</v>
          </cell>
          <cell r="K93">
            <v>1491.2101369100001</v>
          </cell>
          <cell r="L93">
            <v>37.500269842000002</v>
          </cell>
          <cell r="M93">
            <v>6521.1094953499996</v>
          </cell>
          <cell r="O93">
            <v>1501.88370463</v>
          </cell>
          <cell r="P93">
            <v>3601.3289266800002</v>
          </cell>
          <cell r="Q93">
            <v>55.225708589</v>
          </cell>
        </row>
        <row r="94">
          <cell r="A94" t="str">
            <v>3600</v>
          </cell>
          <cell r="B94" t="str">
            <v>ชัยภูมิ</v>
          </cell>
          <cell r="C94">
            <v>2924.1592997900002</v>
          </cell>
          <cell r="E94">
            <v>4.9560109600000004</v>
          </cell>
          <cell r="F94">
            <v>2474.5185387699999</v>
          </cell>
          <cell r="G94">
            <v>84.623246721000001</v>
          </cell>
          <cell r="H94">
            <v>3760.5165107799999</v>
          </cell>
          <cell r="J94">
            <v>1317.0388848699999</v>
          </cell>
          <cell r="K94">
            <v>1217.2804963999999</v>
          </cell>
          <cell r="L94">
            <v>32.370034619000002</v>
          </cell>
          <cell r="M94">
            <v>6684.6758105700001</v>
          </cell>
          <cell r="O94">
            <v>1321.9948958299999</v>
          </cell>
          <cell r="P94">
            <v>3691.79903517</v>
          </cell>
          <cell r="Q94">
            <v>55.227794732</v>
          </cell>
        </row>
        <row r="95">
          <cell r="A95" t="str">
            <v>8600</v>
          </cell>
          <cell r="B95" t="str">
            <v>ชุมพร</v>
          </cell>
          <cell r="C95">
            <v>1825.5820008799999</v>
          </cell>
          <cell r="E95">
            <v>8.3115221699999999</v>
          </cell>
          <cell r="F95">
            <v>1483.9253923399999</v>
          </cell>
          <cell r="G95">
            <v>81.285058223999997</v>
          </cell>
          <cell r="H95">
            <v>3625.35015355</v>
          </cell>
          <cell r="J95">
            <v>1024.13896858</v>
          </cell>
          <cell r="K95">
            <v>1540.2207192999999</v>
          </cell>
          <cell r="L95">
            <v>42.484743653999999</v>
          </cell>
          <cell r="M95">
            <v>5450.9321544300001</v>
          </cell>
          <cell r="O95">
            <v>1032.45049075</v>
          </cell>
          <cell r="P95">
            <v>3024.1461116400001</v>
          </cell>
          <cell r="Q95">
            <v>55.479430416</v>
          </cell>
        </row>
        <row r="96">
          <cell r="A96" t="str">
            <v>2600</v>
          </cell>
          <cell r="B96" t="str">
            <v>นครนายก</v>
          </cell>
          <cell r="C96">
            <v>1151.91045768</v>
          </cell>
          <cell r="E96">
            <v>16.635135089999999</v>
          </cell>
          <cell r="F96">
            <v>891.89477088000001</v>
          </cell>
          <cell r="G96">
            <v>77.427439340999996</v>
          </cell>
          <cell r="H96">
            <v>1462.12942215</v>
          </cell>
          <cell r="J96">
            <v>544.64476836999995</v>
          </cell>
          <cell r="K96">
            <v>558.52996685999994</v>
          </cell>
          <cell r="L96">
            <v>38.199762511000003</v>
          </cell>
          <cell r="M96">
            <v>2614.0398798299998</v>
          </cell>
          <cell r="O96">
            <v>561.27990346000001</v>
          </cell>
          <cell r="P96">
            <v>1450.42473774</v>
          </cell>
          <cell r="Q96">
            <v>55.485945295999997</v>
          </cell>
        </row>
        <row r="97">
          <cell r="A97" t="str">
            <v>1900</v>
          </cell>
          <cell r="B97" t="str">
            <v>สระบุรี</v>
          </cell>
          <cell r="C97">
            <v>2252.2800847499998</v>
          </cell>
          <cell r="E97">
            <v>10.555963650000001</v>
          </cell>
          <cell r="F97">
            <v>1835.80494617</v>
          </cell>
          <cell r="G97">
            <v>81.508732355000006</v>
          </cell>
          <cell r="H97">
            <v>2897.31236064</v>
          </cell>
          <cell r="J97">
            <v>1606.2980204800001</v>
          </cell>
          <cell r="K97">
            <v>1027.1897128000001</v>
          </cell>
          <cell r="L97">
            <v>35.453191957000001</v>
          </cell>
          <cell r="M97">
            <v>5149.5924453899997</v>
          </cell>
          <cell r="O97">
            <v>1616.8539841300001</v>
          </cell>
          <cell r="P97">
            <v>2862.9946589699998</v>
          </cell>
          <cell r="Q97">
            <v>55.596529033000003</v>
          </cell>
        </row>
        <row r="98">
          <cell r="A98" t="str">
            <v>6200</v>
          </cell>
          <cell r="B98" t="str">
            <v>กำแพงเพชร</v>
          </cell>
          <cell r="C98">
            <v>1942.7509880600001</v>
          </cell>
          <cell r="E98">
            <v>4.8017090600000003</v>
          </cell>
          <cell r="F98">
            <v>1645.4786023700001</v>
          </cell>
          <cell r="G98">
            <v>84.698379384999996</v>
          </cell>
          <cell r="H98">
            <v>2974.4291327199999</v>
          </cell>
          <cell r="J98">
            <v>1010.3050697</v>
          </cell>
          <cell r="K98">
            <v>1090.2046733100001</v>
          </cell>
          <cell r="L98">
            <v>36.652568430999999</v>
          </cell>
          <cell r="M98">
            <v>4917.1801207799999</v>
          </cell>
          <cell r="O98">
            <v>1015.10677876</v>
          </cell>
          <cell r="P98">
            <v>2735.68327568</v>
          </cell>
          <cell r="Q98">
            <v>55.635205716999998</v>
          </cell>
        </row>
        <row r="99">
          <cell r="A99" t="str">
            <v>1300</v>
          </cell>
          <cell r="B99" t="str">
            <v>ปทุมธานี</v>
          </cell>
          <cell r="C99">
            <v>3758.2350979600001</v>
          </cell>
          <cell r="E99">
            <v>58.170246499999998</v>
          </cell>
          <cell r="F99">
            <v>2984.6395360400002</v>
          </cell>
          <cell r="G99">
            <v>79.415988042999999</v>
          </cell>
          <cell r="H99">
            <v>3306.91598776</v>
          </cell>
          <cell r="J99">
            <v>1531.00931541</v>
          </cell>
          <cell r="K99">
            <v>955.7972532</v>
          </cell>
          <cell r="L99">
            <v>28.902979596000002</v>
          </cell>
          <cell r="M99">
            <v>7065.1510857200001</v>
          </cell>
          <cell r="O99">
            <v>1589.1795619100001</v>
          </cell>
          <cell r="P99">
            <v>3940.4367892400001</v>
          </cell>
          <cell r="Q99">
            <v>55.772859510000004</v>
          </cell>
        </row>
        <row r="100">
          <cell r="A100" t="str">
            <v>8300</v>
          </cell>
          <cell r="B100" t="str">
            <v>ภูเก็ต</v>
          </cell>
          <cell r="C100">
            <v>1816.4741807299999</v>
          </cell>
          <cell r="E100">
            <v>14.77543457</v>
          </cell>
          <cell r="F100">
            <v>1540.9142043899999</v>
          </cell>
          <cell r="G100">
            <v>84.829953584999998</v>
          </cell>
          <cell r="H100">
            <v>1808.8091789800001</v>
          </cell>
          <cell r="J100">
            <v>1217.5056846499999</v>
          </cell>
          <cell r="K100">
            <v>481.89465383999999</v>
          </cell>
          <cell r="L100">
            <v>26.641541819</v>
          </cell>
          <cell r="M100">
            <v>3625.2833597099998</v>
          </cell>
          <cell r="O100">
            <v>1232.2811192199999</v>
          </cell>
          <cell r="P100">
            <v>2022.8088582299999</v>
          </cell>
          <cell r="Q100">
            <v>55.797262103999998</v>
          </cell>
        </row>
        <row r="101">
          <cell r="A101" t="str">
            <v>2000</v>
          </cell>
          <cell r="B101" t="str">
            <v>ชลบุรี</v>
          </cell>
          <cell r="C101">
            <v>7353.9532514499997</v>
          </cell>
          <cell r="E101">
            <v>93.116593140000006</v>
          </cell>
          <cell r="F101">
            <v>6257.4787617100001</v>
          </cell>
          <cell r="G101">
            <v>85.089999184999996</v>
          </cell>
          <cell r="H101">
            <v>8995.7131403500007</v>
          </cell>
          <cell r="J101">
            <v>3134.7854341799998</v>
          </cell>
          <cell r="K101">
            <v>2879.7357182300002</v>
          </cell>
          <cell r="L101">
            <v>32.012311568000001</v>
          </cell>
          <cell r="M101">
            <v>16349.666391799999</v>
          </cell>
          <cell r="O101">
            <v>3227.9020273199999</v>
          </cell>
          <cell r="P101">
            <v>9137.2144799399994</v>
          </cell>
          <cell r="Q101">
            <v>55.886244165000001</v>
          </cell>
        </row>
        <row r="102">
          <cell r="A102" t="str">
            <v>1700</v>
          </cell>
          <cell r="B102" t="str">
            <v>สิงห์บุรี</v>
          </cell>
          <cell r="C102">
            <v>979.02058775</v>
          </cell>
          <cell r="E102">
            <v>5.7276299699999997</v>
          </cell>
          <cell r="F102">
            <v>835.37904344000003</v>
          </cell>
          <cell r="G102">
            <v>85.328036396000002</v>
          </cell>
          <cell r="H102">
            <v>1384.9390095000001</v>
          </cell>
          <cell r="J102">
            <v>751.22668485999998</v>
          </cell>
          <cell r="K102">
            <v>488.39077355000001</v>
          </cell>
          <cell r="L102">
            <v>35.264424656999999</v>
          </cell>
          <cell r="M102">
            <v>2363.9595972500001</v>
          </cell>
          <cell r="O102">
            <v>756.95431483000004</v>
          </cell>
          <cell r="P102">
            <v>1323.76981699</v>
          </cell>
          <cell r="Q102">
            <v>55.997988227999997</v>
          </cell>
        </row>
        <row r="103">
          <cell r="A103" t="str">
            <v>9600</v>
          </cell>
          <cell r="B103" t="str">
            <v>นราธิวาส</v>
          </cell>
          <cell r="C103">
            <v>4636.0998192999996</v>
          </cell>
          <cell r="E103">
            <v>14.43920404</v>
          </cell>
          <cell r="F103">
            <v>3839.0704982100001</v>
          </cell>
          <cell r="G103">
            <v>82.808193263000007</v>
          </cell>
          <cell r="H103">
            <v>4668.6276553999996</v>
          </cell>
          <cell r="J103">
            <v>2322.1961912299998</v>
          </cell>
          <cell r="K103">
            <v>1383.2378857399999</v>
          </cell>
          <cell r="L103">
            <v>29.628361647999998</v>
          </cell>
          <cell r="M103">
            <v>9304.7274746999992</v>
          </cell>
          <cell r="O103">
            <v>2336.6353952700001</v>
          </cell>
          <cell r="P103">
            <v>5222.3083839499996</v>
          </cell>
          <cell r="Q103">
            <v>56.125323371</v>
          </cell>
        </row>
        <row r="104">
          <cell r="A104" t="str">
            <v>4500</v>
          </cell>
          <cell r="B104" t="str">
            <v>ร้อยเอ็ด</v>
          </cell>
          <cell r="C104">
            <v>3481.5350839399998</v>
          </cell>
          <cell r="E104">
            <v>30.3820689</v>
          </cell>
          <cell r="F104">
            <v>2885.517038</v>
          </cell>
          <cell r="G104">
            <v>82.880596300999997</v>
          </cell>
          <cell r="H104">
            <v>5032.0597772399997</v>
          </cell>
          <cell r="J104">
            <v>1355.6478528800001</v>
          </cell>
          <cell r="K104">
            <v>1893.1623581900001</v>
          </cell>
          <cell r="L104">
            <v>37.622016469999998</v>
          </cell>
          <cell r="M104">
            <v>8513.5948611799995</v>
          </cell>
          <cell r="O104">
            <v>1386.02992178</v>
          </cell>
          <cell r="P104">
            <v>4778.6793961900003</v>
          </cell>
          <cell r="Q104">
            <v>56.129983563000003</v>
          </cell>
        </row>
        <row r="105">
          <cell r="A105" t="str">
            <v>4800</v>
          </cell>
          <cell r="B105" t="str">
            <v>นครพนม</v>
          </cell>
          <cell r="C105">
            <v>2475.1539119499998</v>
          </cell>
          <cell r="E105">
            <v>8.9629016700000008</v>
          </cell>
          <cell r="F105">
            <v>2031.44824963</v>
          </cell>
          <cell r="G105">
            <v>82.073613273999996</v>
          </cell>
          <cell r="H105">
            <v>4041.8166184299998</v>
          </cell>
          <cell r="J105">
            <v>1362.2762087000001</v>
          </cell>
          <cell r="K105">
            <v>1627.05823971</v>
          </cell>
          <cell r="L105">
            <v>40.255617543</v>
          </cell>
          <cell r="M105">
            <v>6516.9705303800001</v>
          </cell>
          <cell r="O105">
            <v>1371.2391103699999</v>
          </cell>
          <cell r="P105">
            <v>3658.5064893399999</v>
          </cell>
          <cell r="Q105">
            <v>56.138146892999998</v>
          </cell>
        </row>
        <row r="106">
          <cell r="A106" t="str">
            <v>7500</v>
          </cell>
          <cell r="B106" t="str">
            <v>สมุทรสงคราม</v>
          </cell>
          <cell r="C106">
            <v>658.27608473999999</v>
          </cell>
          <cell r="E106">
            <v>10.42493193</v>
          </cell>
          <cell r="F106">
            <v>549.37146784000004</v>
          </cell>
          <cell r="G106">
            <v>83.456087890000006</v>
          </cell>
          <cell r="H106">
            <v>935.87013643</v>
          </cell>
          <cell r="J106">
            <v>461.70071045999998</v>
          </cell>
          <cell r="K106">
            <v>353.45182053000002</v>
          </cell>
          <cell r="L106">
            <v>37.767186576</v>
          </cell>
          <cell r="M106">
            <v>1594.14622117</v>
          </cell>
          <cell r="O106">
            <v>472.12564239</v>
          </cell>
          <cell r="P106">
            <v>902.82328837</v>
          </cell>
          <cell r="Q106">
            <v>56.633656084000002</v>
          </cell>
        </row>
        <row r="107">
          <cell r="A107" t="str">
            <v>3200</v>
          </cell>
          <cell r="B107" t="str">
            <v>สุรินทร์</v>
          </cell>
          <cell r="C107">
            <v>3842.4086611399998</v>
          </cell>
          <cell r="E107">
            <v>11.727092839999999</v>
          </cell>
          <cell r="F107">
            <v>3212.2639853000001</v>
          </cell>
          <cell r="G107">
            <v>83.600269221000005</v>
          </cell>
          <cell r="H107">
            <v>4919.6966798000003</v>
          </cell>
          <cell r="J107">
            <v>1803.2806970300001</v>
          </cell>
          <cell r="K107">
            <v>1750.59458967</v>
          </cell>
          <cell r="L107">
            <v>35.583384578999997</v>
          </cell>
          <cell r="M107">
            <v>8762.1053409399992</v>
          </cell>
          <cell r="O107">
            <v>1815.0077898699999</v>
          </cell>
          <cell r="P107">
            <v>4962.8585749699996</v>
          </cell>
          <cell r="Q107">
            <v>56.640024079</v>
          </cell>
        </row>
        <row r="108">
          <cell r="A108" t="str">
            <v>7700</v>
          </cell>
          <cell r="B108" t="str">
            <v>ประจวบคีรีขันธ์</v>
          </cell>
          <cell r="C108">
            <v>1436.14337714</v>
          </cell>
          <cell r="E108">
            <v>7.1982581899999998</v>
          </cell>
          <cell r="F108">
            <v>1184.09359834</v>
          </cell>
          <cell r="G108">
            <v>82.449539314000006</v>
          </cell>
          <cell r="H108">
            <v>2530.27237135</v>
          </cell>
          <cell r="J108">
            <v>789.27847952000002</v>
          </cell>
          <cell r="K108">
            <v>1070.2239333299999</v>
          </cell>
          <cell r="L108">
            <v>42.296787707</v>
          </cell>
          <cell r="M108">
            <v>3966.4157484900002</v>
          </cell>
          <cell r="O108">
            <v>796.47673770999995</v>
          </cell>
          <cell r="P108">
            <v>2254.3175316699999</v>
          </cell>
          <cell r="Q108">
            <v>56.835129614000003</v>
          </cell>
        </row>
        <row r="109">
          <cell r="A109" t="str">
            <v>1100</v>
          </cell>
          <cell r="B109" t="str">
            <v>สมุทรปราการ</v>
          </cell>
          <cell r="C109">
            <v>2272.9177770699998</v>
          </cell>
          <cell r="E109">
            <v>25.694524959999999</v>
          </cell>
          <cell r="F109">
            <v>1869.2851326299999</v>
          </cell>
          <cell r="G109">
            <v>82.241652182999999</v>
          </cell>
          <cell r="H109">
            <v>1688.1272658400001</v>
          </cell>
          <cell r="J109">
            <v>848.90672473999996</v>
          </cell>
          <cell r="K109">
            <v>385.75079227999998</v>
          </cell>
          <cell r="L109">
            <v>22.850812263000002</v>
          </cell>
          <cell r="M109">
            <v>3961.0450429100001</v>
          </cell>
          <cell r="O109">
            <v>874.60124970000004</v>
          </cell>
          <cell r="P109">
            <v>2255.0359249100002</v>
          </cell>
          <cell r="Q109">
            <v>56.930327740999999</v>
          </cell>
        </row>
        <row r="110">
          <cell r="A110" t="str">
            <v>3500</v>
          </cell>
          <cell r="B110" t="str">
            <v>ยโสธร</v>
          </cell>
          <cell r="C110">
            <v>1360.17014733</v>
          </cell>
          <cell r="E110">
            <v>21.892288010000001</v>
          </cell>
          <cell r="F110">
            <v>1125.0684382300001</v>
          </cell>
          <cell r="G110">
            <v>82.715272088000006</v>
          </cell>
          <cell r="H110">
            <v>2085.9653269800001</v>
          </cell>
          <cell r="J110">
            <v>619.80711126999995</v>
          </cell>
          <cell r="K110">
            <v>844.85011987999997</v>
          </cell>
          <cell r="L110">
            <v>40.501637729000002</v>
          </cell>
          <cell r="M110">
            <v>3446.1354743100001</v>
          </cell>
          <cell r="O110">
            <v>641.69939927999997</v>
          </cell>
          <cell r="P110">
            <v>1969.91855811</v>
          </cell>
          <cell r="Q110">
            <v>57.163120044999999</v>
          </cell>
        </row>
        <row r="111">
          <cell r="A111" t="str">
            <v>3700</v>
          </cell>
          <cell r="B111" t="str">
            <v>อำนาจเจริญ</v>
          </cell>
          <cell r="C111">
            <v>1007.48198977</v>
          </cell>
          <cell r="E111">
            <v>3.9608992999999999</v>
          </cell>
          <cell r="F111">
            <v>818.41015087999995</v>
          </cell>
          <cell r="G111">
            <v>81.2332289</v>
          </cell>
          <cell r="H111">
            <v>1854.6892271900001</v>
          </cell>
          <cell r="J111">
            <v>433.08045706000001</v>
          </cell>
          <cell r="K111">
            <v>822.91247897999995</v>
          </cell>
          <cell r="L111">
            <v>44.369292004000002</v>
          </cell>
          <cell r="M111">
            <v>2862.17121696</v>
          </cell>
          <cell r="O111">
            <v>437.04135636000001</v>
          </cell>
          <cell r="P111">
            <v>1641.32262986</v>
          </cell>
          <cell r="Q111">
            <v>57.345368444000002</v>
          </cell>
        </row>
        <row r="112">
          <cell r="A112" t="str">
            <v>8200</v>
          </cell>
          <cell r="B112" t="str">
            <v>พังงา</v>
          </cell>
          <cell r="C112">
            <v>1228.24874123</v>
          </cell>
          <cell r="E112">
            <v>11.6372806</v>
          </cell>
          <cell r="F112">
            <v>1027.4898500300001</v>
          </cell>
          <cell r="G112">
            <v>83.654866928999994</v>
          </cell>
          <cell r="H112">
            <v>1413.9756015600001</v>
          </cell>
          <cell r="J112">
            <v>709.80467667999994</v>
          </cell>
          <cell r="K112">
            <v>494.73586148999999</v>
          </cell>
          <cell r="L112">
            <v>34.988995633999998</v>
          </cell>
          <cell r="M112">
            <v>2642.2243427899998</v>
          </cell>
          <cell r="O112">
            <v>721.44195728</v>
          </cell>
          <cell r="P112">
            <v>1522.22571152</v>
          </cell>
          <cell r="Q112">
            <v>57.611524005</v>
          </cell>
        </row>
        <row r="113">
          <cell r="A113" t="str">
            <v>9200</v>
          </cell>
          <cell r="B113" t="str">
            <v>ตรัง</v>
          </cell>
          <cell r="C113">
            <v>2004.12922654</v>
          </cell>
          <cell r="E113">
            <v>12.13795507</v>
          </cell>
          <cell r="F113">
            <v>1706.9664060600001</v>
          </cell>
          <cell r="G113">
            <v>85.172472087000003</v>
          </cell>
          <cell r="H113">
            <v>2409.8099978499999</v>
          </cell>
          <cell r="J113">
            <v>832.21815961000004</v>
          </cell>
          <cell r="K113">
            <v>856.92035595000004</v>
          </cell>
          <cell r="L113">
            <v>35.559664734000002</v>
          </cell>
          <cell r="M113">
            <v>4413.9392243900002</v>
          </cell>
          <cell r="O113">
            <v>844.35611468000002</v>
          </cell>
          <cell r="P113">
            <v>2563.88676201</v>
          </cell>
          <cell r="Q113">
            <v>58.08613648</v>
          </cell>
        </row>
        <row r="114">
          <cell r="A114" t="str">
            <v>4200</v>
          </cell>
          <cell r="B114" t="str">
            <v>เลย</v>
          </cell>
          <cell r="C114">
            <v>2443.9588279099999</v>
          </cell>
          <cell r="E114">
            <v>12.503931100000001</v>
          </cell>
          <cell r="F114">
            <v>2057.4199981000002</v>
          </cell>
          <cell r="G114">
            <v>84.183905824999997</v>
          </cell>
          <cell r="H114">
            <v>2978.09580138</v>
          </cell>
          <cell r="J114">
            <v>1213.48571894</v>
          </cell>
          <cell r="K114">
            <v>1101.9077308999999</v>
          </cell>
          <cell r="L114">
            <v>37.000412490999999</v>
          </cell>
          <cell r="M114">
            <v>5422.0546292899999</v>
          </cell>
          <cell r="O114">
            <v>1225.98965004</v>
          </cell>
          <cell r="P114">
            <v>3159.3277290000001</v>
          </cell>
          <cell r="Q114">
            <v>58.268091065</v>
          </cell>
        </row>
        <row r="115">
          <cell r="A115" t="str">
            <v>4400</v>
          </cell>
          <cell r="B115" t="str">
            <v>มหาสารคาม</v>
          </cell>
          <cell r="C115">
            <v>3619.1401526099999</v>
          </cell>
          <cell r="E115">
            <v>10.157225410000001</v>
          </cell>
          <cell r="F115">
            <v>3121.32560994</v>
          </cell>
          <cell r="G115">
            <v>86.244949859000002</v>
          </cell>
          <cell r="H115">
            <v>3808.6648956499998</v>
          </cell>
          <cell r="J115">
            <v>1294.5992360400001</v>
          </cell>
          <cell r="K115">
            <v>1213.00163288</v>
          </cell>
          <cell r="L115">
            <v>31.848473576</v>
          </cell>
          <cell r="M115">
            <v>7427.8050482600001</v>
          </cell>
          <cell r="O115">
            <v>1304.75646145</v>
          </cell>
          <cell r="P115">
            <v>4334.3272428199998</v>
          </cell>
          <cell r="Q115">
            <v>58.352732936000002</v>
          </cell>
        </row>
        <row r="116">
          <cell r="A116" t="str">
            <v>2400</v>
          </cell>
          <cell r="B116" t="str">
            <v>ฉะเชิงเทรา</v>
          </cell>
          <cell r="C116">
            <v>2364.46423964</v>
          </cell>
          <cell r="E116">
            <v>21.871986700000001</v>
          </cell>
          <cell r="F116">
            <v>1963.36161423</v>
          </cell>
          <cell r="G116">
            <v>83.036215194999997</v>
          </cell>
          <cell r="H116">
            <v>3199.0069999000002</v>
          </cell>
          <cell r="J116">
            <v>1187.8112128</v>
          </cell>
          <cell r="K116">
            <v>1289.1798104899999</v>
          </cell>
          <cell r="L116">
            <v>40.299374479000001</v>
          </cell>
          <cell r="M116">
            <v>5563.4712395400002</v>
          </cell>
          <cell r="O116">
            <v>1209.6831995</v>
          </cell>
          <cell r="P116">
            <v>3252.5414247200001</v>
          </cell>
          <cell r="Q116">
            <v>58.462446999000001</v>
          </cell>
        </row>
        <row r="117">
          <cell r="A117" t="str">
            <v>7000</v>
          </cell>
          <cell r="B117" t="str">
            <v>ราชบุรี</v>
          </cell>
          <cell r="C117">
            <v>3487.1846169300002</v>
          </cell>
          <cell r="E117">
            <v>111.17557201</v>
          </cell>
          <cell r="F117">
            <v>2823.6765326599998</v>
          </cell>
          <cell r="G117">
            <v>80.972957926000007</v>
          </cell>
          <cell r="H117">
            <v>3538.7691710899999</v>
          </cell>
          <cell r="J117">
            <v>1569.6272431100001</v>
          </cell>
          <cell r="K117">
            <v>1298.30419097</v>
          </cell>
          <cell r="L117">
            <v>36.688015753999998</v>
          </cell>
          <cell r="M117">
            <v>7025.9537880199996</v>
          </cell>
          <cell r="O117">
            <v>1680.8028151200001</v>
          </cell>
          <cell r="P117">
            <v>4121.9807236300003</v>
          </cell>
          <cell r="Q117">
            <v>58.667916812000001</v>
          </cell>
        </row>
        <row r="118">
          <cell r="A118" t="str">
            <v>5400</v>
          </cell>
          <cell r="B118" t="str">
            <v>แพร่</v>
          </cell>
          <cell r="C118">
            <v>1812.4033160700001</v>
          </cell>
          <cell r="E118">
            <v>7.97192889</v>
          </cell>
          <cell r="F118">
            <v>1463.3853175700001</v>
          </cell>
          <cell r="G118">
            <v>80.742807331999998</v>
          </cell>
          <cell r="H118">
            <v>2270.71861188</v>
          </cell>
          <cell r="J118">
            <v>877.57181661000004</v>
          </cell>
          <cell r="K118">
            <v>936.16358131000004</v>
          </cell>
          <cell r="L118">
            <v>41.227635006</v>
          </cell>
          <cell r="M118">
            <v>4083.1219279500001</v>
          </cell>
          <cell r="O118">
            <v>885.5437455</v>
          </cell>
          <cell r="P118">
            <v>2399.5488988799998</v>
          </cell>
          <cell r="Q118">
            <v>58.767505385</v>
          </cell>
        </row>
        <row r="119">
          <cell r="A119" t="str">
            <v>4100</v>
          </cell>
          <cell r="B119" t="str">
            <v>อุดรธานี</v>
          </cell>
          <cell r="C119">
            <v>4942.1319846699998</v>
          </cell>
          <cell r="E119">
            <v>108.53619888</v>
          </cell>
          <cell r="F119">
            <v>4102.1544938999996</v>
          </cell>
          <cell r="G119">
            <v>83.003742243999994</v>
          </cell>
          <cell r="H119">
            <v>5794.4324477299997</v>
          </cell>
          <cell r="J119">
            <v>2144.4090255800002</v>
          </cell>
          <cell r="K119">
            <v>2223.1063454800001</v>
          </cell>
          <cell r="L119">
            <v>38.366248386000002</v>
          </cell>
          <cell r="M119">
            <v>10736.5644324</v>
          </cell>
          <cell r="O119">
            <v>2252.9452244600002</v>
          </cell>
          <cell r="P119">
            <v>6325.2608393800001</v>
          </cell>
          <cell r="Q119">
            <v>58.913266708000002</v>
          </cell>
        </row>
        <row r="120">
          <cell r="A120" t="str">
            <v>5200</v>
          </cell>
          <cell r="B120" t="str">
            <v>ลำปาง</v>
          </cell>
          <cell r="C120">
            <v>2996.2936143799998</v>
          </cell>
          <cell r="E120">
            <v>39.23005981</v>
          </cell>
          <cell r="F120">
            <v>2409.3380365399998</v>
          </cell>
          <cell r="G120">
            <v>80.410612130000004</v>
          </cell>
          <cell r="H120">
            <v>4562.9668575200003</v>
          </cell>
          <cell r="J120">
            <v>1529.83928831</v>
          </cell>
          <cell r="K120">
            <v>2053.9003680699998</v>
          </cell>
          <cell r="L120">
            <v>45.012388479000002</v>
          </cell>
          <cell r="M120">
            <v>7559.2604719000001</v>
          </cell>
          <cell r="O120">
            <v>1569.0693481200001</v>
          </cell>
          <cell r="P120">
            <v>4463.2384046099996</v>
          </cell>
          <cell r="Q120">
            <v>59.043320721999997</v>
          </cell>
        </row>
        <row r="121">
          <cell r="A121" t="str">
            <v>1200</v>
          </cell>
          <cell r="B121" t="str">
            <v>นนทบุรี</v>
          </cell>
          <cell r="C121">
            <v>3528.7635984899998</v>
          </cell>
          <cell r="E121">
            <v>34.596384880000002</v>
          </cell>
          <cell r="F121">
            <v>3021.5272421700001</v>
          </cell>
          <cell r="G121">
            <v>85.625663431999996</v>
          </cell>
          <cell r="H121">
            <v>4371.2971316700005</v>
          </cell>
          <cell r="J121">
            <v>2040.0486663199999</v>
          </cell>
          <cell r="K121">
            <v>1647.65966202</v>
          </cell>
          <cell r="L121">
            <v>37.692694236999998</v>
          </cell>
          <cell r="M121">
            <v>7900.0607301600003</v>
          </cell>
          <cell r="O121">
            <v>2074.6450512000001</v>
          </cell>
          <cell r="P121">
            <v>4669.18690419</v>
          </cell>
          <cell r="Q121">
            <v>59.103177350999999</v>
          </cell>
        </row>
        <row r="122">
          <cell r="A122" t="str">
            <v>5100</v>
          </cell>
          <cell r="B122" t="str">
            <v>ลำพูน</v>
          </cell>
          <cell r="C122">
            <v>1134.9984864800001</v>
          </cell>
          <cell r="E122">
            <v>8.2754442000000008</v>
          </cell>
          <cell r="F122">
            <v>934.32767527999999</v>
          </cell>
          <cell r="G122">
            <v>82.319728741000006</v>
          </cell>
          <cell r="H122">
            <v>1445.8024668200001</v>
          </cell>
          <cell r="J122">
            <v>548.76474338000003</v>
          </cell>
          <cell r="K122">
            <v>597.36374894000005</v>
          </cell>
          <cell r="L122">
            <v>41.317106772999999</v>
          </cell>
          <cell r="M122">
            <v>2580.8009532999999</v>
          </cell>
          <cell r="O122">
            <v>557.04018757999995</v>
          </cell>
          <cell r="P122">
            <v>1531.69142422</v>
          </cell>
          <cell r="Q122">
            <v>59.349459797000002</v>
          </cell>
        </row>
        <row r="123">
          <cell r="A123" t="str">
            <v>3300</v>
          </cell>
          <cell r="B123" t="str">
            <v>ศรีสะเกษ</v>
          </cell>
          <cell r="C123">
            <v>4148.0658997500004</v>
          </cell>
          <cell r="E123">
            <v>19.889693139999999</v>
          </cell>
          <cell r="F123">
            <v>3492.0763851199999</v>
          </cell>
          <cell r="G123">
            <v>84.185653494999997</v>
          </cell>
          <cell r="H123">
            <v>3652.4511178100001</v>
          </cell>
          <cell r="J123">
            <v>1401.32602008</v>
          </cell>
          <cell r="K123">
            <v>1182.50997689</v>
          </cell>
          <cell r="L123">
            <v>32.375792001999997</v>
          </cell>
          <cell r="M123">
            <v>7800.5170175599997</v>
          </cell>
          <cell r="O123">
            <v>1421.21571322</v>
          </cell>
          <cell r="P123">
            <v>4674.5863620099999</v>
          </cell>
          <cell r="Q123">
            <v>59.926622190000003</v>
          </cell>
        </row>
        <row r="124">
          <cell r="A124" t="str">
            <v>3000</v>
          </cell>
          <cell r="B124" t="str">
            <v>นครราชสีมา</v>
          </cell>
          <cell r="C124">
            <v>10469.135112739999</v>
          </cell>
          <cell r="E124">
            <v>84.208142109999997</v>
          </cell>
          <cell r="F124">
            <v>8975.5004100900005</v>
          </cell>
          <cell r="G124">
            <v>85.732969471000004</v>
          </cell>
          <cell r="H124">
            <v>13037.970685660001</v>
          </cell>
          <cell r="J124">
            <v>4713.8533307600001</v>
          </cell>
          <cell r="K124">
            <v>5175.3651385700005</v>
          </cell>
          <cell r="L124">
            <v>39.694560322000001</v>
          </cell>
          <cell r="M124">
            <v>23507.1057984</v>
          </cell>
          <cell r="O124">
            <v>4798.0614728700002</v>
          </cell>
          <cell r="P124">
            <v>14150.86554866</v>
          </cell>
          <cell r="Q124">
            <v>60.198246734000001</v>
          </cell>
        </row>
        <row r="125">
          <cell r="A125" t="str">
            <v>7400</v>
          </cell>
          <cell r="B125" t="str">
            <v>สมุทรสาคร</v>
          </cell>
          <cell r="C125">
            <v>1420.63091889</v>
          </cell>
          <cell r="E125">
            <v>6.3357012900000003</v>
          </cell>
          <cell r="F125">
            <v>1214.88896488</v>
          </cell>
          <cell r="G125">
            <v>85.517564676999996</v>
          </cell>
          <cell r="H125">
            <v>1229.29718542</v>
          </cell>
          <cell r="J125">
            <v>706.88705657000003</v>
          </cell>
          <cell r="K125">
            <v>389.75266789</v>
          </cell>
          <cell r="L125">
            <v>31.705325002999999</v>
          </cell>
          <cell r="M125">
            <v>2649.92810431</v>
          </cell>
          <cell r="O125">
            <v>713.22275786</v>
          </cell>
          <cell r="P125">
            <v>1604.6416327699999</v>
          </cell>
          <cell r="Q125">
            <v>60.554157306</v>
          </cell>
        </row>
        <row r="126">
          <cell r="A126" t="str">
            <v>1600</v>
          </cell>
          <cell r="B126" t="str">
            <v>ลพบุรี</v>
          </cell>
          <cell r="C126">
            <v>3317.2375022599999</v>
          </cell>
          <cell r="E126">
            <v>35.885983490000001</v>
          </cell>
          <cell r="F126">
            <v>2670.2084613299999</v>
          </cell>
          <cell r="G126">
            <v>80.494943745</v>
          </cell>
          <cell r="H126">
            <v>4654.2210618999998</v>
          </cell>
          <cell r="J126">
            <v>1647.3349036899999</v>
          </cell>
          <cell r="K126">
            <v>2161.6361725800002</v>
          </cell>
          <cell r="L126">
            <v>46.444639045999999</v>
          </cell>
          <cell r="M126">
            <v>7971.4585641599997</v>
          </cell>
          <cell r="O126">
            <v>1683.2208871800001</v>
          </cell>
          <cell r="P126">
            <v>4831.8446339100001</v>
          </cell>
          <cell r="Q126">
            <v>60.614310355000001</v>
          </cell>
        </row>
        <row r="127">
          <cell r="A127" t="str">
            <v>6500</v>
          </cell>
          <cell r="B127" t="str">
            <v>พิษณุโลก</v>
          </cell>
          <cell r="C127">
            <v>5461.1594015800001</v>
          </cell>
          <cell r="E127">
            <v>126.69635373</v>
          </cell>
          <cell r="F127">
            <v>4569.3264251099999</v>
          </cell>
          <cell r="G127">
            <v>83.669530389000002</v>
          </cell>
          <cell r="H127">
            <v>5003.1197850799999</v>
          </cell>
          <cell r="J127">
            <v>2122.2597247499998</v>
          </cell>
          <cell r="K127">
            <v>1785.8593571199999</v>
          </cell>
          <cell r="L127">
            <v>35.694915049999999</v>
          </cell>
          <cell r="M127">
            <v>10464.27918666</v>
          </cell>
          <cell r="O127">
            <v>2248.9560784800001</v>
          </cell>
          <cell r="P127">
            <v>6355.1857822299999</v>
          </cell>
          <cell r="Q127">
            <v>60.732188704999999</v>
          </cell>
        </row>
        <row r="128">
          <cell r="A128" t="str">
            <v>4700</v>
          </cell>
          <cell r="B128" t="str">
            <v>สกลนคร</v>
          </cell>
          <cell r="C128">
            <v>3335.47023042</v>
          </cell>
          <cell r="E128">
            <v>23.95984438</v>
          </cell>
          <cell r="F128">
            <v>2763.3991902799999</v>
          </cell>
          <cell r="G128">
            <v>82.848863859999994</v>
          </cell>
          <cell r="H128">
            <v>3930.88606867</v>
          </cell>
          <cell r="J128">
            <v>1146.7623467400001</v>
          </cell>
          <cell r="K128">
            <v>1651.3142242900001</v>
          </cell>
          <cell r="L128">
            <v>42.008702247999999</v>
          </cell>
          <cell r="M128">
            <v>7266.35629909</v>
          </cell>
          <cell r="O128">
            <v>1170.7221911199999</v>
          </cell>
          <cell r="P128">
            <v>4414.7134145700002</v>
          </cell>
          <cell r="Q128">
            <v>60.755531834999999</v>
          </cell>
        </row>
        <row r="129">
          <cell r="A129" t="str">
            <v>6400</v>
          </cell>
          <cell r="B129" t="str">
            <v>สุโขทัย</v>
          </cell>
          <cell r="C129">
            <v>1795.0330373100001</v>
          </cell>
          <cell r="E129">
            <v>7.1199557599999999</v>
          </cell>
          <cell r="F129">
            <v>1580.51231284</v>
          </cell>
          <cell r="G129">
            <v>88.049204665999994</v>
          </cell>
          <cell r="H129">
            <v>3186.89394584</v>
          </cell>
          <cell r="J129">
            <v>888.75375245999999</v>
          </cell>
          <cell r="K129">
            <v>1464.76015805</v>
          </cell>
          <cell r="L129">
            <v>45.961998827999999</v>
          </cell>
          <cell r="M129">
            <v>4981.9269831499996</v>
          </cell>
          <cell r="O129">
            <v>895.87370822000003</v>
          </cell>
          <cell r="P129">
            <v>3045.27247089</v>
          </cell>
          <cell r="Q129">
            <v>61.126397099000002</v>
          </cell>
        </row>
        <row r="130">
          <cell r="A130" t="str">
            <v>9400</v>
          </cell>
          <cell r="B130" t="str">
            <v>ปัตตานี</v>
          </cell>
          <cell r="C130">
            <v>4719.4484362100002</v>
          </cell>
          <cell r="E130">
            <v>16.730820550000001</v>
          </cell>
          <cell r="F130">
            <v>3791.8224664999998</v>
          </cell>
          <cell r="G130">
            <v>80.344610556999996</v>
          </cell>
          <cell r="H130">
            <v>3184.9903630899998</v>
          </cell>
          <cell r="J130">
            <v>1496.0633472699999</v>
          </cell>
          <cell r="K130">
            <v>1062.1744027699999</v>
          </cell>
          <cell r="L130">
            <v>33.349375717999997</v>
          </cell>
          <cell r="M130">
            <v>7904.4387993</v>
          </cell>
          <cell r="O130">
            <v>1512.79416782</v>
          </cell>
          <cell r="P130">
            <v>4853.9968692700004</v>
          </cell>
          <cell r="Q130">
            <v>61.40849455</v>
          </cell>
        </row>
        <row r="131">
          <cell r="A131" t="str">
            <v>5700</v>
          </cell>
          <cell r="B131" t="str">
            <v>เชียงราย</v>
          </cell>
          <cell r="C131">
            <v>5021.6751834799998</v>
          </cell>
          <cell r="E131">
            <v>29.79040603</v>
          </cell>
          <cell r="F131">
            <v>4269.52396142</v>
          </cell>
          <cell r="G131">
            <v>85.021906145000003</v>
          </cell>
          <cell r="H131">
            <v>5500.2318511800004</v>
          </cell>
          <cell r="J131">
            <v>1785.51509412</v>
          </cell>
          <cell r="K131">
            <v>2215.9359013600001</v>
          </cell>
          <cell r="L131">
            <v>40.288045328000003</v>
          </cell>
          <cell r="M131">
            <v>10521.90703466</v>
          </cell>
          <cell r="O131">
            <v>1815.3055001499999</v>
          </cell>
          <cell r="P131">
            <v>6485.4598627799996</v>
          </cell>
          <cell r="Q131">
            <v>61.637684513000004</v>
          </cell>
        </row>
        <row r="132">
          <cell r="A132" t="str">
            <v>3400</v>
          </cell>
          <cell r="B132" t="str">
            <v>อุบลราชธานี</v>
          </cell>
          <cell r="C132">
            <v>6931.6312684799996</v>
          </cell>
          <cell r="E132">
            <v>59.364103589999999</v>
          </cell>
          <cell r="F132">
            <v>5806.4964509199999</v>
          </cell>
          <cell r="G132">
            <v>83.768109209000002</v>
          </cell>
          <cell r="H132">
            <v>7189.3534974300001</v>
          </cell>
          <cell r="J132">
            <v>1891.1795536</v>
          </cell>
          <cell r="K132">
            <v>2912.0809963299998</v>
          </cell>
          <cell r="L132">
            <v>40.50546405</v>
          </cell>
          <cell r="M132">
            <v>14120.98476591</v>
          </cell>
          <cell r="O132">
            <v>1950.54365719</v>
          </cell>
          <cell r="P132">
            <v>8718.5774472499998</v>
          </cell>
          <cell r="Q132">
            <v>61.741993153000003</v>
          </cell>
        </row>
        <row r="133">
          <cell r="A133" t="str">
            <v>4300</v>
          </cell>
          <cell r="B133" t="str">
            <v>หนองคาย</v>
          </cell>
          <cell r="C133">
            <v>1671.4628053500001</v>
          </cell>
          <cell r="E133">
            <v>3.7596510599999999</v>
          </cell>
          <cell r="F133">
            <v>1382.9412294399999</v>
          </cell>
          <cell r="G133">
            <v>82.738378922999999</v>
          </cell>
          <cell r="H133">
            <v>1840.6328147700001</v>
          </cell>
          <cell r="J133">
            <v>568.90376755</v>
          </cell>
          <cell r="K133">
            <v>788.89444011000001</v>
          </cell>
          <cell r="L133">
            <v>42.859957389999998</v>
          </cell>
          <cell r="M133">
            <v>3512.0956201200001</v>
          </cell>
          <cell r="O133">
            <v>572.66341861000001</v>
          </cell>
          <cell r="P133">
            <v>2171.8356695500001</v>
          </cell>
          <cell r="Q133">
            <v>61.838739728999997</v>
          </cell>
        </row>
        <row r="134">
          <cell r="A134" t="str">
            <v>7300</v>
          </cell>
          <cell r="B134" t="str">
            <v>นครปฐม</v>
          </cell>
          <cell r="C134">
            <v>3277.96524632</v>
          </cell>
          <cell r="E134">
            <v>69.268481420000001</v>
          </cell>
          <cell r="F134">
            <v>2669.7751786399999</v>
          </cell>
          <cell r="G134">
            <v>81.446109949999993</v>
          </cell>
          <cell r="H134">
            <v>2139.6324839200001</v>
          </cell>
          <cell r="J134">
            <v>923.62188674000004</v>
          </cell>
          <cell r="K134">
            <v>731.50713967000002</v>
          </cell>
          <cell r="L134">
            <v>34.188448024000003</v>
          </cell>
          <cell r="M134">
            <v>5417.5977302399997</v>
          </cell>
          <cell r="O134">
            <v>992.89036815999998</v>
          </cell>
          <cell r="P134">
            <v>3401.2823183099999</v>
          </cell>
          <cell r="Q134">
            <v>62.782112804999997</v>
          </cell>
        </row>
        <row r="135">
          <cell r="A135" t="str">
            <v>6300</v>
          </cell>
          <cell r="B135" t="str">
            <v>ตาก</v>
          </cell>
          <cell r="C135">
            <v>2489.1422435899999</v>
          </cell>
          <cell r="E135">
            <v>14.184072670000001</v>
          </cell>
          <cell r="F135">
            <v>2097.8107585100001</v>
          </cell>
          <cell r="G135">
            <v>84.278460338000002</v>
          </cell>
          <cell r="H135">
            <v>2319.4947190799999</v>
          </cell>
          <cell r="J135">
            <v>878.32547574</v>
          </cell>
          <cell r="K135">
            <v>1034.02805416</v>
          </cell>
          <cell r="L135">
            <v>44.579883957</v>
          </cell>
          <cell r="M135">
            <v>4808.6369626699998</v>
          </cell>
          <cell r="O135">
            <v>892.50954840999998</v>
          </cell>
          <cell r="P135">
            <v>3131.8388126700002</v>
          </cell>
          <cell r="Q135">
            <v>65.129450133000006</v>
          </cell>
        </row>
        <row r="136">
          <cell r="A136" t="str">
            <v>4000</v>
          </cell>
          <cell r="B136" t="str">
            <v>ขอนแก่น</v>
          </cell>
          <cell r="C136">
            <v>10404.25479327</v>
          </cell>
          <cell r="E136">
            <v>82.293256420000006</v>
          </cell>
          <cell r="F136">
            <v>9299.9114142399994</v>
          </cell>
          <cell r="G136">
            <v>89.385656147999995</v>
          </cell>
          <cell r="H136">
            <v>9512.21241027</v>
          </cell>
          <cell r="J136">
            <v>3861.36702694</v>
          </cell>
          <cell r="K136">
            <v>3783.4476400899998</v>
          </cell>
          <cell r="L136">
            <v>39.77463367</v>
          </cell>
          <cell r="M136">
            <v>19916.46720354</v>
          </cell>
          <cell r="O136">
            <v>3943.66028336</v>
          </cell>
          <cell r="P136">
            <v>13083.35905433</v>
          </cell>
          <cell r="Q136">
            <v>65.691163602000003</v>
          </cell>
        </row>
        <row r="137">
          <cell r="A137" t="str">
            <v>9000</v>
          </cell>
          <cell r="B137" t="str">
            <v>สงขลา</v>
          </cell>
          <cell r="C137">
            <v>12359.258753800001</v>
          </cell>
          <cell r="E137">
            <v>83.321690709999999</v>
          </cell>
          <cell r="F137">
            <v>11130.4396507</v>
          </cell>
          <cell r="G137">
            <v>90.057501606000002</v>
          </cell>
          <cell r="H137">
            <v>11966.91502353</v>
          </cell>
          <cell r="J137">
            <v>4992.9000982099997</v>
          </cell>
          <cell r="K137">
            <v>5151.0841520800004</v>
          </cell>
          <cell r="L137">
            <v>43.044378119999998</v>
          </cell>
          <cell r="M137">
            <v>24326.173777330001</v>
          </cell>
          <cell r="O137">
            <v>5076.2217889200001</v>
          </cell>
          <cell r="P137">
            <v>16281.523802780001</v>
          </cell>
          <cell r="Q137">
            <v>66.930064513000005</v>
          </cell>
        </row>
        <row r="138">
          <cell r="A138" t="str">
            <v>8000</v>
          </cell>
          <cell r="B138" t="str">
            <v>นครศรีธรรมราช</v>
          </cell>
          <cell r="C138">
            <v>10066.20523711</v>
          </cell>
          <cell r="E138">
            <v>30.910507620000001</v>
          </cell>
          <cell r="F138">
            <v>9144.5086691600009</v>
          </cell>
          <cell r="G138">
            <v>90.843654125</v>
          </cell>
          <cell r="H138">
            <v>7044.6129232399999</v>
          </cell>
          <cell r="J138">
            <v>1796.5187977099999</v>
          </cell>
          <cell r="K138">
            <v>2608.55322424</v>
          </cell>
          <cell r="L138">
            <v>37.029049753000002</v>
          </cell>
          <cell r="M138">
            <v>17110.818160350002</v>
          </cell>
          <cell r="O138">
            <v>1827.42930533</v>
          </cell>
          <cell r="P138">
            <v>11753.061893399999</v>
          </cell>
          <cell r="Q138">
            <v>68.687901322000002</v>
          </cell>
        </row>
        <row r="139">
          <cell r="A139" t="str">
            <v>5600</v>
          </cell>
          <cell r="B139" t="str">
            <v>พะเยา</v>
          </cell>
          <cell r="C139">
            <v>2182.8791941499999</v>
          </cell>
          <cell r="E139">
            <v>13.42195733</v>
          </cell>
          <cell r="F139">
            <v>1903.1547979699999</v>
          </cell>
          <cell r="G139">
            <v>87.185530150999995</v>
          </cell>
          <cell r="H139">
            <v>1925.1684247000001</v>
          </cell>
          <cell r="J139">
            <v>523.03245777999996</v>
          </cell>
          <cell r="K139">
            <v>932.37006762999999</v>
          </cell>
          <cell r="L139">
            <v>48.430571354999998</v>
          </cell>
          <cell r="M139">
            <v>4108.0476188499997</v>
          </cell>
          <cell r="O139">
            <v>536.45441511000001</v>
          </cell>
          <cell r="P139">
            <v>2835.5248655999999</v>
          </cell>
          <cell r="Q139">
            <v>69.023661083999997</v>
          </cell>
        </row>
        <row r="140">
          <cell r="A140" t="str">
            <v>5000</v>
          </cell>
          <cell r="B140" t="str">
            <v>เชียงใหม่</v>
          </cell>
          <cell r="C140">
            <v>14205.61557794</v>
          </cell>
          <cell r="E140">
            <v>107.99911668</v>
          </cell>
          <cell r="F140">
            <v>12693.937846049999</v>
          </cell>
          <cell r="G140">
            <v>89.358590456000002</v>
          </cell>
          <cell r="H140">
            <v>9175.0272762700006</v>
          </cell>
          <cell r="J140">
            <v>3233.4755805999998</v>
          </cell>
          <cell r="K140">
            <v>4242.8132913099998</v>
          </cell>
          <cell r="L140">
            <v>46.243059160000001</v>
          </cell>
          <cell r="M140">
            <v>23380.64285421</v>
          </cell>
          <cell r="O140">
            <v>3341.4746972799999</v>
          </cell>
          <cell r="P140">
            <v>16936.751137359999</v>
          </cell>
          <cell r="Q140">
            <v>72.439202133999999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B1" zoomScale="80" zoomScaleNormal="80" workbookViewId="0">
      <selection activeCell="B12" sqref="B12"/>
    </sheetView>
  </sheetViews>
  <sheetFormatPr defaultRowHeight="14.25"/>
  <cols>
    <col min="1" max="1" width="5.875" style="58" customWidth="1"/>
    <col min="2" max="2" width="34.5" customWidth="1"/>
    <col min="3" max="14" width="12.375" customWidth="1"/>
    <col min="15" max="15" width="11.5" bestFit="1" customWidth="1"/>
  </cols>
  <sheetData>
    <row r="1" spans="1:17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14 พฤษภาคม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4"/>
    </row>
    <row r="4" spans="1:17" ht="21">
      <c r="A4" s="5" t="s">
        <v>1</v>
      </c>
      <c r="B4" s="6" t="s">
        <v>2</v>
      </c>
      <c r="C4" s="7" t="s">
        <v>3</v>
      </c>
      <c r="D4" s="8"/>
      <c r="E4" s="8"/>
      <c r="F4" s="9"/>
      <c r="G4" s="10" t="s">
        <v>4</v>
      </c>
      <c r="H4" s="11"/>
      <c r="I4" s="11"/>
      <c r="J4" s="11"/>
      <c r="K4" s="10" t="s">
        <v>5</v>
      </c>
      <c r="L4" s="11"/>
      <c r="M4" s="11"/>
      <c r="N4" s="12"/>
    </row>
    <row r="5" spans="1:17" ht="63">
      <c r="A5" s="13"/>
      <c r="B5" s="14"/>
      <c r="C5" s="15" t="s">
        <v>6</v>
      </c>
      <c r="D5" s="16" t="s">
        <v>7</v>
      </c>
      <c r="E5" s="17" t="s">
        <v>8</v>
      </c>
      <c r="F5" s="18" t="s">
        <v>9</v>
      </c>
      <c r="G5" s="15" t="s">
        <v>6</v>
      </c>
      <c r="H5" s="16" t="s">
        <v>7</v>
      </c>
      <c r="I5" s="17" t="s">
        <v>8</v>
      </c>
      <c r="J5" s="19" t="s">
        <v>9</v>
      </c>
      <c r="K5" s="15" t="s">
        <v>6</v>
      </c>
      <c r="L5" s="16" t="s">
        <v>7</v>
      </c>
      <c r="M5" s="17" t="s">
        <v>8</v>
      </c>
      <c r="N5" s="18" t="s">
        <v>9</v>
      </c>
    </row>
    <row r="6" spans="1:17" ht="21">
      <c r="A6" s="20">
        <v>1</v>
      </c>
      <c r="B6" s="21" t="str">
        <f>VLOOKUP($O6,[1]Name!$A:$B,2,0)</f>
        <v>อ่างทอง</v>
      </c>
      <c r="C6" s="22">
        <f>IF(ISERROR(VLOOKUP($O6,[1]BEx6_1!$A:$Z,3,0)),0,VLOOKUP($O6,[1]BEx6_1!$A:$Z,3,0))</f>
        <v>880.33357246000003</v>
      </c>
      <c r="D6" s="23">
        <f>IF(ISERROR(VLOOKUP($O6,[1]BEx6_1!$A:$Z,5,0)),0,VLOOKUP($O6,[1]BEx6_1!$A:$Z,5,0))</f>
        <v>5.0448103199999998</v>
      </c>
      <c r="E6" s="24">
        <f>IF(ISERROR(VLOOKUP($O6,[1]BEx6_1!$A:$Z,6,0)),0,VLOOKUP($O6,[1]BEx6_1!$A:$Z,6,0))</f>
        <v>699.65144153000006</v>
      </c>
      <c r="F6" s="25">
        <f t="shared" ref="F6:F69" si="0">IF(ISERROR(E6/C6*100),0,E6/C6*100)</f>
        <v>79.475719592846758</v>
      </c>
      <c r="G6" s="22">
        <f>IF(ISERROR(VLOOKUP($O6,[1]BEx6_1!$A:$Z,8,0)),0,VLOOKUP($O6,[1]BEx6_1!$A:$Z,8,0))</f>
        <v>1732.92251736</v>
      </c>
      <c r="H6" s="23">
        <f>IF(ISERROR(VLOOKUP($O6,[1]BEx6_1!$A:$Z,10,0)),0,VLOOKUP($O6,[1]BEx6_1!$A:$Z,10,0))</f>
        <v>1007.62731087</v>
      </c>
      <c r="I6" s="24">
        <f>IF(ISERROR(VLOOKUP($O6,[1]BEx6_1!$A:$Z,11,0)),0,VLOOKUP($O6,[1]BEx6_1!$A:$Z,11,0))</f>
        <v>455.90951053999999</v>
      </c>
      <c r="J6" s="26">
        <f t="shared" ref="J6:J69" si="1">IF(ISERROR(I6/G6*100),0,I6/G6*100)</f>
        <v>26.308707167966737</v>
      </c>
      <c r="K6" s="22">
        <f t="shared" ref="K6:M37" si="2">C6+G6</f>
        <v>2613.2560898199999</v>
      </c>
      <c r="L6" s="22">
        <f t="shared" si="2"/>
        <v>1012.67212119</v>
      </c>
      <c r="M6" s="27">
        <f t="shared" si="2"/>
        <v>1155.56095207</v>
      </c>
      <c r="N6" s="28">
        <f t="shared" ref="N6:N69" si="3">IF(ISERROR(M6/K6*100),0,M6/K6*100)</f>
        <v>44.21920058166188</v>
      </c>
      <c r="O6" s="29" t="s">
        <v>10</v>
      </c>
      <c r="P6" s="30"/>
      <c r="Q6" s="31"/>
    </row>
    <row r="7" spans="1:17" ht="21">
      <c r="A7" s="32">
        <v>2</v>
      </c>
      <c r="B7" s="33" t="str">
        <f>VLOOKUP($O7,[1]Name!$A:$B,2,0)</f>
        <v>ตราด</v>
      </c>
      <c r="C7" s="22">
        <f>IF(ISERROR(VLOOKUP($O7,[1]BEx6_1!$A:$Z,3,0)),0,VLOOKUP($O7,[1]BEx6_1!$A:$Z,3,0))</f>
        <v>734.02406587999997</v>
      </c>
      <c r="D7" s="23">
        <f>IF(ISERROR(VLOOKUP($O7,[1]BEx6_1!$A:$Z,5,0)),0,VLOOKUP($O7,[1]BEx6_1!$A:$Z,5,0))</f>
        <v>4.7365155300000001</v>
      </c>
      <c r="E7" s="24">
        <f>IF(ISERROR(VLOOKUP($O7,[1]BEx6_1!$A:$Z,6,0)),0,VLOOKUP($O7,[1]BEx6_1!$A:$Z,6,0))</f>
        <v>611.06998166999995</v>
      </c>
      <c r="F7" s="34">
        <f t="shared" si="0"/>
        <v>83.249311579097352</v>
      </c>
      <c r="G7" s="22">
        <f>IF(ISERROR(VLOOKUP($O7,[1]BEx6_1!$A:$Z,8,0)),0,VLOOKUP($O7,[1]BEx6_1!$A:$Z,8,0))</f>
        <v>1402.7015505500001</v>
      </c>
      <c r="H7" s="23">
        <f>IF(ISERROR(VLOOKUP($O7,[1]BEx6_1!$A:$Z,10,0)),0,VLOOKUP($O7,[1]BEx6_1!$A:$Z,10,0))</f>
        <v>685.07486304999998</v>
      </c>
      <c r="I7" s="24">
        <f>IF(ISERROR(VLOOKUP($O7,[1]BEx6_1!$A:$Z,11,0)),0,VLOOKUP($O7,[1]BEx6_1!$A:$Z,11,0))</f>
        <v>341.60246684999998</v>
      </c>
      <c r="J7" s="26">
        <f t="shared" si="1"/>
        <v>24.353182379819675</v>
      </c>
      <c r="K7" s="22">
        <f t="shared" si="2"/>
        <v>2136.7256164300002</v>
      </c>
      <c r="L7" s="23">
        <f t="shared" si="2"/>
        <v>689.81137858</v>
      </c>
      <c r="M7" s="27">
        <f t="shared" si="2"/>
        <v>952.67244851999999</v>
      </c>
      <c r="N7" s="28">
        <f t="shared" si="3"/>
        <v>44.585623965687589</v>
      </c>
      <c r="O7" s="29" t="s">
        <v>11</v>
      </c>
      <c r="P7" s="30" t="str">
        <f>IF(N7&lt;N6,"check","")</f>
        <v/>
      </c>
      <c r="Q7" s="31"/>
    </row>
    <row r="8" spans="1:17" ht="21">
      <c r="A8" s="32">
        <v>3</v>
      </c>
      <c r="B8" s="33" t="str">
        <f>VLOOKUP($O8,[1]Name!$A:$B,2,0)</f>
        <v>ปราจีนบุรี</v>
      </c>
      <c r="C8" s="22">
        <f>IF(ISERROR(VLOOKUP($O8,[1]BEx6_1!$A:$Z,3,0)),0,VLOOKUP($O8,[1]BEx6_1!$A:$Z,3,0))</f>
        <v>2074.4813190099999</v>
      </c>
      <c r="D8" s="23">
        <f>IF(ISERROR(VLOOKUP($O8,[1]BEx6_1!$A:$Z,5,0)),0,VLOOKUP($O8,[1]BEx6_1!$A:$Z,5,0))</f>
        <v>58.93645016</v>
      </c>
      <c r="E8" s="24">
        <f>IF(ISERROR(VLOOKUP($O8,[1]BEx6_1!$A:$Z,6,0)),0,VLOOKUP($O8,[1]BEx6_1!$A:$Z,6,0))</f>
        <v>1586.4102876699999</v>
      </c>
      <c r="F8" s="34">
        <f t="shared" si="0"/>
        <v>76.472623452067481</v>
      </c>
      <c r="G8" s="22">
        <f>IF(ISERROR(VLOOKUP($O8,[1]BEx6_1!$A:$Z,8,0)),0,VLOOKUP($O8,[1]BEx6_1!$A:$Z,8,0))</f>
        <v>2956.4969117700002</v>
      </c>
      <c r="H8" s="23">
        <f>IF(ISERROR(VLOOKUP($O8,[1]BEx6_1!$A:$Z,10,0)),0,VLOOKUP($O8,[1]BEx6_1!$A:$Z,10,0))</f>
        <v>1286.1782379900001</v>
      </c>
      <c r="I8" s="24">
        <f>IF(ISERROR(VLOOKUP($O8,[1]BEx6_1!$A:$Z,11,0)),0,VLOOKUP($O8,[1]BEx6_1!$A:$Z,11,0))</f>
        <v>733.33743960000004</v>
      </c>
      <c r="J8" s="26">
        <f t="shared" si="1"/>
        <v>24.804268750646671</v>
      </c>
      <c r="K8" s="22">
        <f t="shared" si="2"/>
        <v>5030.9782307799996</v>
      </c>
      <c r="L8" s="23">
        <f t="shared" si="2"/>
        <v>1345.1146881500001</v>
      </c>
      <c r="M8" s="27">
        <f t="shared" si="2"/>
        <v>2319.7477272699998</v>
      </c>
      <c r="N8" s="28">
        <f t="shared" si="3"/>
        <v>46.109277775792471</v>
      </c>
      <c r="O8" s="29" t="s">
        <v>12</v>
      </c>
      <c r="P8" s="30" t="str">
        <f t="shared" ref="P8:P71" si="4">IF(N8&lt;N7,"check","")</f>
        <v/>
      </c>
      <c r="Q8" s="31"/>
    </row>
    <row r="9" spans="1:17" ht="21">
      <c r="A9" s="32">
        <v>4</v>
      </c>
      <c r="B9" s="33" t="str">
        <f>VLOOKUP($O9,[1]Name!$A:$B,2,0)</f>
        <v>พัทลุง</v>
      </c>
      <c r="C9" s="22">
        <f>IF(ISERROR(VLOOKUP($O9,[1]BEx6_1!$A:$Z,3,0)),0,VLOOKUP($O9,[1]BEx6_1!$A:$Z,3,0))</f>
        <v>1521.7393928900001</v>
      </c>
      <c r="D9" s="23">
        <f>IF(ISERROR(VLOOKUP($O9,[1]BEx6_1!$A:$Z,5,0)),0,VLOOKUP($O9,[1]BEx6_1!$A:$Z,5,0))</f>
        <v>15.20256423</v>
      </c>
      <c r="E9" s="24">
        <f>IF(ISERROR(VLOOKUP($O9,[1]BEx6_1!$A:$Z,6,0)),0,VLOOKUP($O9,[1]BEx6_1!$A:$Z,6,0))</f>
        <v>1262.18790485</v>
      </c>
      <c r="F9" s="34">
        <f t="shared" si="0"/>
        <v>82.943762299070485</v>
      </c>
      <c r="G9" s="22">
        <f>IF(ISERROR(VLOOKUP($O9,[1]BEx6_1!$A:$Z,8,0)),0,VLOOKUP($O9,[1]BEx6_1!$A:$Z,8,0))</f>
        <v>3718.2605952600002</v>
      </c>
      <c r="H9" s="23">
        <f>IF(ISERROR(VLOOKUP($O9,[1]BEx6_1!$A:$Z,10,0)),0,VLOOKUP($O9,[1]BEx6_1!$A:$Z,10,0))</f>
        <v>1327.80940405</v>
      </c>
      <c r="I9" s="24">
        <f>IF(ISERROR(VLOOKUP($O9,[1]BEx6_1!$A:$Z,11,0)),0,VLOOKUP($O9,[1]BEx6_1!$A:$Z,11,0))</f>
        <v>1204.4045754399999</v>
      </c>
      <c r="J9" s="26">
        <f t="shared" si="1"/>
        <v>32.391612814211094</v>
      </c>
      <c r="K9" s="22">
        <f t="shared" si="2"/>
        <v>5239.9999881500007</v>
      </c>
      <c r="L9" s="23">
        <f t="shared" si="2"/>
        <v>1343.01196828</v>
      </c>
      <c r="M9" s="27">
        <f t="shared" si="2"/>
        <v>2466.5924802899999</v>
      </c>
      <c r="N9" s="28">
        <f t="shared" si="3"/>
        <v>47.072375684505268</v>
      </c>
      <c r="O9" s="29" t="s">
        <v>13</v>
      </c>
      <c r="P9" s="30" t="str">
        <f t="shared" si="4"/>
        <v/>
      </c>
      <c r="Q9" s="31"/>
    </row>
    <row r="10" spans="1:17" ht="21">
      <c r="A10" s="32">
        <v>5</v>
      </c>
      <c r="B10" s="33" t="str">
        <f>VLOOKUP($O10,[1]Name!$A:$B,2,0)</f>
        <v>กระบี่</v>
      </c>
      <c r="C10" s="22">
        <f>IF(ISERROR(VLOOKUP($O10,[1]BEx6_1!$A:$Z,3,0)),0,VLOOKUP($O10,[1]BEx6_1!$A:$Z,3,0))</f>
        <v>1196.6232210999999</v>
      </c>
      <c r="D10" s="23">
        <f>IF(ISERROR(VLOOKUP($O10,[1]BEx6_1!$A:$Z,5,0)),0,VLOOKUP($O10,[1]BEx6_1!$A:$Z,5,0))</f>
        <v>10.31838445</v>
      </c>
      <c r="E10" s="24">
        <f>IF(ISERROR(VLOOKUP($O10,[1]BEx6_1!$A:$Z,6,0)),0,VLOOKUP($O10,[1]BEx6_1!$A:$Z,6,0))</f>
        <v>994.67677058000004</v>
      </c>
      <c r="F10" s="34">
        <f t="shared" si="0"/>
        <v>83.123639341182113</v>
      </c>
      <c r="G10" s="22">
        <f>IF(ISERROR(VLOOKUP($O10,[1]BEx6_1!$A:$Z,8,0)),0,VLOOKUP($O10,[1]BEx6_1!$A:$Z,8,0))</f>
        <v>2158.1555971799999</v>
      </c>
      <c r="H10" s="23">
        <f>IF(ISERROR(VLOOKUP($O10,[1]BEx6_1!$A:$Z,10,0)),0,VLOOKUP($O10,[1]BEx6_1!$A:$Z,10,0))</f>
        <v>1068.5547073800001</v>
      </c>
      <c r="I10" s="24">
        <f>IF(ISERROR(VLOOKUP($O10,[1]BEx6_1!$A:$Z,11,0)),0,VLOOKUP($O10,[1]BEx6_1!$A:$Z,11,0))</f>
        <v>585.49181607000003</v>
      </c>
      <c r="J10" s="26">
        <f t="shared" si="1"/>
        <v>27.129268011771039</v>
      </c>
      <c r="K10" s="22">
        <f t="shared" si="2"/>
        <v>3354.7788182799995</v>
      </c>
      <c r="L10" s="23">
        <f t="shared" si="2"/>
        <v>1078.87309183</v>
      </c>
      <c r="M10" s="27">
        <f t="shared" si="2"/>
        <v>1580.1685866500002</v>
      </c>
      <c r="N10" s="28">
        <f t="shared" si="3"/>
        <v>47.10201990187106</v>
      </c>
      <c r="O10" s="29" t="s">
        <v>14</v>
      </c>
      <c r="P10" s="30" t="str">
        <f t="shared" si="4"/>
        <v/>
      </c>
      <c r="Q10" s="31"/>
    </row>
    <row r="11" spans="1:17" ht="21">
      <c r="A11" s="32">
        <v>6</v>
      </c>
      <c r="B11" s="33" t="str">
        <f>VLOOKUP($O11,[1]Name!$A:$B,2,0)</f>
        <v>สุราษฏร์ธานี</v>
      </c>
      <c r="C11" s="22">
        <f>IF(ISERROR(VLOOKUP($O11,[1]BEx6_1!$A:$Z,3,0)),0,VLOOKUP($O11,[1]BEx6_1!$A:$Z,3,0))</f>
        <v>4424.4183819199998</v>
      </c>
      <c r="D11" s="23">
        <f>IF(ISERROR(VLOOKUP($O11,[1]BEx6_1!$A:$Z,5,0)),0,VLOOKUP($O11,[1]BEx6_1!$A:$Z,5,0))</f>
        <v>55.532455249999998</v>
      </c>
      <c r="E11" s="24">
        <f>IF(ISERROR(VLOOKUP($O11,[1]BEx6_1!$A:$Z,6,0)),0,VLOOKUP($O11,[1]BEx6_1!$A:$Z,6,0))</f>
        <v>3620.3916348399998</v>
      </c>
      <c r="F11" s="34">
        <f t="shared" si="0"/>
        <v>81.82751544551968</v>
      </c>
      <c r="G11" s="22">
        <f>IF(ISERROR(VLOOKUP($O11,[1]BEx6_1!$A:$Z,8,0)),0,VLOOKUP($O11,[1]BEx6_1!$A:$Z,8,0))</f>
        <v>8054.0332400500001</v>
      </c>
      <c r="H11" s="23">
        <f>IF(ISERROR(VLOOKUP($O11,[1]BEx6_1!$A:$Z,10,0)),0,VLOOKUP($O11,[1]BEx6_1!$A:$Z,10,0))</f>
        <v>3071.5589339799999</v>
      </c>
      <c r="I11" s="24">
        <f>IF(ISERROR(VLOOKUP($O11,[1]BEx6_1!$A:$Z,11,0)),0,VLOOKUP($O11,[1]BEx6_1!$A:$Z,11,0))</f>
        <v>2345.40410299</v>
      </c>
      <c r="J11" s="26">
        <f t="shared" si="1"/>
        <v>29.120864454930402</v>
      </c>
      <c r="K11" s="22">
        <f t="shared" si="2"/>
        <v>12478.45162197</v>
      </c>
      <c r="L11" s="23">
        <f t="shared" si="2"/>
        <v>3127.09138923</v>
      </c>
      <c r="M11" s="27">
        <f t="shared" si="2"/>
        <v>5965.7957378299998</v>
      </c>
      <c r="N11" s="28">
        <f t="shared" si="3"/>
        <v>47.808782039322971</v>
      </c>
      <c r="O11" s="29" t="s">
        <v>15</v>
      </c>
      <c r="P11" s="30" t="str">
        <f t="shared" si="4"/>
        <v/>
      </c>
      <c r="Q11" s="31"/>
    </row>
    <row r="12" spans="1:17" ht="21">
      <c r="A12" s="32">
        <v>7</v>
      </c>
      <c r="B12" s="33" t="str">
        <f>VLOOKUP($O12,[1]Name!$A:$B,2,0)</f>
        <v>บุรีรัมย์</v>
      </c>
      <c r="C12" s="22">
        <f>IF(ISERROR(VLOOKUP($O12,[1]BEx6_1!$A:$Z,3,0)),0,VLOOKUP($O12,[1]BEx6_1!$A:$Z,3,0))</f>
        <v>4034.60445209</v>
      </c>
      <c r="D12" s="23">
        <f>IF(ISERROR(VLOOKUP($O12,[1]BEx6_1!$A:$Z,5,0)),0,VLOOKUP($O12,[1]BEx6_1!$A:$Z,5,0))</f>
        <v>11.577973930000001</v>
      </c>
      <c r="E12" s="24">
        <f>IF(ISERROR(VLOOKUP($O12,[1]BEx6_1!$A:$Z,6,0)),0,VLOOKUP($O12,[1]BEx6_1!$A:$Z,6,0))</f>
        <v>3362.0719284400002</v>
      </c>
      <c r="F12" s="34">
        <f t="shared" si="0"/>
        <v>83.330893235355063</v>
      </c>
      <c r="G12" s="22">
        <f>IF(ISERROR(VLOOKUP($O12,[1]BEx6_1!$A:$Z,8,0)),0,VLOOKUP($O12,[1]BEx6_1!$A:$Z,8,0))</f>
        <v>5811.3686257099998</v>
      </c>
      <c r="H12" s="23">
        <f>IF(ISERROR(VLOOKUP($O12,[1]BEx6_1!$A:$Z,10,0)),0,VLOOKUP($O12,[1]BEx6_1!$A:$Z,10,0))</f>
        <v>2802.5951627099998</v>
      </c>
      <c r="I12" s="24">
        <f>IF(ISERROR(VLOOKUP($O12,[1]BEx6_1!$A:$Z,11,0)),0,VLOOKUP($O12,[1]BEx6_1!$A:$Z,11,0))</f>
        <v>1410.9090014599999</v>
      </c>
      <c r="J12" s="26">
        <f t="shared" si="1"/>
        <v>24.278428926673413</v>
      </c>
      <c r="K12" s="22">
        <f t="shared" si="2"/>
        <v>9845.9730777999994</v>
      </c>
      <c r="L12" s="23">
        <f t="shared" si="2"/>
        <v>2814.1731366399999</v>
      </c>
      <c r="M12" s="27">
        <f t="shared" si="2"/>
        <v>4772.9809298999999</v>
      </c>
      <c r="N12" s="28">
        <f t="shared" si="3"/>
        <v>48.476477562809691</v>
      </c>
      <c r="O12" s="29" t="s">
        <v>16</v>
      </c>
      <c r="P12" s="30" t="str">
        <f t="shared" si="4"/>
        <v/>
      </c>
      <c r="Q12" s="31"/>
    </row>
    <row r="13" spans="1:17" ht="21">
      <c r="A13" s="32">
        <v>8</v>
      </c>
      <c r="B13" s="33" t="str">
        <f>VLOOKUP($O13,[1]Name!$A:$B,2,0)</f>
        <v>ชัยนาท</v>
      </c>
      <c r="C13" s="22">
        <f>IF(ISERROR(VLOOKUP($O13,[1]BEx6_1!$A:$Z,3,0)),0,VLOOKUP($O13,[1]BEx6_1!$A:$Z,3,0))</f>
        <v>1169.24274453</v>
      </c>
      <c r="D13" s="23">
        <f>IF(ISERROR(VLOOKUP($O13,[1]BEx6_1!$A:$Z,5,0)),0,VLOOKUP($O13,[1]BEx6_1!$A:$Z,5,0))</f>
        <v>9.5840800300000009</v>
      </c>
      <c r="E13" s="24">
        <f>IF(ISERROR(VLOOKUP($O13,[1]BEx6_1!$A:$Z,6,0)),0,VLOOKUP($O13,[1]BEx6_1!$A:$Z,6,0))</f>
        <v>960.37047121000001</v>
      </c>
      <c r="F13" s="34">
        <f t="shared" si="0"/>
        <v>82.136106954936864</v>
      </c>
      <c r="G13" s="22">
        <f>IF(ISERROR(VLOOKUP($O13,[1]BEx6_1!$A:$Z,8,0)),0,VLOOKUP($O13,[1]BEx6_1!$A:$Z,8,0))</f>
        <v>2846.98515456</v>
      </c>
      <c r="H13" s="23">
        <f>IF(ISERROR(VLOOKUP($O13,[1]BEx6_1!$A:$Z,10,0)),0,VLOOKUP($O13,[1]BEx6_1!$A:$Z,10,0))</f>
        <v>1223.4228824700001</v>
      </c>
      <c r="I13" s="24">
        <f>IF(ISERROR(VLOOKUP($O13,[1]BEx6_1!$A:$Z,11,0)),0,VLOOKUP($O13,[1]BEx6_1!$A:$Z,11,0))</f>
        <v>989.57218023999997</v>
      </c>
      <c r="J13" s="26">
        <f t="shared" si="1"/>
        <v>34.758599940537373</v>
      </c>
      <c r="K13" s="22">
        <f t="shared" si="2"/>
        <v>4016.2278990899999</v>
      </c>
      <c r="L13" s="23">
        <f t="shared" si="2"/>
        <v>1233.0069625000001</v>
      </c>
      <c r="M13" s="27">
        <f t="shared" si="2"/>
        <v>1949.9426514500001</v>
      </c>
      <c r="N13" s="28">
        <f t="shared" si="3"/>
        <v>48.551593695462842</v>
      </c>
      <c r="O13" s="29" t="s">
        <v>17</v>
      </c>
      <c r="P13" s="30" t="str">
        <f t="shared" si="4"/>
        <v/>
      </c>
      <c r="Q13" s="31"/>
    </row>
    <row r="14" spans="1:17" ht="21">
      <c r="A14" s="32">
        <v>9</v>
      </c>
      <c r="B14" s="33" t="str">
        <f>VLOOKUP($O14,[1]Name!$A:$B,2,0)</f>
        <v>อุตรดิตถ์</v>
      </c>
      <c r="C14" s="22">
        <f>IF(ISERROR(VLOOKUP($O14,[1]BEx6_1!$A:$Z,3,0)),0,VLOOKUP($O14,[1]BEx6_1!$A:$Z,3,0))</f>
        <v>1655.53411938</v>
      </c>
      <c r="D14" s="23">
        <f>IF(ISERROR(VLOOKUP($O14,[1]BEx6_1!$A:$Z,5,0)),0,VLOOKUP($O14,[1]BEx6_1!$A:$Z,5,0))</f>
        <v>10.302717149999999</v>
      </c>
      <c r="E14" s="24">
        <f>IF(ISERROR(VLOOKUP($O14,[1]BEx6_1!$A:$Z,6,0)),0,VLOOKUP($O14,[1]BEx6_1!$A:$Z,6,0))</f>
        <v>1374.54060536</v>
      </c>
      <c r="F14" s="34">
        <f t="shared" si="0"/>
        <v>83.027017641579477</v>
      </c>
      <c r="G14" s="22">
        <f>IF(ISERROR(VLOOKUP($O14,[1]BEx6_1!$A:$Z,8,0)),0,VLOOKUP($O14,[1]BEx6_1!$A:$Z,8,0))</f>
        <v>4078.9808586899999</v>
      </c>
      <c r="H14" s="23">
        <f>IF(ISERROR(VLOOKUP($O14,[1]BEx6_1!$A:$Z,10,0)),0,VLOOKUP($O14,[1]BEx6_1!$A:$Z,10,0))</f>
        <v>1391.57689815</v>
      </c>
      <c r="I14" s="24">
        <f>IF(ISERROR(VLOOKUP($O14,[1]BEx6_1!$A:$Z,11,0)),0,VLOOKUP($O14,[1]BEx6_1!$A:$Z,11,0))</f>
        <v>1447.9169976600001</v>
      </c>
      <c r="J14" s="26">
        <f t="shared" si="1"/>
        <v>35.497028493656899</v>
      </c>
      <c r="K14" s="22">
        <f t="shared" si="2"/>
        <v>5734.5149780699994</v>
      </c>
      <c r="L14" s="23">
        <f t="shared" si="2"/>
        <v>1401.8796153000001</v>
      </c>
      <c r="M14" s="27">
        <f t="shared" si="2"/>
        <v>2822.4576030200001</v>
      </c>
      <c r="N14" s="28">
        <f t="shared" si="3"/>
        <v>49.21876765190563</v>
      </c>
      <c r="O14" s="29" t="s">
        <v>18</v>
      </c>
      <c r="P14" s="30" t="str">
        <f t="shared" si="4"/>
        <v/>
      </c>
      <c r="Q14" s="31"/>
    </row>
    <row r="15" spans="1:17" ht="21">
      <c r="A15" s="32">
        <v>10</v>
      </c>
      <c r="B15" s="33" t="str">
        <f>VLOOKUP($O15,[1]Name!$A:$B,2,0)</f>
        <v>น่าน</v>
      </c>
      <c r="C15" s="22">
        <f>IF(ISERROR(VLOOKUP($O15,[1]BEx6_1!$A:$Z,3,0)),0,VLOOKUP($O15,[1]BEx6_1!$A:$Z,3,0))</f>
        <v>1864.81460758</v>
      </c>
      <c r="D15" s="23">
        <f>IF(ISERROR(VLOOKUP($O15,[1]BEx6_1!$A:$Z,5,0)),0,VLOOKUP($O15,[1]BEx6_1!$A:$Z,5,0))</f>
        <v>13.66936917</v>
      </c>
      <c r="E15" s="24">
        <f>IF(ISERROR(VLOOKUP($O15,[1]BEx6_1!$A:$Z,6,0)),0,VLOOKUP($O15,[1]BEx6_1!$A:$Z,6,0))</f>
        <v>1475.73872041</v>
      </c>
      <c r="F15" s="34">
        <f t="shared" si="0"/>
        <v>79.135948121142718</v>
      </c>
      <c r="G15" s="22">
        <f>IF(ISERROR(VLOOKUP($O15,[1]BEx6_1!$A:$Z,8,0)),0,VLOOKUP($O15,[1]BEx6_1!$A:$Z,8,0))</f>
        <v>3019.5434784600002</v>
      </c>
      <c r="H15" s="23">
        <f>IF(ISERROR(VLOOKUP($O15,[1]BEx6_1!$A:$Z,10,0)),0,VLOOKUP($O15,[1]BEx6_1!$A:$Z,10,0))</f>
        <v>742.03180925000004</v>
      </c>
      <c r="I15" s="24">
        <f>IF(ISERROR(VLOOKUP($O15,[1]BEx6_1!$A:$Z,11,0)),0,VLOOKUP($O15,[1]BEx6_1!$A:$Z,11,0))</f>
        <v>991.77481286</v>
      </c>
      <c r="J15" s="26">
        <f t="shared" si="1"/>
        <v>32.845190669876224</v>
      </c>
      <c r="K15" s="22">
        <f t="shared" si="2"/>
        <v>4884.3580860399998</v>
      </c>
      <c r="L15" s="23">
        <f t="shared" si="2"/>
        <v>755.70117842000002</v>
      </c>
      <c r="M15" s="27">
        <f t="shared" si="2"/>
        <v>2467.5135332700002</v>
      </c>
      <c r="N15" s="28">
        <f t="shared" si="3"/>
        <v>50.518686177461248</v>
      </c>
      <c r="O15" s="29" t="s">
        <v>19</v>
      </c>
      <c r="P15" s="30" t="str">
        <f t="shared" si="4"/>
        <v/>
      </c>
      <c r="Q15" s="31"/>
    </row>
    <row r="16" spans="1:17" ht="21">
      <c r="A16" s="32">
        <v>11</v>
      </c>
      <c r="B16" s="33" t="str">
        <f>VLOOKUP($O16,[1]Name!$A:$B,2,0)</f>
        <v>บึงกาฬ</v>
      </c>
      <c r="C16" s="22">
        <f>IF(ISERROR(VLOOKUP($O16,[1]BEx6_1!$A:$Z,3,0)),0,VLOOKUP($O16,[1]BEx6_1!$A:$Z,3,0))</f>
        <v>904.90846742999997</v>
      </c>
      <c r="D16" s="23">
        <f>IF(ISERROR(VLOOKUP($O16,[1]BEx6_1!$A:$Z,5,0)),0,VLOOKUP($O16,[1]BEx6_1!$A:$Z,5,0))</f>
        <v>4.2722413399999999</v>
      </c>
      <c r="E16" s="24">
        <f>IF(ISERROR(VLOOKUP($O16,[1]BEx6_1!$A:$Z,6,0)),0,VLOOKUP($O16,[1]BEx6_1!$A:$Z,6,0))</f>
        <v>728.30576721</v>
      </c>
      <c r="F16" s="34">
        <f t="shared" si="0"/>
        <v>80.4839156029158</v>
      </c>
      <c r="G16" s="22">
        <f>IF(ISERROR(VLOOKUP($O16,[1]BEx6_1!$A:$Z,8,0)),0,VLOOKUP($O16,[1]BEx6_1!$A:$Z,8,0))</f>
        <v>1963.3256318199999</v>
      </c>
      <c r="H16" s="23">
        <f>IF(ISERROR(VLOOKUP($O16,[1]BEx6_1!$A:$Z,10,0)),0,VLOOKUP($O16,[1]BEx6_1!$A:$Z,10,0))</f>
        <v>705.98732758999995</v>
      </c>
      <c r="I16" s="24">
        <f>IF(ISERROR(VLOOKUP($O16,[1]BEx6_1!$A:$Z,11,0)),0,VLOOKUP($O16,[1]BEx6_1!$A:$Z,11,0))</f>
        <v>723.09828015999994</v>
      </c>
      <c r="J16" s="26">
        <f t="shared" si="1"/>
        <v>36.830277588221009</v>
      </c>
      <c r="K16" s="22">
        <f t="shared" si="2"/>
        <v>2868.2340992499999</v>
      </c>
      <c r="L16" s="23">
        <f t="shared" si="2"/>
        <v>710.25956893</v>
      </c>
      <c r="M16" s="27">
        <f t="shared" si="2"/>
        <v>1451.4040473699999</v>
      </c>
      <c r="N16" s="28">
        <f t="shared" si="3"/>
        <v>50.602705258595179</v>
      </c>
      <c r="O16" s="29" t="s">
        <v>20</v>
      </c>
      <c r="P16" s="30" t="str">
        <f t="shared" si="4"/>
        <v/>
      </c>
      <c r="Q16" s="31"/>
    </row>
    <row r="17" spans="1:17" ht="21">
      <c r="A17" s="32">
        <v>12</v>
      </c>
      <c r="B17" s="33" t="str">
        <f>VLOOKUP($O17,[1]Name!$A:$B,2,0)</f>
        <v>พระนครศรีอยุธยา</v>
      </c>
      <c r="C17" s="22">
        <f>IF(ISERROR(VLOOKUP($O17,[1]BEx6_1!$A:$Z,3,0)),0,VLOOKUP($O17,[1]BEx6_1!$A:$Z,3,0))</f>
        <v>3146.7371840000001</v>
      </c>
      <c r="D17" s="23">
        <f>IF(ISERROR(VLOOKUP($O17,[1]BEx6_1!$A:$Z,5,0)),0,VLOOKUP($O17,[1]BEx6_1!$A:$Z,5,0))</f>
        <v>30.307706670000002</v>
      </c>
      <c r="E17" s="24">
        <f>IF(ISERROR(VLOOKUP($O17,[1]BEx6_1!$A:$Z,6,0)),0,VLOOKUP($O17,[1]BEx6_1!$A:$Z,6,0))</f>
        <v>2660.9103757900002</v>
      </c>
      <c r="F17" s="34">
        <f t="shared" si="0"/>
        <v>84.560934714209679</v>
      </c>
      <c r="G17" s="22">
        <f>IF(ISERROR(VLOOKUP($O17,[1]BEx6_1!$A:$Z,8,0)),0,VLOOKUP($O17,[1]BEx6_1!$A:$Z,8,0))</f>
        <v>5273.6304967400001</v>
      </c>
      <c r="H17" s="23">
        <f>IF(ISERROR(VLOOKUP($O17,[1]BEx6_1!$A:$Z,10,0)),0,VLOOKUP($O17,[1]BEx6_1!$A:$Z,10,0))</f>
        <v>2864.9405035</v>
      </c>
      <c r="I17" s="24">
        <f>IF(ISERROR(VLOOKUP($O17,[1]BEx6_1!$A:$Z,11,0)),0,VLOOKUP($O17,[1]BEx6_1!$A:$Z,11,0))</f>
        <v>1609.846636</v>
      </c>
      <c r="J17" s="26">
        <f t="shared" si="1"/>
        <v>30.526344934389293</v>
      </c>
      <c r="K17" s="22">
        <f t="shared" si="2"/>
        <v>8420.3676807400007</v>
      </c>
      <c r="L17" s="23">
        <f t="shared" si="2"/>
        <v>2895.2482101699998</v>
      </c>
      <c r="M17" s="27">
        <f t="shared" si="2"/>
        <v>4270.7570117900004</v>
      </c>
      <c r="N17" s="28">
        <f t="shared" si="3"/>
        <v>50.719364922253327</v>
      </c>
      <c r="O17" s="29" t="s">
        <v>21</v>
      </c>
      <c r="P17" s="30" t="str">
        <f t="shared" si="4"/>
        <v/>
      </c>
      <c r="Q17" s="31"/>
    </row>
    <row r="18" spans="1:17" ht="21">
      <c r="A18" s="32">
        <v>13</v>
      </c>
      <c r="B18" s="33" t="str">
        <f>VLOOKUP($O18,[1]Name!$A:$B,2,0)</f>
        <v>สุพรรณบุรี</v>
      </c>
      <c r="C18" s="22">
        <f>IF(ISERROR(VLOOKUP($O18,[1]BEx6_1!$A:$Z,3,0)),0,VLOOKUP($O18,[1]BEx6_1!$A:$Z,3,0))</f>
        <v>2238.89928912</v>
      </c>
      <c r="D18" s="23">
        <f>IF(ISERROR(VLOOKUP($O18,[1]BEx6_1!$A:$Z,5,0)),0,VLOOKUP($O18,[1]BEx6_1!$A:$Z,5,0))</f>
        <v>18.08682378</v>
      </c>
      <c r="E18" s="24">
        <f>IF(ISERROR(VLOOKUP($O18,[1]BEx6_1!$A:$Z,6,0)),0,VLOOKUP($O18,[1]BEx6_1!$A:$Z,6,0))</f>
        <v>1806.29143245</v>
      </c>
      <c r="F18" s="34">
        <f t="shared" si="0"/>
        <v>80.67765447189737</v>
      </c>
      <c r="G18" s="22">
        <f>IF(ISERROR(VLOOKUP($O18,[1]BEx6_1!$A:$Z,8,0)),0,VLOOKUP($O18,[1]BEx6_1!$A:$Z,8,0))</f>
        <v>5317.9653993499996</v>
      </c>
      <c r="H18" s="23">
        <f>IF(ISERROR(VLOOKUP($O18,[1]BEx6_1!$A:$Z,10,0)),0,VLOOKUP($O18,[1]BEx6_1!$A:$Z,10,0))</f>
        <v>2323.3030551299998</v>
      </c>
      <c r="I18" s="24">
        <f>IF(ISERROR(VLOOKUP($O18,[1]BEx6_1!$A:$Z,11,0)),0,VLOOKUP($O18,[1]BEx6_1!$A:$Z,11,0))</f>
        <v>2028.14681451</v>
      </c>
      <c r="J18" s="26">
        <f t="shared" si="1"/>
        <v>38.137645926727821</v>
      </c>
      <c r="K18" s="22">
        <f t="shared" si="2"/>
        <v>7556.8646884699992</v>
      </c>
      <c r="L18" s="23">
        <f t="shared" si="2"/>
        <v>2341.3898789099999</v>
      </c>
      <c r="M18" s="27">
        <f t="shared" si="2"/>
        <v>3834.43824696</v>
      </c>
      <c r="N18" s="28">
        <f t="shared" si="3"/>
        <v>50.741126181741116</v>
      </c>
      <c r="O18" s="29" t="s">
        <v>22</v>
      </c>
      <c r="P18" s="30" t="str">
        <f t="shared" si="4"/>
        <v/>
      </c>
      <c r="Q18" s="31"/>
    </row>
    <row r="19" spans="1:17" ht="21">
      <c r="A19" s="32">
        <v>14</v>
      </c>
      <c r="B19" s="33" t="str">
        <f>VLOOKUP($O19,[1]Name!$A:$B,2,0)</f>
        <v>สระแก้ว</v>
      </c>
      <c r="C19" s="22">
        <f>IF(ISERROR(VLOOKUP($O19,[1]BEx6_1!$A:$Z,3,0)),0,VLOOKUP($O19,[1]BEx6_1!$A:$Z,3,0))</f>
        <v>1952.35451672</v>
      </c>
      <c r="D19" s="23">
        <f>IF(ISERROR(VLOOKUP($O19,[1]BEx6_1!$A:$Z,5,0)),0,VLOOKUP($O19,[1]BEx6_1!$A:$Z,5,0))</f>
        <v>11.097274349999999</v>
      </c>
      <c r="E19" s="24">
        <f>IF(ISERROR(VLOOKUP($O19,[1]BEx6_1!$A:$Z,6,0)),0,VLOOKUP($O19,[1]BEx6_1!$A:$Z,6,0))</f>
        <v>1584.50201105</v>
      </c>
      <c r="F19" s="34">
        <f t="shared" si="0"/>
        <v>81.158518982095501</v>
      </c>
      <c r="G19" s="22">
        <f>IF(ISERROR(VLOOKUP($O19,[1]BEx6_1!$A:$Z,8,0)),0,VLOOKUP($O19,[1]BEx6_1!$A:$Z,8,0))</f>
        <v>2852.26040341</v>
      </c>
      <c r="H19" s="23">
        <f>IF(ISERROR(VLOOKUP($O19,[1]BEx6_1!$A:$Z,10,0)),0,VLOOKUP($O19,[1]BEx6_1!$A:$Z,10,0))</f>
        <v>1048.7941748999999</v>
      </c>
      <c r="I19" s="24">
        <f>IF(ISERROR(VLOOKUP($O19,[1]BEx6_1!$A:$Z,11,0)),0,VLOOKUP($O19,[1]BEx6_1!$A:$Z,11,0))</f>
        <v>870.10616574000005</v>
      </c>
      <c r="J19" s="26">
        <f t="shared" si="1"/>
        <v>30.505845984460279</v>
      </c>
      <c r="K19" s="22">
        <f t="shared" si="2"/>
        <v>4804.6149201299995</v>
      </c>
      <c r="L19" s="23">
        <f t="shared" si="2"/>
        <v>1059.8914492499998</v>
      </c>
      <c r="M19" s="27">
        <f t="shared" si="2"/>
        <v>2454.60817679</v>
      </c>
      <c r="N19" s="28">
        <f t="shared" si="3"/>
        <v>51.088551686127325</v>
      </c>
      <c r="O19" s="29" t="s">
        <v>23</v>
      </c>
      <c r="P19" s="30" t="str">
        <f t="shared" si="4"/>
        <v/>
      </c>
      <c r="Q19" s="31"/>
    </row>
    <row r="20" spans="1:17" ht="21">
      <c r="A20" s="32">
        <v>15</v>
      </c>
      <c r="B20" s="33" t="str">
        <f>VLOOKUP($O20,[1]Name!$A:$B,2,0)</f>
        <v>อุทัยธานี</v>
      </c>
      <c r="C20" s="22">
        <f>IF(ISERROR(VLOOKUP($O20,[1]BEx6_1!$A:$Z,3,0)),0,VLOOKUP($O20,[1]BEx6_1!$A:$Z,3,0))</f>
        <v>938.12526169</v>
      </c>
      <c r="D20" s="23">
        <f>IF(ISERROR(VLOOKUP($O20,[1]BEx6_1!$A:$Z,5,0)),0,VLOOKUP($O20,[1]BEx6_1!$A:$Z,5,0))</f>
        <v>7.3147369400000004</v>
      </c>
      <c r="E20" s="24">
        <f>IF(ISERROR(VLOOKUP($O20,[1]BEx6_1!$A:$Z,6,0)),0,VLOOKUP($O20,[1]BEx6_1!$A:$Z,6,0))</f>
        <v>786.63938212000005</v>
      </c>
      <c r="F20" s="34">
        <f t="shared" si="0"/>
        <v>83.852275836053764</v>
      </c>
      <c r="G20" s="22">
        <f>IF(ISERROR(VLOOKUP($O20,[1]BEx6_1!$A:$Z,8,0)),0,VLOOKUP($O20,[1]BEx6_1!$A:$Z,8,0))</f>
        <v>2208.5398196299998</v>
      </c>
      <c r="H20" s="23">
        <f>IF(ISERROR(VLOOKUP($O20,[1]BEx6_1!$A:$Z,10,0)),0,VLOOKUP($O20,[1]BEx6_1!$A:$Z,10,0))</f>
        <v>907.40139538000005</v>
      </c>
      <c r="I20" s="24">
        <f>IF(ISERROR(VLOOKUP($O20,[1]BEx6_1!$A:$Z,11,0)),0,VLOOKUP($O20,[1]BEx6_1!$A:$Z,11,0))</f>
        <v>837.47802684999999</v>
      </c>
      <c r="J20" s="26">
        <f t="shared" si="1"/>
        <v>37.919987650044</v>
      </c>
      <c r="K20" s="22">
        <f t="shared" si="2"/>
        <v>3146.6650813199999</v>
      </c>
      <c r="L20" s="23">
        <f t="shared" si="2"/>
        <v>914.71613232000004</v>
      </c>
      <c r="M20" s="27">
        <f t="shared" si="2"/>
        <v>1624.11740897</v>
      </c>
      <c r="N20" s="28">
        <f t="shared" si="3"/>
        <v>51.613926712807213</v>
      </c>
      <c r="O20" s="29" t="s">
        <v>24</v>
      </c>
      <c r="P20" s="30" t="str">
        <f t="shared" si="4"/>
        <v/>
      </c>
      <c r="Q20" s="31"/>
    </row>
    <row r="21" spans="1:17" ht="21">
      <c r="A21" s="32">
        <v>16</v>
      </c>
      <c r="B21" s="33" t="str">
        <f>VLOOKUP($O21,[1]Name!$A:$B,2,0)</f>
        <v>กาญจนบุรี</v>
      </c>
      <c r="C21" s="22">
        <f>IF(ISERROR(VLOOKUP($O21,[1]BEx6_1!$A:$Z,3,0)),0,VLOOKUP($O21,[1]BEx6_1!$A:$Z,3,0))</f>
        <v>2809.7247620399999</v>
      </c>
      <c r="D21" s="23">
        <f>IF(ISERROR(VLOOKUP($O21,[1]BEx6_1!$A:$Z,5,0)),0,VLOOKUP($O21,[1]BEx6_1!$A:$Z,5,0))</f>
        <v>16.83797173</v>
      </c>
      <c r="E21" s="24">
        <f>IF(ISERROR(VLOOKUP($O21,[1]BEx6_1!$A:$Z,6,0)),0,VLOOKUP($O21,[1]BEx6_1!$A:$Z,6,0))</f>
        <v>2317.5764901100001</v>
      </c>
      <c r="F21" s="34">
        <f t="shared" si="0"/>
        <v>82.484110949975204</v>
      </c>
      <c r="G21" s="22">
        <f>IF(ISERROR(VLOOKUP($O21,[1]BEx6_1!$A:$Z,8,0)),0,VLOOKUP($O21,[1]BEx6_1!$A:$Z,8,0))</f>
        <v>4613.5532495899997</v>
      </c>
      <c r="H21" s="23">
        <f>IF(ISERROR(VLOOKUP($O21,[1]BEx6_1!$A:$Z,10,0)),0,VLOOKUP($O21,[1]BEx6_1!$A:$Z,10,0))</f>
        <v>1337.7324907899999</v>
      </c>
      <c r="I21" s="24">
        <f>IF(ISERROR(VLOOKUP($O21,[1]BEx6_1!$A:$Z,11,0)),0,VLOOKUP($O21,[1]BEx6_1!$A:$Z,11,0))</f>
        <v>1520.51953744</v>
      </c>
      <c r="J21" s="26">
        <f t="shared" si="1"/>
        <v>32.95766744591333</v>
      </c>
      <c r="K21" s="22">
        <f t="shared" si="2"/>
        <v>7423.27801163</v>
      </c>
      <c r="L21" s="23">
        <f t="shared" si="2"/>
        <v>1354.5704625199999</v>
      </c>
      <c r="M21" s="27">
        <f t="shared" si="2"/>
        <v>3838.0960275500001</v>
      </c>
      <c r="N21" s="28">
        <f t="shared" si="3"/>
        <v>51.703519948153378</v>
      </c>
      <c r="O21" s="29" t="s">
        <v>25</v>
      </c>
      <c r="P21" s="30" t="str">
        <f t="shared" si="4"/>
        <v/>
      </c>
      <c r="Q21" s="31"/>
    </row>
    <row r="22" spans="1:17" ht="21">
      <c r="A22" s="32">
        <v>17</v>
      </c>
      <c r="B22" s="33" t="str">
        <f>VLOOKUP($O22,[1]Name!$A:$B,2,0)</f>
        <v>ยะลา</v>
      </c>
      <c r="C22" s="22">
        <f>IF(ISERROR(VLOOKUP($O22,[1]BEx6_1!$A:$Z,3,0)),0,VLOOKUP($O22,[1]BEx6_1!$A:$Z,3,0))</f>
        <v>5199.3761577699997</v>
      </c>
      <c r="D22" s="23">
        <f>IF(ISERROR(VLOOKUP($O22,[1]BEx6_1!$A:$Z,5,0)),0,VLOOKUP($O22,[1]BEx6_1!$A:$Z,5,0))</f>
        <v>47.634630749999999</v>
      </c>
      <c r="E22" s="24">
        <f>IF(ISERROR(VLOOKUP($O22,[1]BEx6_1!$A:$Z,6,0)),0,VLOOKUP($O22,[1]BEx6_1!$A:$Z,6,0))</f>
        <v>3789.6674908300001</v>
      </c>
      <c r="F22" s="34">
        <f t="shared" si="0"/>
        <v>72.886965201905667</v>
      </c>
      <c r="G22" s="22">
        <f>IF(ISERROR(VLOOKUP($O22,[1]BEx6_1!$A:$Z,8,0)),0,VLOOKUP($O22,[1]BEx6_1!$A:$Z,8,0))</f>
        <v>5015.8764566500004</v>
      </c>
      <c r="H22" s="23">
        <f>IF(ISERROR(VLOOKUP($O22,[1]BEx6_1!$A:$Z,10,0)),0,VLOOKUP($O22,[1]BEx6_1!$A:$Z,10,0))</f>
        <v>2668.9817060300002</v>
      </c>
      <c r="I22" s="24">
        <f>IF(ISERROR(VLOOKUP($O22,[1]BEx6_1!$A:$Z,11,0)),0,VLOOKUP($O22,[1]BEx6_1!$A:$Z,11,0))</f>
        <v>1544.3320541400001</v>
      </c>
      <c r="J22" s="26">
        <f t="shared" si="1"/>
        <v>30.788877427244838</v>
      </c>
      <c r="K22" s="22">
        <f t="shared" si="2"/>
        <v>10215.25261442</v>
      </c>
      <c r="L22" s="23">
        <f t="shared" si="2"/>
        <v>2716.61633678</v>
      </c>
      <c r="M22" s="27">
        <f t="shared" si="2"/>
        <v>5333.99954497</v>
      </c>
      <c r="N22" s="28">
        <f t="shared" si="3"/>
        <v>52.216031715558827</v>
      </c>
      <c r="O22" s="29" t="s">
        <v>26</v>
      </c>
      <c r="P22" s="30" t="str">
        <f t="shared" si="4"/>
        <v/>
      </c>
      <c r="Q22" s="31"/>
    </row>
    <row r="23" spans="1:17" ht="21">
      <c r="A23" s="32">
        <v>18</v>
      </c>
      <c r="B23" s="33" t="str">
        <f>VLOOKUP($O23,[1]Name!$A:$B,2,0)</f>
        <v>ระยอง</v>
      </c>
      <c r="C23" s="22">
        <f>IF(ISERROR(VLOOKUP($O23,[1]BEx6_1!$A:$Z,3,0)),0,VLOOKUP($O23,[1]BEx6_1!$A:$Z,3,0))</f>
        <v>6892.0126936500001</v>
      </c>
      <c r="D23" s="23">
        <f>IF(ISERROR(VLOOKUP($O23,[1]BEx6_1!$A:$Z,5,0)),0,VLOOKUP($O23,[1]BEx6_1!$A:$Z,5,0))</f>
        <v>1148.80536805</v>
      </c>
      <c r="E23" s="24">
        <f>IF(ISERROR(VLOOKUP($O23,[1]BEx6_1!$A:$Z,6,0)),0,VLOOKUP($O23,[1]BEx6_1!$A:$Z,6,0))</f>
        <v>4669.03297398</v>
      </c>
      <c r="F23" s="34">
        <f t="shared" si="0"/>
        <v>67.745565504861062</v>
      </c>
      <c r="G23" s="22">
        <f>IF(ISERROR(VLOOKUP($O23,[1]BEx6_1!$A:$Z,8,0)),0,VLOOKUP($O23,[1]BEx6_1!$A:$Z,8,0))</f>
        <v>3478.0276162300001</v>
      </c>
      <c r="H23" s="23">
        <f>IF(ISERROR(VLOOKUP($O23,[1]BEx6_1!$A:$Z,10,0)),0,VLOOKUP($O23,[1]BEx6_1!$A:$Z,10,0))</f>
        <v>1626.13963433</v>
      </c>
      <c r="I23" s="24">
        <f>IF(ISERROR(VLOOKUP($O23,[1]BEx6_1!$A:$Z,11,0)),0,VLOOKUP($O23,[1]BEx6_1!$A:$Z,11,0))</f>
        <v>808.85023128</v>
      </c>
      <c r="J23" s="26">
        <f t="shared" si="1"/>
        <v>23.256003704673034</v>
      </c>
      <c r="K23" s="22">
        <f t="shared" si="2"/>
        <v>10370.04030988</v>
      </c>
      <c r="L23" s="23">
        <f t="shared" si="2"/>
        <v>2774.94500238</v>
      </c>
      <c r="M23" s="27">
        <f t="shared" si="2"/>
        <v>5477.8832052600001</v>
      </c>
      <c r="N23" s="28">
        <f t="shared" si="3"/>
        <v>52.824126440868092</v>
      </c>
      <c r="O23" s="29" t="s">
        <v>27</v>
      </c>
      <c r="P23" s="30" t="str">
        <f t="shared" si="4"/>
        <v/>
      </c>
      <c r="Q23" s="31"/>
    </row>
    <row r="24" spans="1:17" ht="21">
      <c r="A24" s="32">
        <v>19</v>
      </c>
      <c r="B24" s="33" t="str">
        <f>VLOOKUP($O24,[1]Name!$A:$B,2,0)</f>
        <v>ระนอง</v>
      </c>
      <c r="C24" s="22">
        <f>IF(ISERROR(VLOOKUP($O24,[1]BEx6_1!$A:$Z,3,0)),0,VLOOKUP($O24,[1]BEx6_1!$A:$Z,3,0))</f>
        <v>740.45821134000005</v>
      </c>
      <c r="D24" s="23">
        <f>IF(ISERROR(VLOOKUP($O24,[1]BEx6_1!$A:$Z,5,0)),0,VLOOKUP($O24,[1]BEx6_1!$A:$Z,5,0))</f>
        <v>5.8214514599999996</v>
      </c>
      <c r="E24" s="24">
        <f>IF(ISERROR(VLOOKUP($O24,[1]BEx6_1!$A:$Z,6,0)),0,VLOOKUP($O24,[1]BEx6_1!$A:$Z,6,0))</f>
        <v>625.22860242000002</v>
      </c>
      <c r="F24" s="34">
        <f t="shared" si="0"/>
        <v>84.438067246027288</v>
      </c>
      <c r="G24" s="22">
        <f>IF(ISERROR(VLOOKUP($O24,[1]BEx6_1!$A:$Z,8,0)),0,VLOOKUP($O24,[1]BEx6_1!$A:$Z,8,0))</f>
        <v>1302.9676878299999</v>
      </c>
      <c r="H24" s="23">
        <f>IF(ISERROR(VLOOKUP($O24,[1]BEx6_1!$A:$Z,10,0)),0,VLOOKUP($O24,[1]BEx6_1!$A:$Z,10,0))</f>
        <v>638.54880022999998</v>
      </c>
      <c r="I24" s="24">
        <f>IF(ISERROR(VLOOKUP($O24,[1]BEx6_1!$A:$Z,11,0)),0,VLOOKUP($O24,[1]BEx6_1!$A:$Z,11,0))</f>
        <v>455.95964872000002</v>
      </c>
      <c r="J24" s="26">
        <f t="shared" si="1"/>
        <v>34.993933692965818</v>
      </c>
      <c r="K24" s="22">
        <f t="shared" si="2"/>
        <v>2043.4258991699999</v>
      </c>
      <c r="L24" s="23">
        <f t="shared" si="2"/>
        <v>644.37025169000003</v>
      </c>
      <c r="M24" s="27">
        <f t="shared" si="2"/>
        <v>1081.1882511399999</v>
      </c>
      <c r="N24" s="28">
        <f t="shared" si="3"/>
        <v>52.910568060195274</v>
      </c>
      <c r="O24" s="29" t="s">
        <v>28</v>
      </c>
      <c r="P24" s="30" t="str">
        <f t="shared" si="4"/>
        <v/>
      </c>
      <c r="Q24" s="31"/>
    </row>
    <row r="25" spans="1:17" ht="21">
      <c r="A25" s="32">
        <v>20</v>
      </c>
      <c r="B25" s="33" t="str">
        <f>VLOOKUP($O25,[1]Name!$A:$B,2,0)</f>
        <v>นครสวรรค์</v>
      </c>
      <c r="C25" s="22">
        <f>IF(ISERROR(VLOOKUP($O25,[1]BEx6_1!$A:$Z,3,0)),0,VLOOKUP($O25,[1]BEx6_1!$A:$Z,3,0))</f>
        <v>3582.0828614100001</v>
      </c>
      <c r="D25" s="23">
        <f>IF(ISERROR(VLOOKUP($O25,[1]BEx6_1!$A:$Z,5,0)),0,VLOOKUP($O25,[1]BEx6_1!$A:$Z,5,0))</f>
        <v>33.522043310000001</v>
      </c>
      <c r="E25" s="24">
        <f>IF(ISERROR(VLOOKUP($O25,[1]BEx6_1!$A:$Z,6,0)),0,VLOOKUP($O25,[1]BEx6_1!$A:$Z,6,0))</f>
        <v>2860.7728382</v>
      </c>
      <c r="F25" s="34">
        <f t="shared" si="0"/>
        <v>79.863390906427171</v>
      </c>
      <c r="G25" s="22">
        <f>IF(ISERROR(VLOOKUP($O25,[1]BEx6_1!$A:$Z,8,0)),0,VLOOKUP($O25,[1]BEx6_1!$A:$Z,8,0))</f>
        <v>5300.32027432</v>
      </c>
      <c r="H25" s="23">
        <f>IF(ISERROR(VLOOKUP($O25,[1]BEx6_1!$A:$Z,10,0)),0,VLOOKUP($O25,[1]BEx6_1!$A:$Z,10,0))</f>
        <v>2327.4778782799999</v>
      </c>
      <c r="I25" s="24">
        <f>IF(ISERROR(VLOOKUP($O25,[1]BEx6_1!$A:$Z,11,0)),0,VLOOKUP($O25,[1]BEx6_1!$A:$Z,11,0))</f>
        <v>1842.13982655</v>
      </c>
      <c r="J25" s="26">
        <f t="shared" si="1"/>
        <v>34.755254988555116</v>
      </c>
      <c r="K25" s="22">
        <f t="shared" si="2"/>
        <v>8882.4031357300009</v>
      </c>
      <c r="L25" s="23">
        <f t="shared" si="2"/>
        <v>2360.9999215899998</v>
      </c>
      <c r="M25" s="27">
        <f t="shared" si="2"/>
        <v>4702.9126647499997</v>
      </c>
      <c r="N25" s="28">
        <f t="shared" si="3"/>
        <v>52.946399672316723</v>
      </c>
      <c r="O25" s="29" t="s">
        <v>29</v>
      </c>
      <c r="P25" s="30" t="str">
        <f t="shared" si="4"/>
        <v/>
      </c>
      <c r="Q25" s="31"/>
    </row>
    <row r="26" spans="1:17" ht="21">
      <c r="A26" s="32">
        <v>21</v>
      </c>
      <c r="B26" s="33" t="str">
        <f>VLOOKUP($O26,[1]Name!$A:$B,2,0)</f>
        <v>หนองบัวลำภู</v>
      </c>
      <c r="C26" s="22">
        <f>IF(ISERROR(VLOOKUP($O26,[1]BEx6_1!$A:$Z,3,0)),0,VLOOKUP($O26,[1]BEx6_1!$A:$Z,3,0))</f>
        <v>1068.5523592699999</v>
      </c>
      <c r="D26" s="23">
        <f>IF(ISERROR(VLOOKUP($O26,[1]BEx6_1!$A:$Z,5,0)),0,VLOOKUP($O26,[1]BEx6_1!$A:$Z,5,0))</f>
        <v>6.4344726100000003</v>
      </c>
      <c r="E26" s="24">
        <f>IF(ISERROR(VLOOKUP($O26,[1]BEx6_1!$A:$Z,6,0)),0,VLOOKUP($O26,[1]BEx6_1!$A:$Z,6,0))</f>
        <v>867.67478667</v>
      </c>
      <c r="F26" s="34">
        <f t="shared" si="0"/>
        <v>81.200961201636119</v>
      </c>
      <c r="G26" s="22">
        <f>IF(ISERROR(VLOOKUP($O26,[1]BEx6_1!$A:$Z,8,0)),0,VLOOKUP($O26,[1]BEx6_1!$A:$Z,8,0))</f>
        <v>2478.9295145800002</v>
      </c>
      <c r="H26" s="23">
        <f>IF(ISERROR(VLOOKUP($O26,[1]BEx6_1!$A:$Z,10,0)),0,VLOOKUP($O26,[1]BEx6_1!$A:$Z,10,0))</f>
        <v>505.9246182</v>
      </c>
      <c r="I26" s="24">
        <f>IF(ISERROR(VLOOKUP($O26,[1]BEx6_1!$A:$Z,11,0)),0,VLOOKUP($O26,[1]BEx6_1!$A:$Z,11,0))</f>
        <v>1018.1840049800001</v>
      </c>
      <c r="J26" s="35">
        <f t="shared" si="1"/>
        <v>41.073535935228428</v>
      </c>
      <c r="K26" s="22">
        <f t="shared" si="2"/>
        <v>3547.4818738499998</v>
      </c>
      <c r="L26" s="23">
        <f t="shared" si="2"/>
        <v>512.35909081</v>
      </c>
      <c r="M26" s="27">
        <f t="shared" si="2"/>
        <v>1885.8587916500001</v>
      </c>
      <c r="N26" s="28">
        <f t="shared" si="3"/>
        <v>53.160491264281539</v>
      </c>
      <c r="O26" s="29" t="s">
        <v>30</v>
      </c>
      <c r="P26" s="30" t="str">
        <f t="shared" si="4"/>
        <v/>
      </c>
      <c r="Q26" s="31"/>
    </row>
    <row r="27" spans="1:17" ht="21">
      <c r="A27" s="32">
        <v>22</v>
      </c>
      <c r="B27" s="33" t="str">
        <f>VLOOKUP($O27,[1]Name!$A:$B,2,0)</f>
        <v>เพชรบุรี</v>
      </c>
      <c r="C27" s="22">
        <f>IF(ISERROR(VLOOKUP($O27,[1]BEx6_1!$A:$Z,3,0)),0,VLOOKUP($O27,[1]BEx6_1!$A:$Z,3,0))</f>
        <v>3052.70988188</v>
      </c>
      <c r="D27" s="23">
        <f>IF(ISERROR(VLOOKUP($O27,[1]BEx6_1!$A:$Z,5,0)),0,VLOOKUP($O27,[1]BEx6_1!$A:$Z,5,0))</f>
        <v>14.269334300000001</v>
      </c>
      <c r="E27" s="24">
        <f>IF(ISERROR(VLOOKUP($O27,[1]BEx6_1!$A:$Z,6,0)),0,VLOOKUP($O27,[1]BEx6_1!$A:$Z,6,0))</f>
        <v>2445.9647812600001</v>
      </c>
      <c r="F27" s="34">
        <f t="shared" si="0"/>
        <v>80.12437722230132</v>
      </c>
      <c r="G27" s="22">
        <f>IF(ISERROR(VLOOKUP($O27,[1]BEx6_1!$A:$Z,8,0)),0,VLOOKUP($O27,[1]BEx6_1!$A:$Z,8,0))</f>
        <v>4146.6672998200002</v>
      </c>
      <c r="H27" s="23">
        <f>IF(ISERROR(VLOOKUP($O27,[1]BEx6_1!$A:$Z,10,0)),0,VLOOKUP($O27,[1]BEx6_1!$A:$Z,10,0))</f>
        <v>1661.9296937399999</v>
      </c>
      <c r="I27" s="24">
        <f>IF(ISERROR(VLOOKUP($O27,[1]BEx6_1!$A:$Z,11,0)),0,VLOOKUP($O27,[1]BEx6_1!$A:$Z,11,0))</f>
        <v>1408.76280404</v>
      </c>
      <c r="J27" s="35">
        <f t="shared" si="1"/>
        <v>33.973374331264822</v>
      </c>
      <c r="K27" s="22">
        <f t="shared" si="2"/>
        <v>7199.3771816999997</v>
      </c>
      <c r="L27" s="23">
        <f t="shared" si="2"/>
        <v>1676.19902804</v>
      </c>
      <c r="M27" s="27">
        <f t="shared" si="2"/>
        <v>3854.7275853000001</v>
      </c>
      <c r="N27" s="28">
        <f t="shared" si="3"/>
        <v>53.542514692774823</v>
      </c>
      <c r="O27" s="29" t="s">
        <v>31</v>
      </c>
      <c r="P27" s="30" t="str">
        <f t="shared" si="4"/>
        <v/>
      </c>
      <c r="Q27" s="31"/>
    </row>
    <row r="28" spans="1:17" ht="21">
      <c r="A28" s="32">
        <v>23</v>
      </c>
      <c r="B28" s="33" t="str">
        <f>VLOOKUP($O28,[1]Name!$A:$B,2,0)</f>
        <v>จันทบุรี</v>
      </c>
      <c r="C28" s="22">
        <f>IF(ISERROR(VLOOKUP($O28,[1]BEx6_1!$A:$Z,3,0)),0,VLOOKUP($O28,[1]BEx6_1!$A:$Z,3,0))</f>
        <v>2303.29197011</v>
      </c>
      <c r="D28" s="23">
        <f>IF(ISERROR(VLOOKUP($O28,[1]BEx6_1!$A:$Z,5,0)),0,VLOOKUP($O28,[1]BEx6_1!$A:$Z,5,0))</f>
        <v>9.7436855300000005</v>
      </c>
      <c r="E28" s="24">
        <f>IF(ISERROR(VLOOKUP($O28,[1]BEx6_1!$A:$Z,6,0)),0,VLOOKUP($O28,[1]BEx6_1!$A:$Z,6,0))</f>
        <v>1980.2813713999999</v>
      </c>
      <c r="F28" s="34">
        <f t="shared" si="0"/>
        <v>85.976133164977171</v>
      </c>
      <c r="G28" s="22">
        <f>IF(ISERROR(VLOOKUP($O28,[1]BEx6_1!$A:$Z,8,0)),0,VLOOKUP($O28,[1]BEx6_1!$A:$Z,8,0))</f>
        <v>2880.06384041</v>
      </c>
      <c r="H28" s="23">
        <f>IF(ISERROR(VLOOKUP($O28,[1]BEx6_1!$A:$Z,10,0)),0,VLOOKUP($O28,[1]BEx6_1!$A:$Z,10,0))</f>
        <v>1164.92316996</v>
      </c>
      <c r="I28" s="24">
        <f>IF(ISERROR(VLOOKUP($O28,[1]BEx6_1!$A:$Z,11,0)),0,VLOOKUP($O28,[1]BEx6_1!$A:$Z,11,0))</f>
        <v>797.57361531000004</v>
      </c>
      <c r="J28" s="35">
        <f t="shared" si="1"/>
        <v>27.692914445829057</v>
      </c>
      <c r="K28" s="22">
        <f t="shared" si="2"/>
        <v>5183.35581052</v>
      </c>
      <c r="L28" s="23">
        <f t="shared" si="2"/>
        <v>1174.66685549</v>
      </c>
      <c r="M28" s="27">
        <f t="shared" si="2"/>
        <v>2777.85498671</v>
      </c>
      <c r="N28" s="28">
        <f t="shared" si="3"/>
        <v>53.591825223962822</v>
      </c>
      <c r="O28" s="29" t="s">
        <v>32</v>
      </c>
      <c r="P28" s="30" t="str">
        <f t="shared" si="4"/>
        <v/>
      </c>
      <c r="Q28" s="31"/>
    </row>
    <row r="29" spans="1:17" ht="21">
      <c r="A29" s="32">
        <v>24</v>
      </c>
      <c r="B29" s="33" t="str">
        <f>VLOOKUP($O29,[1]Name!$A:$B,2,0)</f>
        <v>กาฬสินธุ์</v>
      </c>
      <c r="C29" s="22">
        <f>IF(ISERROR(VLOOKUP($O29,[1]BEx6_1!$A:$Z,3,0)),0,VLOOKUP($O29,[1]BEx6_1!$A:$Z,3,0))</f>
        <v>2884.5318951200002</v>
      </c>
      <c r="D29" s="23">
        <f>IF(ISERROR(VLOOKUP($O29,[1]BEx6_1!$A:$Z,5,0)),0,VLOOKUP($O29,[1]BEx6_1!$A:$Z,5,0))</f>
        <v>10.78812574</v>
      </c>
      <c r="E29" s="24">
        <f>IF(ISERROR(VLOOKUP($O29,[1]BEx6_1!$A:$Z,6,0)),0,VLOOKUP($O29,[1]BEx6_1!$A:$Z,6,0))</f>
        <v>2380.8473172700001</v>
      </c>
      <c r="F29" s="34">
        <f t="shared" si="0"/>
        <v>82.53842924385323</v>
      </c>
      <c r="G29" s="22">
        <f>IF(ISERROR(VLOOKUP($O29,[1]BEx6_1!$A:$Z,8,0)),0,VLOOKUP($O29,[1]BEx6_1!$A:$Z,8,0))</f>
        <v>3879.81460027</v>
      </c>
      <c r="H29" s="23">
        <f>IF(ISERROR(VLOOKUP($O29,[1]BEx6_1!$A:$Z,10,0)),0,VLOOKUP($O29,[1]BEx6_1!$A:$Z,10,0))</f>
        <v>1186.35111936</v>
      </c>
      <c r="I29" s="24">
        <f>IF(ISERROR(VLOOKUP($O29,[1]BEx6_1!$A:$Z,11,0)),0,VLOOKUP($O29,[1]BEx6_1!$A:$Z,11,0))</f>
        <v>1280.8058908099999</v>
      </c>
      <c r="J29" s="35">
        <f t="shared" si="1"/>
        <v>33.012038531966645</v>
      </c>
      <c r="K29" s="22">
        <f t="shared" si="2"/>
        <v>6764.3464953900002</v>
      </c>
      <c r="L29" s="23">
        <f t="shared" si="2"/>
        <v>1197.1392450999999</v>
      </c>
      <c r="M29" s="27">
        <f t="shared" si="2"/>
        <v>3661.6532080799998</v>
      </c>
      <c r="N29" s="28">
        <f t="shared" si="3"/>
        <v>54.131662394519111</v>
      </c>
      <c r="O29" s="29" t="s">
        <v>33</v>
      </c>
      <c r="P29" s="30" t="str">
        <f t="shared" si="4"/>
        <v/>
      </c>
      <c r="Q29" s="31"/>
    </row>
    <row r="30" spans="1:17" ht="21">
      <c r="A30" s="32">
        <v>25</v>
      </c>
      <c r="B30" s="33" t="str">
        <f>VLOOKUP($O30,[1]Name!$A:$B,2,0)</f>
        <v>แม่ฮ่องสอน</v>
      </c>
      <c r="C30" s="22">
        <f>IF(ISERROR(VLOOKUP($O30,[1]BEx6_1!$A:$Z,3,0)),0,VLOOKUP($O30,[1]BEx6_1!$A:$Z,3,0))</f>
        <v>1304.4883860800001</v>
      </c>
      <c r="D30" s="23">
        <f>IF(ISERROR(VLOOKUP($O30,[1]BEx6_1!$A:$Z,5,0)),0,VLOOKUP($O30,[1]BEx6_1!$A:$Z,5,0))</f>
        <v>10.730031869999999</v>
      </c>
      <c r="E30" s="24">
        <f>IF(ISERROR(VLOOKUP($O30,[1]BEx6_1!$A:$Z,6,0)),0,VLOOKUP($O30,[1]BEx6_1!$A:$Z,6,0))</f>
        <v>1066.24545315</v>
      </c>
      <c r="F30" s="34">
        <f t="shared" si="0"/>
        <v>81.736676579703229</v>
      </c>
      <c r="G30" s="22">
        <f>IF(ISERROR(VLOOKUP($O30,[1]BEx6_1!$A:$Z,8,0)),0,VLOOKUP($O30,[1]BEx6_1!$A:$Z,8,0))</f>
        <v>1380.4087882199999</v>
      </c>
      <c r="H30" s="23">
        <f>IF(ISERROR(VLOOKUP($O30,[1]BEx6_1!$A:$Z,10,0)),0,VLOOKUP($O30,[1]BEx6_1!$A:$Z,10,0))</f>
        <v>564.51251204000005</v>
      </c>
      <c r="I30" s="24">
        <f>IF(ISERROR(VLOOKUP($O30,[1]BEx6_1!$A:$Z,11,0)),0,VLOOKUP($O30,[1]BEx6_1!$A:$Z,11,0))</f>
        <v>389.24032842999998</v>
      </c>
      <c r="J30" s="35">
        <f t="shared" si="1"/>
        <v>28.197468152308343</v>
      </c>
      <c r="K30" s="22">
        <f t="shared" si="2"/>
        <v>2684.8971743000002</v>
      </c>
      <c r="L30" s="23">
        <f t="shared" si="2"/>
        <v>575.24254390999999</v>
      </c>
      <c r="M30" s="27">
        <f t="shared" si="2"/>
        <v>1455.4857815800001</v>
      </c>
      <c r="N30" s="28">
        <f t="shared" si="3"/>
        <v>54.210112607365332</v>
      </c>
      <c r="O30" s="29" t="s">
        <v>34</v>
      </c>
      <c r="P30" s="30" t="str">
        <f t="shared" si="4"/>
        <v/>
      </c>
      <c r="Q30" s="31"/>
    </row>
    <row r="31" spans="1:17" ht="21">
      <c r="A31" s="32">
        <v>26</v>
      </c>
      <c r="B31" s="33" t="str">
        <f>VLOOKUP($O31,[1]Name!$A:$B,2,0)</f>
        <v>สตูล</v>
      </c>
      <c r="C31" s="22">
        <f>IF(ISERROR(VLOOKUP($O31,[1]BEx6_1!$A:$Z,3,0)),0,VLOOKUP($O31,[1]BEx6_1!$A:$Z,3,0))</f>
        <v>1081.41747317</v>
      </c>
      <c r="D31" s="23">
        <f>IF(ISERROR(VLOOKUP($O31,[1]BEx6_1!$A:$Z,5,0)),0,VLOOKUP($O31,[1]BEx6_1!$A:$Z,5,0))</f>
        <v>3.9551058000000001</v>
      </c>
      <c r="E31" s="24">
        <f>IF(ISERROR(VLOOKUP($O31,[1]BEx6_1!$A:$Z,6,0)),0,VLOOKUP($O31,[1]BEx6_1!$A:$Z,6,0))</f>
        <v>911.13447754000003</v>
      </c>
      <c r="F31" s="34">
        <f t="shared" si="0"/>
        <v>84.253722558149263</v>
      </c>
      <c r="G31" s="22">
        <f>IF(ISERROR(VLOOKUP($O31,[1]BEx6_1!$A:$Z,8,0)),0,VLOOKUP($O31,[1]BEx6_1!$A:$Z,8,0))</f>
        <v>1944.9236843399999</v>
      </c>
      <c r="H31" s="23">
        <f>IF(ISERROR(VLOOKUP($O31,[1]BEx6_1!$A:$Z,10,0)),0,VLOOKUP($O31,[1]BEx6_1!$A:$Z,10,0))</f>
        <v>906.67511916000001</v>
      </c>
      <c r="I31" s="24">
        <f>IF(ISERROR(VLOOKUP($O31,[1]BEx6_1!$A:$Z,11,0)),0,VLOOKUP($O31,[1]BEx6_1!$A:$Z,11,0))</f>
        <v>735.76183460000004</v>
      </c>
      <c r="J31" s="35">
        <f t="shared" si="1"/>
        <v>37.829856283007686</v>
      </c>
      <c r="K31" s="22">
        <f t="shared" si="2"/>
        <v>3026.3411575099999</v>
      </c>
      <c r="L31" s="23">
        <f t="shared" si="2"/>
        <v>910.63022495999996</v>
      </c>
      <c r="M31" s="27">
        <f t="shared" si="2"/>
        <v>1646.8963121400002</v>
      </c>
      <c r="N31" s="28">
        <f t="shared" si="3"/>
        <v>54.418726324134134</v>
      </c>
      <c r="O31" s="29" t="s">
        <v>35</v>
      </c>
      <c r="P31" s="30" t="str">
        <f t="shared" si="4"/>
        <v/>
      </c>
      <c r="Q31" s="31"/>
    </row>
    <row r="32" spans="1:17" ht="21">
      <c r="A32" s="32">
        <v>27</v>
      </c>
      <c r="B32" s="33" t="str">
        <f>VLOOKUP($O32,[1]Name!$A:$B,2,0)</f>
        <v>มุกดาหาร</v>
      </c>
      <c r="C32" s="22">
        <f>IF(ISERROR(VLOOKUP($O32,[1]BEx6_1!$A:$Z,3,0)),0,VLOOKUP($O32,[1]BEx6_1!$A:$Z,3,0))</f>
        <v>1066.2499367999999</v>
      </c>
      <c r="D32" s="23">
        <f>IF(ISERROR(VLOOKUP($O32,[1]BEx6_1!$A:$Z,5,0)),0,VLOOKUP($O32,[1]BEx6_1!$A:$Z,5,0))</f>
        <v>10.04284543</v>
      </c>
      <c r="E32" s="24">
        <f>IF(ISERROR(VLOOKUP($O32,[1]BEx6_1!$A:$Z,6,0)),0,VLOOKUP($O32,[1]BEx6_1!$A:$Z,6,0))</f>
        <v>866.10132522000004</v>
      </c>
      <c r="F32" s="34">
        <f t="shared" si="0"/>
        <v>81.22873402640657</v>
      </c>
      <c r="G32" s="22">
        <f>IF(ISERROR(VLOOKUP($O32,[1]BEx6_1!$A:$Z,8,0)),0,VLOOKUP($O32,[1]BEx6_1!$A:$Z,8,0))</f>
        <v>1570.1817994999999</v>
      </c>
      <c r="H32" s="23">
        <f>IF(ISERROR(VLOOKUP($O32,[1]BEx6_1!$A:$Z,10,0)),0,VLOOKUP($O32,[1]BEx6_1!$A:$Z,10,0))</f>
        <v>491.34821321999999</v>
      </c>
      <c r="I32" s="24">
        <f>IF(ISERROR(VLOOKUP($O32,[1]BEx6_1!$A:$Z,11,0)),0,VLOOKUP($O32,[1]BEx6_1!$A:$Z,11,0))</f>
        <v>568.93946031999997</v>
      </c>
      <c r="J32" s="35">
        <f t="shared" si="1"/>
        <v>36.233986440370785</v>
      </c>
      <c r="K32" s="22">
        <f t="shared" si="2"/>
        <v>2636.4317363</v>
      </c>
      <c r="L32" s="23">
        <f t="shared" si="2"/>
        <v>501.39105864999999</v>
      </c>
      <c r="M32" s="27">
        <f t="shared" si="2"/>
        <v>1435.0407855399999</v>
      </c>
      <c r="N32" s="28">
        <f t="shared" si="3"/>
        <v>54.431175508225117</v>
      </c>
      <c r="O32" s="29" t="s">
        <v>36</v>
      </c>
      <c r="P32" s="30" t="str">
        <f t="shared" si="4"/>
        <v/>
      </c>
      <c r="Q32" s="31"/>
    </row>
    <row r="33" spans="1:17" ht="21">
      <c r="A33" s="32">
        <v>28</v>
      </c>
      <c r="B33" s="33" t="str">
        <f>VLOOKUP($O33,[1]Name!$A:$B,2,0)</f>
        <v>พิจิตร</v>
      </c>
      <c r="C33" s="22">
        <f>IF(ISERROR(VLOOKUP($O33,[1]BEx6_1!$A:$Z,3,0)),0,VLOOKUP($O33,[1]BEx6_1!$A:$Z,3,0))</f>
        <v>1441.6916309600001</v>
      </c>
      <c r="D33" s="23">
        <f>IF(ISERROR(VLOOKUP($O33,[1]BEx6_1!$A:$Z,5,0)),0,VLOOKUP($O33,[1]BEx6_1!$A:$Z,5,0))</f>
        <v>7.1363335599999997</v>
      </c>
      <c r="E33" s="24">
        <f>IF(ISERROR(VLOOKUP($O33,[1]BEx6_1!$A:$Z,6,0)),0,VLOOKUP($O33,[1]BEx6_1!$A:$Z,6,0))</f>
        <v>1208.28556931</v>
      </c>
      <c r="F33" s="34">
        <f t="shared" si="0"/>
        <v>83.810264508882625</v>
      </c>
      <c r="G33" s="22">
        <f>IF(ISERROR(VLOOKUP($O33,[1]BEx6_1!$A:$Z,8,0)),0,VLOOKUP($O33,[1]BEx6_1!$A:$Z,8,0))</f>
        <v>2303.0749939299999</v>
      </c>
      <c r="H33" s="23">
        <f>IF(ISERROR(VLOOKUP($O33,[1]BEx6_1!$A:$Z,10,0)),0,VLOOKUP($O33,[1]BEx6_1!$A:$Z,10,0))</f>
        <v>814.43505115000005</v>
      </c>
      <c r="I33" s="24">
        <f>IF(ISERROR(VLOOKUP($O33,[1]BEx6_1!$A:$Z,11,0)),0,VLOOKUP($O33,[1]BEx6_1!$A:$Z,11,0))</f>
        <v>853.06174796000005</v>
      </c>
      <c r="J33" s="35">
        <f t="shared" si="1"/>
        <v>37.040120283027491</v>
      </c>
      <c r="K33" s="22">
        <f t="shared" si="2"/>
        <v>3744.76662489</v>
      </c>
      <c r="L33" s="23">
        <f t="shared" si="2"/>
        <v>821.57138471000007</v>
      </c>
      <c r="M33" s="27">
        <f t="shared" si="2"/>
        <v>2061.3473172700001</v>
      </c>
      <c r="N33" s="28">
        <f t="shared" si="3"/>
        <v>55.046082273032191</v>
      </c>
      <c r="O33" s="29" t="s">
        <v>37</v>
      </c>
      <c r="P33" s="30" t="str">
        <f t="shared" si="4"/>
        <v/>
      </c>
      <c r="Q33" s="31"/>
    </row>
    <row r="34" spans="1:17" ht="21">
      <c r="A34" s="32">
        <v>29</v>
      </c>
      <c r="B34" s="33" t="str">
        <f>VLOOKUP($O34,[1]Name!$A:$B,2,0)</f>
        <v>เพชรบูรณ์</v>
      </c>
      <c r="C34" s="22">
        <f>IF(ISERROR(VLOOKUP($O34,[1]BEx6_1!$A:$Z,3,0)),0,VLOOKUP($O34,[1]BEx6_1!$A:$Z,3,0))</f>
        <v>2544.5777445600002</v>
      </c>
      <c r="D34" s="23">
        <f>IF(ISERROR(VLOOKUP($O34,[1]BEx6_1!$A:$Z,5,0)),0,VLOOKUP($O34,[1]BEx6_1!$A:$Z,5,0))</f>
        <v>17.750687289999998</v>
      </c>
      <c r="E34" s="24">
        <f>IF(ISERROR(VLOOKUP($O34,[1]BEx6_1!$A:$Z,6,0)),0,VLOOKUP($O34,[1]BEx6_1!$A:$Z,6,0))</f>
        <v>2110.1187897700001</v>
      </c>
      <c r="F34" s="34">
        <f t="shared" si="0"/>
        <v>82.926088396441386</v>
      </c>
      <c r="G34" s="22">
        <f>IF(ISERROR(VLOOKUP($O34,[1]BEx6_1!$A:$Z,8,0)),0,VLOOKUP($O34,[1]BEx6_1!$A:$Z,8,0))</f>
        <v>3976.5317507899999</v>
      </c>
      <c r="H34" s="23">
        <f>IF(ISERROR(VLOOKUP($O34,[1]BEx6_1!$A:$Z,10,0)),0,VLOOKUP($O34,[1]BEx6_1!$A:$Z,10,0))</f>
        <v>1484.1330173399999</v>
      </c>
      <c r="I34" s="24">
        <f>IF(ISERROR(VLOOKUP($O34,[1]BEx6_1!$A:$Z,11,0)),0,VLOOKUP($O34,[1]BEx6_1!$A:$Z,11,0))</f>
        <v>1491.2101369100001</v>
      </c>
      <c r="J34" s="35">
        <f t="shared" si="1"/>
        <v>37.500269842275188</v>
      </c>
      <c r="K34" s="22">
        <f t="shared" si="2"/>
        <v>6521.1094953499996</v>
      </c>
      <c r="L34" s="23">
        <f t="shared" si="2"/>
        <v>1501.88370463</v>
      </c>
      <c r="M34" s="27">
        <f t="shared" si="2"/>
        <v>3601.3289266800002</v>
      </c>
      <c r="N34" s="28">
        <f t="shared" si="3"/>
        <v>55.225708589128828</v>
      </c>
      <c r="O34" s="29" t="s">
        <v>38</v>
      </c>
      <c r="P34" s="30" t="str">
        <f t="shared" si="4"/>
        <v/>
      </c>
      <c r="Q34" s="31"/>
    </row>
    <row r="35" spans="1:17" ht="21">
      <c r="A35" s="32">
        <v>30</v>
      </c>
      <c r="B35" s="33" t="str">
        <f>VLOOKUP($O35,[1]Name!$A:$B,2,0)</f>
        <v>ชัยภูมิ</v>
      </c>
      <c r="C35" s="22">
        <f>IF(ISERROR(VLOOKUP($O35,[1]BEx6_1!$A:$Z,3,0)),0,VLOOKUP($O35,[1]BEx6_1!$A:$Z,3,0))</f>
        <v>2924.1592997900002</v>
      </c>
      <c r="D35" s="23">
        <f>IF(ISERROR(VLOOKUP($O35,[1]BEx6_1!$A:$Z,5,0)),0,VLOOKUP($O35,[1]BEx6_1!$A:$Z,5,0))</f>
        <v>4.9560109600000004</v>
      </c>
      <c r="E35" s="24">
        <f>IF(ISERROR(VLOOKUP($O35,[1]BEx6_1!$A:$Z,6,0)),0,VLOOKUP($O35,[1]BEx6_1!$A:$Z,6,0))</f>
        <v>2474.5185387699999</v>
      </c>
      <c r="F35" s="34">
        <f t="shared" si="0"/>
        <v>84.623246720782561</v>
      </c>
      <c r="G35" s="22">
        <f>IF(ISERROR(VLOOKUP($O35,[1]BEx6_1!$A:$Z,8,0)),0,VLOOKUP($O35,[1]BEx6_1!$A:$Z,8,0))</f>
        <v>3760.5165107799999</v>
      </c>
      <c r="H35" s="23">
        <f>IF(ISERROR(VLOOKUP($O35,[1]BEx6_1!$A:$Z,10,0)),0,VLOOKUP($O35,[1]BEx6_1!$A:$Z,10,0))</f>
        <v>1317.0388848699999</v>
      </c>
      <c r="I35" s="24">
        <f>IF(ISERROR(VLOOKUP($O35,[1]BEx6_1!$A:$Z,11,0)),0,VLOOKUP($O35,[1]BEx6_1!$A:$Z,11,0))</f>
        <v>1217.2804963999999</v>
      </c>
      <c r="J35" s="35">
        <f t="shared" si="1"/>
        <v>32.370034619194207</v>
      </c>
      <c r="K35" s="22">
        <f t="shared" si="2"/>
        <v>6684.6758105700001</v>
      </c>
      <c r="L35" s="23">
        <f t="shared" si="2"/>
        <v>1321.9948958299999</v>
      </c>
      <c r="M35" s="27">
        <f t="shared" si="2"/>
        <v>3691.79903517</v>
      </c>
      <c r="N35" s="28">
        <f t="shared" si="3"/>
        <v>55.227794732130796</v>
      </c>
      <c r="O35" s="29" t="s">
        <v>39</v>
      </c>
      <c r="P35" s="30" t="str">
        <f t="shared" si="4"/>
        <v/>
      </c>
      <c r="Q35" s="31"/>
    </row>
    <row r="36" spans="1:17" ht="21">
      <c r="A36" s="32">
        <v>31</v>
      </c>
      <c r="B36" s="33" t="str">
        <f>VLOOKUP($O36,[1]Name!$A:$B,2,0)</f>
        <v>ชุมพร</v>
      </c>
      <c r="C36" s="22">
        <f>IF(ISERROR(VLOOKUP($O36,[1]BEx6_1!$A:$Z,3,0)),0,VLOOKUP($O36,[1]BEx6_1!$A:$Z,3,0))</f>
        <v>1825.5820008799999</v>
      </c>
      <c r="D36" s="23">
        <f>IF(ISERROR(VLOOKUP($O36,[1]BEx6_1!$A:$Z,5,0)),0,VLOOKUP($O36,[1]BEx6_1!$A:$Z,5,0))</f>
        <v>8.3115221699999999</v>
      </c>
      <c r="E36" s="24">
        <f>IF(ISERROR(VLOOKUP($O36,[1]BEx6_1!$A:$Z,6,0)),0,VLOOKUP($O36,[1]BEx6_1!$A:$Z,6,0))</f>
        <v>1483.9253923399999</v>
      </c>
      <c r="F36" s="34">
        <f t="shared" si="0"/>
        <v>81.285058223881009</v>
      </c>
      <c r="G36" s="22">
        <f>IF(ISERROR(VLOOKUP($O36,[1]BEx6_1!$A:$Z,8,0)),0,VLOOKUP($O36,[1]BEx6_1!$A:$Z,8,0))</f>
        <v>3625.35015355</v>
      </c>
      <c r="H36" s="23">
        <f>IF(ISERROR(VLOOKUP($O36,[1]BEx6_1!$A:$Z,10,0)),0,VLOOKUP($O36,[1]BEx6_1!$A:$Z,10,0))</f>
        <v>1024.13896858</v>
      </c>
      <c r="I36" s="24">
        <f>IF(ISERROR(VLOOKUP($O36,[1]BEx6_1!$A:$Z,11,0)),0,VLOOKUP($O36,[1]BEx6_1!$A:$Z,11,0))</f>
        <v>1540.2207192999999</v>
      </c>
      <c r="J36" s="35">
        <f t="shared" si="1"/>
        <v>42.484743654121012</v>
      </c>
      <c r="K36" s="22">
        <f t="shared" si="2"/>
        <v>5450.9321544300001</v>
      </c>
      <c r="L36" s="23">
        <f t="shared" si="2"/>
        <v>1032.45049075</v>
      </c>
      <c r="M36" s="27">
        <f t="shared" si="2"/>
        <v>3024.1461116399996</v>
      </c>
      <c r="N36" s="28">
        <f t="shared" si="3"/>
        <v>55.479430415993356</v>
      </c>
      <c r="O36" s="29" t="s">
        <v>40</v>
      </c>
      <c r="P36" s="30" t="str">
        <f t="shared" si="4"/>
        <v/>
      </c>
      <c r="Q36" s="31"/>
    </row>
    <row r="37" spans="1:17" ht="21">
      <c r="A37" s="32">
        <v>32</v>
      </c>
      <c r="B37" s="33" t="str">
        <f>VLOOKUP($O37,[1]Name!$A:$B,2,0)</f>
        <v>นครนายก</v>
      </c>
      <c r="C37" s="22">
        <f>IF(ISERROR(VLOOKUP($O37,[1]BEx6_1!$A:$Z,3,0)),0,VLOOKUP($O37,[1]BEx6_1!$A:$Z,3,0))</f>
        <v>1151.91045768</v>
      </c>
      <c r="D37" s="23">
        <f>IF(ISERROR(VLOOKUP($O37,[1]BEx6_1!$A:$Z,5,0)),0,VLOOKUP($O37,[1]BEx6_1!$A:$Z,5,0))</f>
        <v>16.635135089999999</v>
      </c>
      <c r="E37" s="24">
        <f>IF(ISERROR(VLOOKUP($O37,[1]BEx6_1!$A:$Z,6,0)),0,VLOOKUP($O37,[1]BEx6_1!$A:$Z,6,0))</f>
        <v>891.89477088000001</v>
      </c>
      <c r="F37" s="34">
        <f t="shared" si="0"/>
        <v>77.427439340755413</v>
      </c>
      <c r="G37" s="22">
        <f>IF(ISERROR(VLOOKUP($O37,[1]BEx6_1!$A:$Z,8,0)),0,VLOOKUP($O37,[1]BEx6_1!$A:$Z,8,0))</f>
        <v>1462.12942215</v>
      </c>
      <c r="H37" s="23">
        <f>IF(ISERROR(VLOOKUP($O37,[1]BEx6_1!$A:$Z,10,0)),0,VLOOKUP($O37,[1]BEx6_1!$A:$Z,10,0))</f>
        <v>544.64476836999995</v>
      </c>
      <c r="I37" s="24">
        <f>IF(ISERROR(VLOOKUP($O37,[1]BEx6_1!$A:$Z,11,0)),0,VLOOKUP($O37,[1]BEx6_1!$A:$Z,11,0))</f>
        <v>558.52996685999994</v>
      </c>
      <c r="J37" s="35">
        <f t="shared" si="1"/>
        <v>38.199762510674674</v>
      </c>
      <c r="K37" s="22">
        <f t="shared" si="2"/>
        <v>2614.0398798300002</v>
      </c>
      <c r="L37" s="23">
        <f t="shared" si="2"/>
        <v>561.2799034599999</v>
      </c>
      <c r="M37" s="27">
        <f t="shared" si="2"/>
        <v>1450.42473774</v>
      </c>
      <c r="N37" s="28">
        <f t="shared" si="3"/>
        <v>55.485945296072757</v>
      </c>
      <c r="O37" s="29" t="s">
        <v>41</v>
      </c>
      <c r="P37" s="30" t="str">
        <f t="shared" si="4"/>
        <v/>
      </c>
      <c r="Q37" s="31"/>
    </row>
    <row r="38" spans="1:17" ht="21">
      <c r="A38" s="32">
        <v>33</v>
      </c>
      <c r="B38" s="33" t="str">
        <f>VLOOKUP($O38,[1]Name!$A:$B,2,0)</f>
        <v>สระบุรี</v>
      </c>
      <c r="C38" s="22">
        <f>IF(ISERROR(VLOOKUP($O38,[1]BEx6_1!$A:$Z,3,0)),0,VLOOKUP($O38,[1]BEx6_1!$A:$Z,3,0))</f>
        <v>2252.2800847499998</v>
      </c>
      <c r="D38" s="23">
        <f>IF(ISERROR(VLOOKUP($O38,[1]BEx6_1!$A:$Z,5,0)),0,VLOOKUP($O38,[1]BEx6_1!$A:$Z,5,0))</f>
        <v>10.555963650000001</v>
      </c>
      <c r="E38" s="24">
        <f>IF(ISERROR(VLOOKUP($O38,[1]BEx6_1!$A:$Z,6,0)),0,VLOOKUP($O38,[1]BEx6_1!$A:$Z,6,0))</f>
        <v>1835.80494617</v>
      </c>
      <c r="F38" s="34">
        <f t="shared" si="0"/>
        <v>81.50873235527331</v>
      </c>
      <c r="G38" s="22">
        <f>IF(ISERROR(VLOOKUP($O38,[1]BEx6_1!$A:$Z,8,0)),0,VLOOKUP($O38,[1]BEx6_1!$A:$Z,8,0))</f>
        <v>2897.31236064</v>
      </c>
      <c r="H38" s="23">
        <f>IF(ISERROR(VLOOKUP($O38,[1]BEx6_1!$A:$Z,10,0)),0,VLOOKUP($O38,[1]BEx6_1!$A:$Z,10,0))</f>
        <v>1606.2980204800001</v>
      </c>
      <c r="I38" s="24">
        <f>IF(ISERROR(VLOOKUP($O38,[1]BEx6_1!$A:$Z,11,0)),0,VLOOKUP($O38,[1]BEx6_1!$A:$Z,11,0))</f>
        <v>1027.1897128000001</v>
      </c>
      <c r="J38" s="35">
        <f t="shared" si="1"/>
        <v>35.453191956600072</v>
      </c>
      <c r="K38" s="22">
        <f t="shared" ref="K38:M69" si="5">C38+G38</f>
        <v>5149.5924453899997</v>
      </c>
      <c r="L38" s="23">
        <f t="shared" si="5"/>
        <v>1616.8539841300001</v>
      </c>
      <c r="M38" s="27">
        <f t="shared" si="5"/>
        <v>2862.9946589700003</v>
      </c>
      <c r="N38" s="28">
        <f t="shared" si="3"/>
        <v>55.59652903275871</v>
      </c>
      <c r="O38" s="29" t="s">
        <v>42</v>
      </c>
      <c r="P38" s="30" t="str">
        <f t="shared" si="4"/>
        <v/>
      </c>
      <c r="Q38" s="31"/>
    </row>
    <row r="39" spans="1:17" ht="21">
      <c r="A39" s="32">
        <v>34</v>
      </c>
      <c r="B39" s="33" t="str">
        <f>VLOOKUP($O39,[1]Name!$A:$B,2,0)</f>
        <v>กำแพงเพชร</v>
      </c>
      <c r="C39" s="22">
        <f>IF(ISERROR(VLOOKUP($O39,[1]BEx6_1!$A:$Z,3,0)),0,VLOOKUP($O39,[1]BEx6_1!$A:$Z,3,0))</f>
        <v>1942.7509880600001</v>
      </c>
      <c r="D39" s="23">
        <f>IF(ISERROR(VLOOKUP($O39,[1]BEx6_1!$A:$Z,5,0)),0,VLOOKUP($O39,[1]BEx6_1!$A:$Z,5,0))</f>
        <v>4.8017090600000003</v>
      </c>
      <c r="E39" s="24">
        <f>IF(ISERROR(VLOOKUP($O39,[1]BEx6_1!$A:$Z,6,0)),0,VLOOKUP($O39,[1]BEx6_1!$A:$Z,6,0))</f>
        <v>1645.4786023700001</v>
      </c>
      <c r="F39" s="34">
        <f t="shared" si="0"/>
        <v>84.698379384850995</v>
      </c>
      <c r="G39" s="22">
        <f>IF(ISERROR(VLOOKUP($O39,[1]BEx6_1!$A:$Z,8,0)),0,VLOOKUP($O39,[1]BEx6_1!$A:$Z,8,0))</f>
        <v>2974.4291327199999</v>
      </c>
      <c r="H39" s="23">
        <f>IF(ISERROR(VLOOKUP($O39,[1]BEx6_1!$A:$Z,10,0)),0,VLOOKUP($O39,[1]BEx6_1!$A:$Z,10,0))</f>
        <v>1010.3050697</v>
      </c>
      <c r="I39" s="24">
        <f>IF(ISERROR(VLOOKUP($O39,[1]BEx6_1!$A:$Z,11,0)),0,VLOOKUP($O39,[1]BEx6_1!$A:$Z,11,0))</f>
        <v>1090.2046733100001</v>
      </c>
      <c r="J39" s="35">
        <f t="shared" si="1"/>
        <v>36.65256843127576</v>
      </c>
      <c r="K39" s="22">
        <f t="shared" si="5"/>
        <v>4917.1801207799999</v>
      </c>
      <c r="L39" s="23">
        <f t="shared" si="5"/>
        <v>1015.10677876</v>
      </c>
      <c r="M39" s="27">
        <f t="shared" si="5"/>
        <v>2735.6832756800004</v>
      </c>
      <c r="N39" s="28">
        <f t="shared" si="3"/>
        <v>55.635205717175275</v>
      </c>
      <c r="O39" s="29" t="s">
        <v>43</v>
      </c>
      <c r="P39" s="30" t="str">
        <f t="shared" si="4"/>
        <v/>
      </c>
      <c r="Q39" s="31"/>
    </row>
    <row r="40" spans="1:17" ht="21">
      <c r="A40" s="32">
        <v>35</v>
      </c>
      <c r="B40" s="33" t="str">
        <f>VLOOKUP($O40,[1]Name!$A:$B,2,0)</f>
        <v>ปทุมธานี</v>
      </c>
      <c r="C40" s="22">
        <f>IF(ISERROR(VLOOKUP($O40,[1]BEx6_1!$A:$Z,3,0)),0,VLOOKUP($O40,[1]BEx6_1!$A:$Z,3,0))</f>
        <v>3758.2350979600001</v>
      </c>
      <c r="D40" s="23">
        <f>IF(ISERROR(VLOOKUP($O40,[1]BEx6_1!$A:$Z,5,0)),0,VLOOKUP($O40,[1]BEx6_1!$A:$Z,5,0))</f>
        <v>58.170246499999998</v>
      </c>
      <c r="E40" s="24">
        <f>IF(ISERROR(VLOOKUP($O40,[1]BEx6_1!$A:$Z,6,0)),0,VLOOKUP($O40,[1]BEx6_1!$A:$Z,6,0))</f>
        <v>2984.6395360400002</v>
      </c>
      <c r="F40" s="34">
        <f t="shared" si="0"/>
        <v>79.415988043432577</v>
      </c>
      <c r="G40" s="22">
        <f>IF(ISERROR(VLOOKUP($O40,[1]BEx6_1!$A:$Z,8,0)),0,VLOOKUP($O40,[1]BEx6_1!$A:$Z,8,0))</f>
        <v>3306.91598776</v>
      </c>
      <c r="H40" s="23">
        <f>IF(ISERROR(VLOOKUP($O40,[1]BEx6_1!$A:$Z,10,0)),0,VLOOKUP($O40,[1]BEx6_1!$A:$Z,10,0))</f>
        <v>1531.00931541</v>
      </c>
      <c r="I40" s="24">
        <f>IF(ISERROR(VLOOKUP($O40,[1]BEx6_1!$A:$Z,11,0)),0,VLOOKUP($O40,[1]BEx6_1!$A:$Z,11,0))</f>
        <v>955.7972532</v>
      </c>
      <c r="J40" s="35">
        <f t="shared" si="1"/>
        <v>28.902979596026167</v>
      </c>
      <c r="K40" s="22">
        <f t="shared" si="5"/>
        <v>7065.1510857200001</v>
      </c>
      <c r="L40" s="23">
        <f t="shared" si="5"/>
        <v>1589.1795619100001</v>
      </c>
      <c r="M40" s="27">
        <f t="shared" si="5"/>
        <v>3940.4367892400001</v>
      </c>
      <c r="N40" s="28">
        <f t="shared" si="3"/>
        <v>55.772859510454978</v>
      </c>
      <c r="O40" s="29" t="s">
        <v>44</v>
      </c>
      <c r="P40" s="30" t="str">
        <f t="shared" si="4"/>
        <v/>
      </c>
      <c r="Q40" s="31"/>
    </row>
    <row r="41" spans="1:17" ht="21">
      <c r="A41" s="32">
        <v>36</v>
      </c>
      <c r="B41" s="33" t="str">
        <f>VLOOKUP($O41,[1]Name!$A:$B,2,0)</f>
        <v>ภูเก็ต</v>
      </c>
      <c r="C41" s="22">
        <f>IF(ISERROR(VLOOKUP($O41,[1]BEx6_1!$A:$Z,3,0)),0,VLOOKUP($O41,[1]BEx6_1!$A:$Z,3,0))</f>
        <v>1816.4741807299999</v>
      </c>
      <c r="D41" s="23">
        <f>IF(ISERROR(VLOOKUP($O41,[1]BEx6_1!$A:$Z,5,0)),0,VLOOKUP($O41,[1]BEx6_1!$A:$Z,5,0))</f>
        <v>14.77543457</v>
      </c>
      <c r="E41" s="24">
        <f>IF(ISERROR(VLOOKUP($O41,[1]BEx6_1!$A:$Z,6,0)),0,VLOOKUP($O41,[1]BEx6_1!$A:$Z,6,0))</f>
        <v>1540.9142043899999</v>
      </c>
      <c r="F41" s="34">
        <f t="shared" si="0"/>
        <v>84.829953584627404</v>
      </c>
      <c r="G41" s="22">
        <f>IF(ISERROR(VLOOKUP($O41,[1]BEx6_1!$A:$Z,8,0)),0,VLOOKUP($O41,[1]BEx6_1!$A:$Z,8,0))</f>
        <v>1808.8091789800001</v>
      </c>
      <c r="H41" s="23">
        <f>IF(ISERROR(VLOOKUP($O41,[1]BEx6_1!$A:$Z,10,0)),0,VLOOKUP($O41,[1]BEx6_1!$A:$Z,10,0))</f>
        <v>1217.5056846499999</v>
      </c>
      <c r="I41" s="24">
        <f>IF(ISERROR(VLOOKUP($O41,[1]BEx6_1!$A:$Z,11,0)),0,VLOOKUP($O41,[1]BEx6_1!$A:$Z,11,0))</f>
        <v>481.89465383999999</v>
      </c>
      <c r="J41" s="35">
        <f t="shared" si="1"/>
        <v>26.641541818786195</v>
      </c>
      <c r="K41" s="22">
        <f t="shared" si="5"/>
        <v>3625.2833597099998</v>
      </c>
      <c r="L41" s="23">
        <f t="shared" si="5"/>
        <v>1232.2811192199999</v>
      </c>
      <c r="M41" s="27">
        <f t="shared" si="5"/>
        <v>2022.8088582299999</v>
      </c>
      <c r="N41" s="28">
        <f t="shared" si="3"/>
        <v>55.797262103997639</v>
      </c>
      <c r="O41" s="29" t="s">
        <v>45</v>
      </c>
      <c r="P41" s="30" t="str">
        <f t="shared" si="4"/>
        <v/>
      </c>
      <c r="Q41" s="31"/>
    </row>
    <row r="42" spans="1:17" ht="21">
      <c r="A42" s="32">
        <v>37</v>
      </c>
      <c r="B42" s="33" t="str">
        <f>VLOOKUP($O42,[1]Name!$A:$B,2,0)</f>
        <v>ชลบุรี</v>
      </c>
      <c r="C42" s="22">
        <f>IF(ISERROR(VLOOKUP($O42,[1]BEx6_1!$A:$Z,3,0)),0,VLOOKUP($O42,[1]BEx6_1!$A:$Z,3,0))</f>
        <v>7353.9532514499997</v>
      </c>
      <c r="D42" s="23">
        <f>IF(ISERROR(VLOOKUP($O42,[1]BEx6_1!$A:$Z,5,0)),0,VLOOKUP($O42,[1]BEx6_1!$A:$Z,5,0))</f>
        <v>93.116593140000006</v>
      </c>
      <c r="E42" s="24">
        <f>IF(ISERROR(VLOOKUP($O42,[1]BEx6_1!$A:$Z,6,0)),0,VLOOKUP($O42,[1]BEx6_1!$A:$Z,6,0))</f>
        <v>6257.4787617100001</v>
      </c>
      <c r="F42" s="34">
        <f t="shared" si="0"/>
        <v>85.089999184808462</v>
      </c>
      <c r="G42" s="22">
        <f>IF(ISERROR(VLOOKUP($O42,[1]BEx6_1!$A:$Z,8,0)),0,VLOOKUP($O42,[1]BEx6_1!$A:$Z,8,0))</f>
        <v>8995.7131403500007</v>
      </c>
      <c r="H42" s="23">
        <f>IF(ISERROR(VLOOKUP($O42,[1]BEx6_1!$A:$Z,10,0)),0,VLOOKUP($O42,[1]BEx6_1!$A:$Z,10,0))</f>
        <v>3134.7854341799998</v>
      </c>
      <c r="I42" s="24">
        <f>IF(ISERROR(VLOOKUP($O42,[1]BEx6_1!$A:$Z,11,0)),0,VLOOKUP($O42,[1]BEx6_1!$A:$Z,11,0))</f>
        <v>2879.7357182300002</v>
      </c>
      <c r="J42" s="35">
        <f t="shared" si="1"/>
        <v>32.012311567751446</v>
      </c>
      <c r="K42" s="22">
        <f t="shared" si="5"/>
        <v>16349.666391800001</v>
      </c>
      <c r="L42" s="23">
        <f t="shared" si="5"/>
        <v>3227.9020273199999</v>
      </c>
      <c r="M42" s="27">
        <f t="shared" si="5"/>
        <v>9137.2144799400012</v>
      </c>
      <c r="N42" s="28">
        <f t="shared" si="3"/>
        <v>55.886244165340727</v>
      </c>
      <c r="O42" s="29" t="s">
        <v>46</v>
      </c>
      <c r="P42" s="30" t="str">
        <f t="shared" si="4"/>
        <v/>
      </c>
      <c r="Q42" s="31"/>
    </row>
    <row r="43" spans="1:17" ht="21">
      <c r="A43" s="32">
        <v>38</v>
      </c>
      <c r="B43" s="33" t="str">
        <f>VLOOKUP($O43,[1]Name!$A:$B,2,0)</f>
        <v>สิงห์บุรี</v>
      </c>
      <c r="C43" s="22">
        <f>IF(ISERROR(VLOOKUP($O43,[1]BEx6_1!$A:$Z,3,0)),0,VLOOKUP($O43,[1]BEx6_1!$A:$Z,3,0))</f>
        <v>979.02058775</v>
      </c>
      <c r="D43" s="23">
        <f>IF(ISERROR(VLOOKUP($O43,[1]BEx6_1!$A:$Z,5,0)),0,VLOOKUP($O43,[1]BEx6_1!$A:$Z,5,0))</f>
        <v>5.7276299699999997</v>
      </c>
      <c r="E43" s="24">
        <f>IF(ISERROR(VLOOKUP($O43,[1]BEx6_1!$A:$Z,6,0)),0,VLOOKUP($O43,[1]BEx6_1!$A:$Z,6,0))</f>
        <v>835.37904344000003</v>
      </c>
      <c r="F43" s="34">
        <f t="shared" si="0"/>
        <v>85.328036396035429</v>
      </c>
      <c r="G43" s="22">
        <f>IF(ISERROR(VLOOKUP($O43,[1]BEx6_1!$A:$Z,8,0)),0,VLOOKUP($O43,[1]BEx6_1!$A:$Z,8,0))</f>
        <v>1384.9390095000001</v>
      </c>
      <c r="H43" s="23">
        <f>IF(ISERROR(VLOOKUP($O43,[1]BEx6_1!$A:$Z,10,0)),0,VLOOKUP($O43,[1]BEx6_1!$A:$Z,10,0))</f>
        <v>751.22668485999998</v>
      </c>
      <c r="I43" s="24">
        <f>IF(ISERROR(VLOOKUP($O43,[1]BEx6_1!$A:$Z,11,0)),0,VLOOKUP($O43,[1]BEx6_1!$A:$Z,11,0))</f>
        <v>488.39077355000001</v>
      </c>
      <c r="J43" s="35">
        <f t="shared" si="1"/>
        <v>35.264424656961758</v>
      </c>
      <c r="K43" s="22">
        <f t="shared" si="5"/>
        <v>2363.9595972500001</v>
      </c>
      <c r="L43" s="23">
        <f t="shared" si="5"/>
        <v>756.95431482999993</v>
      </c>
      <c r="M43" s="27">
        <f t="shared" si="5"/>
        <v>1323.76981699</v>
      </c>
      <c r="N43" s="28">
        <f t="shared" si="3"/>
        <v>55.997988228307484</v>
      </c>
      <c r="O43" s="29" t="s">
        <v>47</v>
      </c>
      <c r="P43" s="30" t="str">
        <f t="shared" si="4"/>
        <v/>
      </c>
      <c r="Q43" s="31"/>
    </row>
    <row r="44" spans="1:17" ht="21">
      <c r="A44" s="32">
        <v>39</v>
      </c>
      <c r="B44" s="33" t="str">
        <f>VLOOKUP($O44,[1]Name!$A:$B,2,0)</f>
        <v>นราธิวาส</v>
      </c>
      <c r="C44" s="22">
        <f>IF(ISERROR(VLOOKUP($O44,[1]BEx6_1!$A:$Z,3,0)),0,VLOOKUP($O44,[1]BEx6_1!$A:$Z,3,0))</f>
        <v>4636.0998192999996</v>
      </c>
      <c r="D44" s="23">
        <f>IF(ISERROR(VLOOKUP($O44,[1]BEx6_1!$A:$Z,5,0)),0,VLOOKUP($O44,[1]BEx6_1!$A:$Z,5,0))</f>
        <v>14.43920404</v>
      </c>
      <c r="E44" s="24">
        <f>IF(ISERROR(VLOOKUP($O44,[1]BEx6_1!$A:$Z,6,0)),0,VLOOKUP($O44,[1]BEx6_1!$A:$Z,6,0))</f>
        <v>3839.0704982100001</v>
      </c>
      <c r="F44" s="34">
        <f t="shared" si="0"/>
        <v>82.80819326253544</v>
      </c>
      <c r="G44" s="22">
        <f>IF(ISERROR(VLOOKUP($O44,[1]BEx6_1!$A:$Z,8,0)),0,VLOOKUP($O44,[1]BEx6_1!$A:$Z,8,0))</f>
        <v>4668.6276553999996</v>
      </c>
      <c r="H44" s="23">
        <f>IF(ISERROR(VLOOKUP($O44,[1]BEx6_1!$A:$Z,10,0)),0,VLOOKUP($O44,[1]BEx6_1!$A:$Z,10,0))</f>
        <v>2322.1961912299998</v>
      </c>
      <c r="I44" s="24">
        <f>IF(ISERROR(VLOOKUP($O44,[1]BEx6_1!$A:$Z,11,0)),0,VLOOKUP($O44,[1]BEx6_1!$A:$Z,11,0))</f>
        <v>1383.2378857399999</v>
      </c>
      <c r="J44" s="35">
        <f t="shared" si="1"/>
        <v>29.628361647990246</v>
      </c>
      <c r="K44" s="22">
        <f t="shared" si="5"/>
        <v>9304.7274746999992</v>
      </c>
      <c r="L44" s="23">
        <f t="shared" si="5"/>
        <v>2336.6353952699997</v>
      </c>
      <c r="M44" s="27">
        <f t="shared" si="5"/>
        <v>5222.3083839499996</v>
      </c>
      <c r="N44" s="28">
        <f t="shared" si="3"/>
        <v>56.125323370831723</v>
      </c>
      <c r="O44" s="29" t="s">
        <v>48</v>
      </c>
      <c r="P44" s="30" t="str">
        <f t="shared" si="4"/>
        <v/>
      </c>
      <c r="Q44" s="31"/>
    </row>
    <row r="45" spans="1:17" ht="21">
      <c r="A45" s="32">
        <v>40</v>
      </c>
      <c r="B45" s="33" t="str">
        <f>VLOOKUP($O45,[1]Name!$A:$B,2,0)</f>
        <v>ร้อยเอ็ด</v>
      </c>
      <c r="C45" s="22">
        <f>IF(ISERROR(VLOOKUP($O45,[1]BEx6_1!$A:$Z,3,0)),0,VLOOKUP($O45,[1]BEx6_1!$A:$Z,3,0))</f>
        <v>3481.5350839399998</v>
      </c>
      <c r="D45" s="23">
        <f>IF(ISERROR(VLOOKUP($O45,[1]BEx6_1!$A:$Z,5,0)),0,VLOOKUP($O45,[1]BEx6_1!$A:$Z,5,0))</f>
        <v>30.3820689</v>
      </c>
      <c r="E45" s="24">
        <f>IF(ISERROR(VLOOKUP($O45,[1]BEx6_1!$A:$Z,6,0)),0,VLOOKUP($O45,[1]BEx6_1!$A:$Z,6,0))</f>
        <v>2885.517038</v>
      </c>
      <c r="F45" s="34">
        <f t="shared" si="0"/>
        <v>82.880596301057651</v>
      </c>
      <c r="G45" s="22">
        <f>IF(ISERROR(VLOOKUP($O45,[1]BEx6_1!$A:$Z,8,0)),0,VLOOKUP($O45,[1]BEx6_1!$A:$Z,8,0))</f>
        <v>5032.0597772399997</v>
      </c>
      <c r="H45" s="23">
        <f>IF(ISERROR(VLOOKUP($O45,[1]BEx6_1!$A:$Z,10,0)),0,VLOOKUP($O45,[1]BEx6_1!$A:$Z,10,0))</f>
        <v>1355.6478528800001</v>
      </c>
      <c r="I45" s="24">
        <f>IF(ISERROR(VLOOKUP($O45,[1]BEx6_1!$A:$Z,11,0)),0,VLOOKUP($O45,[1]BEx6_1!$A:$Z,11,0))</f>
        <v>1893.1623581900001</v>
      </c>
      <c r="J45" s="35">
        <f t="shared" si="1"/>
        <v>37.622016470328333</v>
      </c>
      <c r="K45" s="22">
        <f t="shared" si="5"/>
        <v>8513.5948611799995</v>
      </c>
      <c r="L45" s="23">
        <f t="shared" si="5"/>
        <v>1386.02992178</v>
      </c>
      <c r="M45" s="27">
        <f t="shared" si="5"/>
        <v>4778.6793961900003</v>
      </c>
      <c r="N45" s="28">
        <f t="shared" si="3"/>
        <v>56.129983562873775</v>
      </c>
      <c r="O45" s="29" t="s">
        <v>49</v>
      </c>
      <c r="P45" s="30" t="str">
        <f t="shared" si="4"/>
        <v/>
      </c>
      <c r="Q45" s="31"/>
    </row>
    <row r="46" spans="1:17" ht="21">
      <c r="A46" s="32">
        <v>41</v>
      </c>
      <c r="B46" s="33" t="str">
        <f>VLOOKUP($O46,[1]Name!$A:$B,2,0)</f>
        <v>นครพนม</v>
      </c>
      <c r="C46" s="22">
        <f>IF(ISERROR(VLOOKUP($O46,[1]BEx6_1!$A:$Z,3,0)),0,VLOOKUP($O46,[1]BEx6_1!$A:$Z,3,0))</f>
        <v>2475.1539119499998</v>
      </c>
      <c r="D46" s="23">
        <f>IF(ISERROR(VLOOKUP($O46,[1]BEx6_1!$A:$Z,5,0)),0,VLOOKUP($O46,[1]BEx6_1!$A:$Z,5,0))</f>
        <v>8.9629016700000008</v>
      </c>
      <c r="E46" s="24">
        <f>IF(ISERROR(VLOOKUP($O46,[1]BEx6_1!$A:$Z,6,0)),0,VLOOKUP($O46,[1]BEx6_1!$A:$Z,6,0))</f>
        <v>2031.44824963</v>
      </c>
      <c r="F46" s="34">
        <f t="shared" si="0"/>
        <v>82.073613273994937</v>
      </c>
      <c r="G46" s="22">
        <f>IF(ISERROR(VLOOKUP($O46,[1]BEx6_1!$A:$Z,8,0)),0,VLOOKUP($O46,[1]BEx6_1!$A:$Z,8,0))</f>
        <v>4041.8166184299998</v>
      </c>
      <c r="H46" s="23">
        <f>IF(ISERROR(VLOOKUP($O46,[1]BEx6_1!$A:$Z,10,0)),0,VLOOKUP($O46,[1]BEx6_1!$A:$Z,10,0))</f>
        <v>1362.2762087000001</v>
      </c>
      <c r="I46" s="24">
        <f>IF(ISERROR(VLOOKUP($O46,[1]BEx6_1!$A:$Z,11,0)),0,VLOOKUP($O46,[1]BEx6_1!$A:$Z,11,0))</f>
        <v>1627.05823971</v>
      </c>
      <c r="J46" s="35">
        <f t="shared" si="1"/>
        <v>40.255617543133695</v>
      </c>
      <c r="K46" s="22">
        <f t="shared" si="5"/>
        <v>6516.9705303800001</v>
      </c>
      <c r="L46" s="23">
        <f t="shared" si="5"/>
        <v>1371.2391103700002</v>
      </c>
      <c r="M46" s="27">
        <f t="shared" si="5"/>
        <v>3658.5064893399999</v>
      </c>
      <c r="N46" s="28">
        <f t="shared" si="3"/>
        <v>56.138146893333804</v>
      </c>
      <c r="O46" s="29" t="s">
        <v>50</v>
      </c>
      <c r="P46" s="30" t="str">
        <f t="shared" si="4"/>
        <v/>
      </c>
      <c r="Q46" s="31"/>
    </row>
    <row r="47" spans="1:17" ht="21">
      <c r="A47" s="32">
        <v>42</v>
      </c>
      <c r="B47" s="33" t="str">
        <f>VLOOKUP($O47,[1]Name!$A:$B,2,0)</f>
        <v>สมุทรสงคราม</v>
      </c>
      <c r="C47" s="22">
        <f>IF(ISERROR(VLOOKUP($O47,[1]BEx6_1!$A:$Z,3,0)),0,VLOOKUP($O47,[1]BEx6_1!$A:$Z,3,0))</f>
        <v>658.27608473999999</v>
      </c>
      <c r="D47" s="23">
        <f>IF(ISERROR(VLOOKUP($O47,[1]BEx6_1!$A:$Z,5,0)),0,VLOOKUP($O47,[1]BEx6_1!$A:$Z,5,0))</f>
        <v>10.42493193</v>
      </c>
      <c r="E47" s="24">
        <f>IF(ISERROR(VLOOKUP($O47,[1]BEx6_1!$A:$Z,6,0)),0,VLOOKUP($O47,[1]BEx6_1!$A:$Z,6,0))</f>
        <v>549.37146784000004</v>
      </c>
      <c r="F47" s="34">
        <f t="shared" si="0"/>
        <v>83.45608789008125</v>
      </c>
      <c r="G47" s="22">
        <f>IF(ISERROR(VLOOKUP($O47,[1]BEx6_1!$A:$Z,8,0)),0,VLOOKUP($O47,[1]BEx6_1!$A:$Z,8,0))</f>
        <v>935.87013643</v>
      </c>
      <c r="H47" s="23">
        <f>IF(ISERROR(VLOOKUP($O47,[1]BEx6_1!$A:$Z,10,0)),0,VLOOKUP($O47,[1]BEx6_1!$A:$Z,10,0))</f>
        <v>461.70071045999998</v>
      </c>
      <c r="I47" s="24">
        <f>IF(ISERROR(VLOOKUP($O47,[1]BEx6_1!$A:$Z,11,0)),0,VLOOKUP($O47,[1]BEx6_1!$A:$Z,11,0))</f>
        <v>353.45182053000002</v>
      </c>
      <c r="J47" s="35">
        <f t="shared" si="1"/>
        <v>37.767186575510209</v>
      </c>
      <c r="K47" s="22">
        <f t="shared" si="5"/>
        <v>1594.14622117</v>
      </c>
      <c r="L47" s="23">
        <f t="shared" si="5"/>
        <v>472.12564239</v>
      </c>
      <c r="M47" s="27">
        <f t="shared" si="5"/>
        <v>902.82328837</v>
      </c>
      <c r="N47" s="28">
        <f t="shared" si="3"/>
        <v>56.633656083780458</v>
      </c>
      <c r="O47" s="29" t="s">
        <v>51</v>
      </c>
      <c r="P47" s="30" t="str">
        <f t="shared" si="4"/>
        <v/>
      </c>
      <c r="Q47" s="31"/>
    </row>
    <row r="48" spans="1:17" ht="21">
      <c r="A48" s="32">
        <v>43</v>
      </c>
      <c r="B48" s="33" t="str">
        <f>VLOOKUP($O48,[1]Name!$A:$B,2,0)</f>
        <v>สุรินทร์</v>
      </c>
      <c r="C48" s="22">
        <f>IF(ISERROR(VLOOKUP($O48,[1]BEx6_1!$A:$Z,3,0)),0,VLOOKUP($O48,[1]BEx6_1!$A:$Z,3,0))</f>
        <v>3842.4086611399998</v>
      </c>
      <c r="D48" s="23">
        <f>IF(ISERROR(VLOOKUP($O48,[1]BEx6_1!$A:$Z,5,0)),0,VLOOKUP($O48,[1]BEx6_1!$A:$Z,5,0))</f>
        <v>11.727092839999999</v>
      </c>
      <c r="E48" s="24">
        <f>IF(ISERROR(VLOOKUP($O48,[1]BEx6_1!$A:$Z,6,0)),0,VLOOKUP($O48,[1]BEx6_1!$A:$Z,6,0))</f>
        <v>3212.2639853000001</v>
      </c>
      <c r="F48" s="34">
        <f t="shared" si="0"/>
        <v>83.600269221414806</v>
      </c>
      <c r="G48" s="22">
        <f>IF(ISERROR(VLOOKUP($O48,[1]BEx6_1!$A:$Z,8,0)),0,VLOOKUP($O48,[1]BEx6_1!$A:$Z,8,0))</f>
        <v>4919.6966798000003</v>
      </c>
      <c r="H48" s="23">
        <f>IF(ISERROR(VLOOKUP($O48,[1]BEx6_1!$A:$Z,10,0)),0,VLOOKUP($O48,[1]BEx6_1!$A:$Z,10,0))</f>
        <v>1803.2806970300001</v>
      </c>
      <c r="I48" s="24">
        <f>IF(ISERROR(VLOOKUP($O48,[1]BEx6_1!$A:$Z,11,0)),0,VLOOKUP($O48,[1]BEx6_1!$A:$Z,11,0))</f>
        <v>1750.59458967</v>
      </c>
      <c r="J48" s="35">
        <f t="shared" si="1"/>
        <v>35.583384578521752</v>
      </c>
      <c r="K48" s="22">
        <f t="shared" si="5"/>
        <v>8762.105340940001</v>
      </c>
      <c r="L48" s="23">
        <f t="shared" si="5"/>
        <v>1815.0077898700001</v>
      </c>
      <c r="M48" s="27">
        <f t="shared" si="5"/>
        <v>4962.8585749699996</v>
      </c>
      <c r="N48" s="28">
        <f t="shared" si="3"/>
        <v>56.640024079390749</v>
      </c>
      <c r="O48" s="29" t="s">
        <v>52</v>
      </c>
      <c r="P48" s="30" t="str">
        <f t="shared" si="4"/>
        <v/>
      </c>
      <c r="Q48" s="31"/>
    </row>
    <row r="49" spans="1:17" ht="21">
      <c r="A49" s="32">
        <v>44</v>
      </c>
      <c r="B49" s="33" t="str">
        <f>VLOOKUP($O49,[1]Name!$A:$B,2,0)</f>
        <v>ประจวบคีรีขันธ์</v>
      </c>
      <c r="C49" s="22">
        <f>IF(ISERROR(VLOOKUP($O49,[1]BEx6_1!$A:$Z,3,0)),0,VLOOKUP($O49,[1]BEx6_1!$A:$Z,3,0))</f>
        <v>1436.14337714</v>
      </c>
      <c r="D49" s="23">
        <f>IF(ISERROR(VLOOKUP($O49,[1]BEx6_1!$A:$Z,5,0)),0,VLOOKUP($O49,[1]BEx6_1!$A:$Z,5,0))</f>
        <v>7.1982581899999998</v>
      </c>
      <c r="E49" s="24">
        <f>IF(ISERROR(VLOOKUP($O49,[1]BEx6_1!$A:$Z,6,0)),0,VLOOKUP($O49,[1]BEx6_1!$A:$Z,6,0))</f>
        <v>1184.09359834</v>
      </c>
      <c r="F49" s="34">
        <f t="shared" si="0"/>
        <v>82.449539313968558</v>
      </c>
      <c r="G49" s="22">
        <f>IF(ISERROR(VLOOKUP($O49,[1]BEx6_1!$A:$Z,8,0)),0,VLOOKUP($O49,[1]BEx6_1!$A:$Z,8,0))</f>
        <v>2530.27237135</v>
      </c>
      <c r="H49" s="23">
        <f>IF(ISERROR(VLOOKUP($O49,[1]BEx6_1!$A:$Z,10,0)),0,VLOOKUP($O49,[1]BEx6_1!$A:$Z,10,0))</f>
        <v>789.27847952000002</v>
      </c>
      <c r="I49" s="24">
        <f>IF(ISERROR(VLOOKUP($O49,[1]BEx6_1!$A:$Z,11,0)),0,VLOOKUP($O49,[1]BEx6_1!$A:$Z,11,0))</f>
        <v>1070.2239333299999</v>
      </c>
      <c r="J49" s="35">
        <f t="shared" si="1"/>
        <v>42.296787707443265</v>
      </c>
      <c r="K49" s="22">
        <f t="shared" si="5"/>
        <v>3966.4157484899997</v>
      </c>
      <c r="L49" s="23">
        <f t="shared" si="5"/>
        <v>796.47673771000007</v>
      </c>
      <c r="M49" s="27">
        <f t="shared" si="5"/>
        <v>2254.3175316699999</v>
      </c>
      <c r="N49" s="28">
        <f t="shared" si="3"/>
        <v>56.835129613636958</v>
      </c>
      <c r="O49" s="29" t="s">
        <v>53</v>
      </c>
      <c r="P49" s="30" t="str">
        <f t="shared" si="4"/>
        <v/>
      </c>
      <c r="Q49" s="31"/>
    </row>
    <row r="50" spans="1:17" ht="21">
      <c r="A50" s="32">
        <v>45</v>
      </c>
      <c r="B50" s="33" t="str">
        <f>VLOOKUP($O50,[1]Name!$A:$B,2,0)</f>
        <v>สมุทรปราการ</v>
      </c>
      <c r="C50" s="22">
        <f>IF(ISERROR(VLOOKUP($O50,[1]BEx6_1!$A:$Z,3,0)),0,VLOOKUP($O50,[1]BEx6_1!$A:$Z,3,0))</f>
        <v>2272.9177770699998</v>
      </c>
      <c r="D50" s="23">
        <f>IF(ISERROR(VLOOKUP($O50,[1]BEx6_1!$A:$Z,5,0)),0,VLOOKUP($O50,[1]BEx6_1!$A:$Z,5,0))</f>
        <v>25.694524959999999</v>
      </c>
      <c r="E50" s="24">
        <f>IF(ISERROR(VLOOKUP($O50,[1]BEx6_1!$A:$Z,6,0)),0,VLOOKUP($O50,[1]BEx6_1!$A:$Z,6,0))</f>
        <v>1869.2851326299999</v>
      </c>
      <c r="F50" s="34">
        <f t="shared" si="0"/>
        <v>82.241652183286647</v>
      </c>
      <c r="G50" s="22">
        <f>IF(ISERROR(VLOOKUP($O50,[1]BEx6_1!$A:$Z,8,0)),0,VLOOKUP($O50,[1]BEx6_1!$A:$Z,8,0))</f>
        <v>1688.1272658400001</v>
      </c>
      <c r="H50" s="23">
        <f>IF(ISERROR(VLOOKUP($O50,[1]BEx6_1!$A:$Z,10,0)),0,VLOOKUP($O50,[1]BEx6_1!$A:$Z,10,0))</f>
        <v>848.90672473999996</v>
      </c>
      <c r="I50" s="24">
        <f>IF(ISERROR(VLOOKUP($O50,[1]BEx6_1!$A:$Z,11,0)),0,VLOOKUP($O50,[1]BEx6_1!$A:$Z,11,0))</f>
        <v>385.75079227999998</v>
      </c>
      <c r="J50" s="35">
        <f t="shared" si="1"/>
        <v>22.850812263141378</v>
      </c>
      <c r="K50" s="22">
        <f t="shared" si="5"/>
        <v>3961.0450429100001</v>
      </c>
      <c r="L50" s="23">
        <f t="shared" si="5"/>
        <v>874.60124969999993</v>
      </c>
      <c r="M50" s="27">
        <f t="shared" si="5"/>
        <v>2255.0359249099997</v>
      </c>
      <c r="N50" s="28">
        <f t="shared" si="3"/>
        <v>56.930327741320689</v>
      </c>
      <c r="O50" s="29" t="s">
        <v>54</v>
      </c>
      <c r="P50" s="30" t="str">
        <f t="shared" si="4"/>
        <v/>
      </c>
      <c r="Q50" s="31"/>
    </row>
    <row r="51" spans="1:17" ht="21">
      <c r="A51" s="32">
        <v>46</v>
      </c>
      <c r="B51" s="33" t="str">
        <f>VLOOKUP($O51,[1]Name!$A:$B,2,0)</f>
        <v>ยโสธร</v>
      </c>
      <c r="C51" s="22">
        <f>IF(ISERROR(VLOOKUP($O51,[1]BEx6_1!$A:$Z,3,0)),0,VLOOKUP($O51,[1]BEx6_1!$A:$Z,3,0))</f>
        <v>1360.17014733</v>
      </c>
      <c r="D51" s="23">
        <f>IF(ISERROR(VLOOKUP($O51,[1]BEx6_1!$A:$Z,5,0)),0,VLOOKUP($O51,[1]BEx6_1!$A:$Z,5,0))</f>
        <v>21.892288010000001</v>
      </c>
      <c r="E51" s="24">
        <f>IF(ISERROR(VLOOKUP($O51,[1]BEx6_1!$A:$Z,6,0)),0,VLOOKUP($O51,[1]BEx6_1!$A:$Z,6,0))</f>
        <v>1125.0684382300001</v>
      </c>
      <c r="F51" s="34">
        <f t="shared" si="0"/>
        <v>82.715272088458775</v>
      </c>
      <c r="G51" s="22">
        <f>IF(ISERROR(VLOOKUP($O51,[1]BEx6_1!$A:$Z,8,0)),0,VLOOKUP($O51,[1]BEx6_1!$A:$Z,8,0))</f>
        <v>2085.9653269800001</v>
      </c>
      <c r="H51" s="23">
        <f>IF(ISERROR(VLOOKUP($O51,[1]BEx6_1!$A:$Z,10,0)),0,VLOOKUP($O51,[1]BEx6_1!$A:$Z,10,0))</f>
        <v>619.80711126999995</v>
      </c>
      <c r="I51" s="24">
        <f>IF(ISERROR(VLOOKUP($O51,[1]BEx6_1!$A:$Z,11,0)),0,VLOOKUP($O51,[1]BEx6_1!$A:$Z,11,0))</f>
        <v>844.85011987999997</v>
      </c>
      <c r="J51" s="35">
        <f t="shared" si="1"/>
        <v>40.501637728712844</v>
      </c>
      <c r="K51" s="22">
        <f t="shared" si="5"/>
        <v>3446.1354743100001</v>
      </c>
      <c r="L51" s="23">
        <f t="shared" si="5"/>
        <v>641.69939927999997</v>
      </c>
      <c r="M51" s="27">
        <f t="shared" si="5"/>
        <v>1969.91855811</v>
      </c>
      <c r="N51" s="28">
        <f t="shared" si="3"/>
        <v>57.163120045488789</v>
      </c>
      <c r="O51" s="29" t="s">
        <v>55</v>
      </c>
      <c r="P51" s="30" t="str">
        <f t="shared" si="4"/>
        <v/>
      </c>
      <c r="Q51" s="31"/>
    </row>
    <row r="52" spans="1:17" ht="21">
      <c r="A52" s="32">
        <v>47</v>
      </c>
      <c r="B52" s="33" t="str">
        <f>VLOOKUP($O52,[1]Name!$A:$B,2,0)</f>
        <v>อำนาจเจริญ</v>
      </c>
      <c r="C52" s="22">
        <f>IF(ISERROR(VLOOKUP($O52,[1]BEx6_1!$A:$Z,3,0)),0,VLOOKUP($O52,[1]BEx6_1!$A:$Z,3,0))</f>
        <v>1007.48198977</v>
      </c>
      <c r="D52" s="23">
        <f>IF(ISERROR(VLOOKUP($O52,[1]BEx6_1!$A:$Z,5,0)),0,VLOOKUP($O52,[1]BEx6_1!$A:$Z,5,0))</f>
        <v>3.9608992999999999</v>
      </c>
      <c r="E52" s="24">
        <f>IF(ISERROR(VLOOKUP($O52,[1]BEx6_1!$A:$Z,6,0)),0,VLOOKUP($O52,[1]BEx6_1!$A:$Z,6,0))</f>
        <v>818.41015087999995</v>
      </c>
      <c r="F52" s="36">
        <f t="shared" si="0"/>
        <v>81.233228900383253</v>
      </c>
      <c r="G52" s="22">
        <f>IF(ISERROR(VLOOKUP($O52,[1]BEx6_1!$A:$Z,8,0)),0,VLOOKUP($O52,[1]BEx6_1!$A:$Z,8,0))</f>
        <v>1854.6892271900001</v>
      </c>
      <c r="H52" s="23">
        <f>IF(ISERROR(VLOOKUP($O52,[1]BEx6_1!$A:$Z,10,0)),0,VLOOKUP($O52,[1]BEx6_1!$A:$Z,10,0))</f>
        <v>433.08045706000001</v>
      </c>
      <c r="I52" s="24">
        <f>IF(ISERROR(VLOOKUP($O52,[1]BEx6_1!$A:$Z,11,0)),0,VLOOKUP($O52,[1]BEx6_1!$A:$Z,11,0))</f>
        <v>822.91247897999995</v>
      </c>
      <c r="J52" s="35">
        <f t="shared" si="1"/>
        <v>44.369292004072129</v>
      </c>
      <c r="K52" s="22">
        <f t="shared" si="5"/>
        <v>2862.17121696</v>
      </c>
      <c r="L52" s="23">
        <f t="shared" si="5"/>
        <v>437.04135636000001</v>
      </c>
      <c r="M52" s="27">
        <f t="shared" si="5"/>
        <v>1641.3226298599998</v>
      </c>
      <c r="N52" s="28">
        <f t="shared" si="3"/>
        <v>57.34536844386615</v>
      </c>
      <c r="O52" s="29" t="s">
        <v>56</v>
      </c>
      <c r="P52" s="30" t="str">
        <f t="shared" si="4"/>
        <v/>
      </c>
      <c r="Q52" s="31"/>
    </row>
    <row r="53" spans="1:17" ht="21">
      <c r="A53" s="32">
        <v>48</v>
      </c>
      <c r="B53" s="33" t="str">
        <f>VLOOKUP($O53,[1]Name!$A:$B,2,0)</f>
        <v>พังงา</v>
      </c>
      <c r="C53" s="22">
        <f>IF(ISERROR(VLOOKUP($O53,[1]BEx6_1!$A:$Z,3,0)),0,VLOOKUP($O53,[1]BEx6_1!$A:$Z,3,0))</f>
        <v>1228.24874123</v>
      </c>
      <c r="D53" s="23">
        <f>IF(ISERROR(VLOOKUP($O53,[1]BEx6_1!$A:$Z,5,0)),0,VLOOKUP($O53,[1]BEx6_1!$A:$Z,5,0))</f>
        <v>11.6372806</v>
      </c>
      <c r="E53" s="24">
        <f>IF(ISERROR(VLOOKUP($O53,[1]BEx6_1!$A:$Z,6,0)),0,VLOOKUP($O53,[1]BEx6_1!$A:$Z,6,0))</f>
        <v>1027.4898500300001</v>
      </c>
      <c r="F53" s="34">
        <f t="shared" si="0"/>
        <v>83.654866928749726</v>
      </c>
      <c r="G53" s="22">
        <f>IF(ISERROR(VLOOKUP($O53,[1]BEx6_1!$A:$Z,8,0)),0,VLOOKUP($O53,[1]BEx6_1!$A:$Z,8,0))</f>
        <v>1413.9756015600001</v>
      </c>
      <c r="H53" s="23">
        <f>IF(ISERROR(VLOOKUP($O53,[1]BEx6_1!$A:$Z,10,0)),0,VLOOKUP($O53,[1]BEx6_1!$A:$Z,10,0))</f>
        <v>709.80467667999994</v>
      </c>
      <c r="I53" s="24">
        <f>IF(ISERROR(VLOOKUP($O53,[1]BEx6_1!$A:$Z,11,0)),0,VLOOKUP($O53,[1]BEx6_1!$A:$Z,11,0))</f>
        <v>494.73586148999999</v>
      </c>
      <c r="J53" s="35">
        <f t="shared" si="1"/>
        <v>34.988995633600155</v>
      </c>
      <c r="K53" s="22">
        <f t="shared" si="5"/>
        <v>2642.2243427900003</v>
      </c>
      <c r="L53" s="23">
        <f t="shared" si="5"/>
        <v>721.44195728</v>
      </c>
      <c r="M53" s="27">
        <f t="shared" si="5"/>
        <v>1522.22571152</v>
      </c>
      <c r="N53" s="28">
        <f t="shared" si="3"/>
        <v>57.611524005287087</v>
      </c>
      <c r="O53" s="29" t="s">
        <v>57</v>
      </c>
      <c r="P53" s="30" t="str">
        <f t="shared" si="4"/>
        <v/>
      </c>
      <c r="Q53" s="31"/>
    </row>
    <row r="54" spans="1:17" ht="21">
      <c r="A54" s="32">
        <v>49</v>
      </c>
      <c r="B54" s="33" t="str">
        <f>VLOOKUP($O54,[1]Name!$A:$B,2,0)</f>
        <v>ตรัง</v>
      </c>
      <c r="C54" s="22">
        <f>IF(ISERROR(VLOOKUP($O54,[1]BEx6_1!$A:$Z,3,0)),0,VLOOKUP($O54,[1]BEx6_1!$A:$Z,3,0))</f>
        <v>2004.12922654</v>
      </c>
      <c r="D54" s="23">
        <f>IF(ISERROR(VLOOKUP($O54,[1]BEx6_1!$A:$Z,5,0)),0,VLOOKUP($O54,[1]BEx6_1!$A:$Z,5,0))</f>
        <v>12.13795507</v>
      </c>
      <c r="E54" s="24">
        <f>IF(ISERROR(VLOOKUP($O54,[1]BEx6_1!$A:$Z,6,0)),0,VLOOKUP($O54,[1]BEx6_1!$A:$Z,6,0))</f>
        <v>1706.9664060600001</v>
      </c>
      <c r="F54" s="34">
        <f t="shared" si="0"/>
        <v>85.172472086890707</v>
      </c>
      <c r="G54" s="22">
        <f>IF(ISERROR(VLOOKUP($O54,[1]BEx6_1!$A:$Z,8,0)),0,VLOOKUP($O54,[1]BEx6_1!$A:$Z,8,0))</f>
        <v>2409.8099978499999</v>
      </c>
      <c r="H54" s="23">
        <f>IF(ISERROR(VLOOKUP($O54,[1]BEx6_1!$A:$Z,10,0)),0,VLOOKUP($O54,[1]BEx6_1!$A:$Z,10,0))</f>
        <v>832.21815961000004</v>
      </c>
      <c r="I54" s="24">
        <f>IF(ISERROR(VLOOKUP($O54,[1]BEx6_1!$A:$Z,11,0)),0,VLOOKUP($O54,[1]BEx6_1!$A:$Z,11,0))</f>
        <v>856.92035595000004</v>
      </c>
      <c r="J54" s="35">
        <f t="shared" si="1"/>
        <v>35.559664733507326</v>
      </c>
      <c r="K54" s="22">
        <f t="shared" si="5"/>
        <v>4413.9392243900002</v>
      </c>
      <c r="L54" s="23">
        <f t="shared" si="5"/>
        <v>844.35611468000002</v>
      </c>
      <c r="M54" s="27">
        <f t="shared" si="5"/>
        <v>2563.88676201</v>
      </c>
      <c r="N54" s="28">
        <f t="shared" si="3"/>
        <v>58.08613647969576</v>
      </c>
      <c r="O54" s="29" t="s">
        <v>58</v>
      </c>
      <c r="P54" s="30" t="str">
        <f t="shared" si="4"/>
        <v/>
      </c>
      <c r="Q54" s="31"/>
    </row>
    <row r="55" spans="1:17" ht="21">
      <c r="A55" s="32">
        <v>50</v>
      </c>
      <c r="B55" s="33" t="str">
        <f>VLOOKUP($O55,[1]Name!$A:$B,2,0)</f>
        <v>เลย</v>
      </c>
      <c r="C55" s="22">
        <f>IF(ISERROR(VLOOKUP($O55,[1]BEx6_1!$A:$Z,3,0)),0,VLOOKUP($O55,[1]BEx6_1!$A:$Z,3,0))</f>
        <v>2443.9588279099999</v>
      </c>
      <c r="D55" s="23">
        <f>IF(ISERROR(VLOOKUP($O55,[1]BEx6_1!$A:$Z,5,0)),0,VLOOKUP($O55,[1]BEx6_1!$A:$Z,5,0))</f>
        <v>12.503931100000001</v>
      </c>
      <c r="E55" s="24">
        <f>IF(ISERROR(VLOOKUP($O55,[1]BEx6_1!$A:$Z,6,0)),0,VLOOKUP($O55,[1]BEx6_1!$A:$Z,6,0))</f>
        <v>2057.4199981000002</v>
      </c>
      <c r="F55" s="34">
        <f t="shared" si="0"/>
        <v>84.183905825428482</v>
      </c>
      <c r="G55" s="22">
        <f>IF(ISERROR(VLOOKUP($O55,[1]BEx6_1!$A:$Z,8,0)),0,VLOOKUP($O55,[1]BEx6_1!$A:$Z,8,0))</f>
        <v>2978.09580138</v>
      </c>
      <c r="H55" s="23">
        <f>IF(ISERROR(VLOOKUP($O55,[1]BEx6_1!$A:$Z,10,0)),0,VLOOKUP($O55,[1]BEx6_1!$A:$Z,10,0))</f>
        <v>1213.48571894</v>
      </c>
      <c r="I55" s="24">
        <f>IF(ISERROR(VLOOKUP($O55,[1]BEx6_1!$A:$Z,11,0)),0,VLOOKUP($O55,[1]BEx6_1!$A:$Z,11,0))</f>
        <v>1101.9077308999999</v>
      </c>
      <c r="J55" s="35">
        <f t="shared" si="1"/>
        <v>37.000412491411268</v>
      </c>
      <c r="K55" s="22">
        <f t="shared" si="5"/>
        <v>5422.0546292899999</v>
      </c>
      <c r="L55" s="23">
        <f t="shared" si="5"/>
        <v>1225.98965004</v>
      </c>
      <c r="M55" s="27">
        <f t="shared" si="5"/>
        <v>3159.3277290000001</v>
      </c>
      <c r="N55" s="28">
        <f t="shared" si="3"/>
        <v>58.268091065207571</v>
      </c>
      <c r="O55" s="29" t="s">
        <v>59</v>
      </c>
      <c r="P55" s="30" t="str">
        <f t="shared" si="4"/>
        <v/>
      </c>
      <c r="Q55" s="31"/>
    </row>
    <row r="56" spans="1:17" ht="21">
      <c r="A56" s="32">
        <v>51</v>
      </c>
      <c r="B56" s="33" t="str">
        <f>VLOOKUP($O56,[1]Name!$A:$B,2,0)</f>
        <v>มหาสารคาม</v>
      </c>
      <c r="C56" s="22">
        <f>IF(ISERROR(VLOOKUP($O56,[1]BEx6_1!$A:$Z,3,0)),0,VLOOKUP($O56,[1]BEx6_1!$A:$Z,3,0))</f>
        <v>3619.1401526099999</v>
      </c>
      <c r="D56" s="23">
        <f>IF(ISERROR(VLOOKUP($O56,[1]BEx6_1!$A:$Z,5,0)),0,VLOOKUP($O56,[1]BEx6_1!$A:$Z,5,0))</f>
        <v>10.157225410000001</v>
      </c>
      <c r="E56" s="24">
        <f>IF(ISERROR(VLOOKUP($O56,[1]BEx6_1!$A:$Z,6,0)),0,VLOOKUP($O56,[1]BEx6_1!$A:$Z,6,0))</f>
        <v>3121.32560994</v>
      </c>
      <c r="F56" s="34">
        <f t="shared" si="0"/>
        <v>86.244949858849949</v>
      </c>
      <c r="G56" s="22">
        <f>IF(ISERROR(VLOOKUP($O56,[1]BEx6_1!$A:$Z,8,0)),0,VLOOKUP($O56,[1]BEx6_1!$A:$Z,8,0))</f>
        <v>3808.6648956499998</v>
      </c>
      <c r="H56" s="23">
        <f>IF(ISERROR(VLOOKUP($O56,[1]BEx6_1!$A:$Z,10,0)),0,VLOOKUP($O56,[1]BEx6_1!$A:$Z,10,0))</f>
        <v>1294.5992360400001</v>
      </c>
      <c r="I56" s="24">
        <f>IF(ISERROR(VLOOKUP($O56,[1]BEx6_1!$A:$Z,11,0)),0,VLOOKUP($O56,[1]BEx6_1!$A:$Z,11,0))</f>
        <v>1213.00163288</v>
      </c>
      <c r="J56" s="35">
        <f t="shared" si="1"/>
        <v>31.848473575751139</v>
      </c>
      <c r="K56" s="22">
        <f t="shared" si="5"/>
        <v>7427.8050482599992</v>
      </c>
      <c r="L56" s="23">
        <f t="shared" si="5"/>
        <v>1304.75646145</v>
      </c>
      <c r="M56" s="27">
        <f t="shared" si="5"/>
        <v>4334.3272428199998</v>
      </c>
      <c r="N56" s="28">
        <f t="shared" si="3"/>
        <v>58.352732936028495</v>
      </c>
      <c r="O56" s="29" t="s">
        <v>60</v>
      </c>
      <c r="P56" s="30" t="str">
        <f t="shared" si="4"/>
        <v/>
      </c>
      <c r="Q56" s="31"/>
    </row>
    <row r="57" spans="1:17" ht="21">
      <c r="A57" s="32">
        <v>52</v>
      </c>
      <c r="B57" s="33" t="str">
        <f>VLOOKUP($O57,[1]Name!$A:$B,2,0)</f>
        <v>ฉะเชิงเทรา</v>
      </c>
      <c r="C57" s="22">
        <f>IF(ISERROR(VLOOKUP($O57,[1]BEx6_1!$A:$Z,3,0)),0,VLOOKUP($O57,[1]BEx6_1!$A:$Z,3,0))</f>
        <v>2364.46423964</v>
      </c>
      <c r="D57" s="23">
        <f>IF(ISERROR(VLOOKUP($O57,[1]BEx6_1!$A:$Z,5,0)),0,VLOOKUP($O57,[1]BEx6_1!$A:$Z,5,0))</f>
        <v>21.871986700000001</v>
      </c>
      <c r="E57" s="24">
        <f>IF(ISERROR(VLOOKUP($O57,[1]BEx6_1!$A:$Z,6,0)),0,VLOOKUP($O57,[1]BEx6_1!$A:$Z,6,0))</f>
        <v>1963.36161423</v>
      </c>
      <c r="F57" s="34">
        <f t="shared" si="0"/>
        <v>83.036215194733941</v>
      </c>
      <c r="G57" s="22">
        <f>IF(ISERROR(VLOOKUP($O57,[1]BEx6_1!$A:$Z,8,0)),0,VLOOKUP($O57,[1]BEx6_1!$A:$Z,8,0))</f>
        <v>3199.0069999000002</v>
      </c>
      <c r="H57" s="23">
        <f>IF(ISERROR(VLOOKUP($O57,[1]BEx6_1!$A:$Z,10,0)),0,VLOOKUP($O57,[1]BEx6_1!$A:$Z,10,0))</f>
        <v>1187.8112128</v>
      </c>
      <c r="I57" s="24">
        <f>IF(ISERROR(VLOOKUP($O57,[1]BEx6_1!$A:$Z,11,0)),0,VLOOKUP($O57,[1]BEx6_1!$A:$Z,11,0))</f>
        <v>1289.1798104899999</v>
      </c>
      <c r="J57" s="35">
        <f t="shared" si="1"/>
        <v>40.299374478714775</v>
      </c>
      <c r="K57" s="22">
        <f t="shared" si="5"/>
        <v>5563.4712395400002</v>
      </c>
      <c r="L57" s="23">
        <f t="shared" si="5"/>
        <v>1209.6831995</v>
      </c>
      <c r="M57" s="27">
        <f t="shared" si="5"/>
        <v>3252.5414247199997</v>
      </c>
      <c r="N57" s="28">
        <f t="shared" si="3"/>
        <v>58.462446998987751</v>
      </c>
      <c r="O57" s="29" t="s">
        <v>61</v>
      </c>
      <c r="P57" s="30" t="str">
        <f t="shared" si="4"/>
        <v/>
      </c>
      <c r="Q57" s="31"/>
    </row>
    <row r="58" spans="1:17" ht="21">
      <c r="A58" s="32">
        <v>53</v>
      </c>
      <c r="B58" s="33" t="str">
        <f>VLOOKUP($O58,[1]Name!$A:$B,2,0)</f>
        <v>ราชบุรี</v>
      </c>
      <c r="C58" s="22">
        <f>IF(ISERROR(VLOOKUP($O58,[1]BEx6_1!$A:$Z,3,0)),0,VLOOKUP($O58,[1]BEx6_1!$A:$Z,3,0))</f>
        <v>3487.1846169300002</v>
      </c>
      <c r="D58" s="23">
        <f>IF(ISERROR(VLOOKUP($O58,[1]BEx6_1!$A:$Z,5,0)),0,VLOOKUP($O58,[1]BEx6_1!$A:$Z,5,0))</f>
        <v>111.17557201</v>
      </c>
      <c r="E58" s="24">
        <f>IF(ISERROR(VLOOKUP($O58,[1]BEx6_1!$A:$Z,6,0)),0,VLOOKUP($O58,[1]BEx6_1!$A:$Z,6,0))</f>
        <v>2823.6765326599998</v>
      </c>
      <c r="F58" s="34">
        <f t="shared" si="0"/>
        <v>80.972957925751274</v>
      </c>
      <c r="G58" s="22">
        <f>IF(ISERROR(VLOOKUP($O58,[1]BEx6_1!$A:$Z,8,0)),0,VLOOKUP($O58,[1]BEx6_1!$A:$Z,8,0))</f>
        <v>3538.7691710899999</v>
      </c>
      <c r="H58" s="23">
        <f>IF(ISERROR(VLOOKUP($O58,[1]BEx6_1!$A:$Z,10,0)),0,VLOOKUP($O58,[1]BEx6_1!$A:$Z,10,0))</f>
        <v>1569.6272431100001</v>
      </c>
      <c r="I58" s="24">
        <f>IF(ISERROR(VLOOKUP($O58,[1]BEx6_1!$A:$Z,11,0)),0,VLOOKUP($O58,[1]BEx6_1!$A:$Z,11,0))</f>
        <v>1298.30419097</v>
      </c>
      <c r="J58" s="35">
        <f t="shared" si="1"/>
        <v>36.688015753514115</v>
      </c>
      <c r="K58" s="22">
        <f t="shared" si="5"/>
        <v>7025.9537880200005</v>
      </c>
      <c r="L58" s="23">
        <f t="shared" si="5"/>
        <v>1680.8028151200001</v>
      </c>
      <c r="M58" s="27">
        <f t="shared" si="5"/>
        <v>4121.9807236300003</v>
      </c>
      <c r="N58" s="28">
        <f t="shared" si="3"/>
        <v>58.66791681235388</v>
      </c>
      <c r="O58" s="29" t="s">
        <v>62</v>
      </c>
      <c r="P58" s="30" t="str">
        <f t="shared" si="4"/>
        <v/>
      </c>
      <c r="Q58" s="31"/>
    </row>
    <row r="59" spans="1:17" ht="21">
      <c r="A59" s="32">
        <v>54</v>
      </c>
      <c r="B59" s="33" t="str">
        <f>VLOOKUP($O59,[1]Name!$A:$B,2,0)</f>
        <v>แพร่</v>
      </c>
      <c r="C59" s="22">
        <f>IF(ISERROR(VLOOKUP($O59,[1]BEx6_1!$A:$Z,3,0)),0,VLOOKUP($O59,[1]BEx6_1!$A:$Z,3,0))</f>
        <v>1812.4033160700001</v>
      </c>
      <c r="D59" s="23">
        <f>IF(ISERROR(VLOOKUP($O59,[1]BEx6_1!$A:$Z,5,0)),0,VLOOKUP($O59,[1]BEx6_1!$A:$Z,5,0))</f>
        <v>7.97192889</v>
      </c>
      <c r="E59" s="24">
        <f>IF(ISERROR(VLOOKUP($O59,[1]BEx6_1!$A:$Z,6,0)),0,VLOOKUP($O59,[1]BEx6_1!$A:$Z,6,0))</f>
        <v>1463.3853175700001</v>
      </c>
      <c r="F59" s="34">
        <f t="shared" si="0"/>
        <v>80.742807331824594</v>
      </c>
      <c r="G59" s="22">
        <f>IF(ISERROR(VLOOKUP($O59,[1]BEx6_1!$A:$Z,8,0)),0,VLOOKUP($O59,[1]BEx6_1!$A:$Z,8,0))</f>
        <v>2270.71861188</v>
      </c>
      <c r="H59" s="23">
        <f>IF(ISERROR(VLOOKUP($O59,[1]BEx6_1!$A:$Z,10,0)),0,VLOOKUP($O59,[1]BEx6_1!$A:$Z,10,0))</f>
        <v>877.57181661000004</v>
      </c>
      <c r="I59" s="24">
        <f>IF(ISERROR(VLOOKUP($O59,[1]BEx6_1!$A:$Z,11,0)),0,VLOOKUP($O59,[1]BEx6_1!$A:$Z,11,0))</f>
        <v>936.16358131000004</v>
      </c>
      <c r="J59" s="35">
        <f t="shared" si="1"/>
        <v>41.227635005595012</v>
      </c>
      <c r="K59" s="22">
        <f t="shared" si="5"/>
        <v>4083.1219279500001</v>
      </c>
      <c r="L59" s="23">
        <f t="shared" si="5"/>
        <v>885.5437455</v>
      </c>
      <c r="M59" s="27">
        <f t="shared" si="5"/>
        <v>2399.5488988800003</v>
      </c>
      <c r="N59" s="28">
        <f t="shared" si="3"/>
        <v>58.767505384898811</v>
      </c>
      <c r="O59" s="29" t="s">
        <v>63</v>
      </c>
      <c r="P59" s="30" t="str">
        <f t="shared" si="4"/>
        <v/>
      </c>
      <c r="Q59" s="31"/>
    </row>
    <row r="60" spans="1:17" ht="21">
      <c r="A60" s="32">
        <v>55</v>
      </c>
      <c r="B60" s="33" t="str">
        <f>VLOOKUP($O60,[1]Name!$A:$B,2,0)</f>
        <v>อุดรธานี</v>
      </c>
      <c r="C60" s="22">
        <f>IF(ISERROR(VLOOKUP($O60,[1]BEx6_1!$A:$Z,3,0)),0,VLOOKUP($O60,[1]BEx6_1!$A:$Z,3,0))</f>
        <v>4942.1319846699998</v>
      </c>
      <c r="D60" s="23">
        <f>IF(ISERROR(VLOOKUP($O60,[1]BEx6_1!$A:$Z,5,0)),0,VLOOKUP($O60,[1]BEx6_1!$A:$Z,5,0))</f>
        <v>108.53619888</v>
      </c>
      <c r="E60" s="24">
        <f>IF(ISERROR(VLOOKUP($O60,[1]BEx6_1!$A:$Z,6,0)),0,VLOOKUP($O60,[1]BEx6_1!$A:$Z,6,0))</f>
        <v>4102.1544938999996</v>
      </c>
      <c r="F60" s="34">
        <f t="shared" si="0"/>
        <v>83.003742243721405</v>
      </c>
      <c r="G60" s="22">
        <f>IF(ISERROR(VLOOKUP($O60,[1]BEx6_1!$A:$Z,8,0)),0,VLOOKUP($O60,[1]BEx6_1!$A:$Z,8,0))</f>
        <v>5794.4324477299997</v>
      </c>
      <c r="H60" s="23">
        <f>IF(ISERROR(VLOOKUP($O60,[1]BEx6_1!$A:$Z,10,0)),0,VLOOKUP($O60,[1]BEx6_1!$A:$Z,10,0))</f>
        <v>2144.4090255800002</v>
      </c>
      <c r="I60" s="24">
        <f>IF(ISERROR(VLOOKUP($O60,[1]BEx6_1!$A:$Z,11,0)),0,VLOOKUP($O60,[1]BEx6_1!$A:$Z,11,0))</f>
        <v>2223.1063454800001</v>
      </c>
      <c r="J60" s="35">
        <f t="shared" si="1"/>
        <v>38.366248386430222</v>
      </c>
      <c r="K60" s="22">
        <f t="shared" si="5"/>
        <v>10736.564432399999</v>
      </c>
      <c r="L60" s="23">
        <f t="shared" si="5"/>
        <v>2252.9452244600002</v>
      </c>
      <c r="M60" s="27">
        <f t="shared" si="5"/>
        <v>6325.2608393800001</v>
      </c>
      <c r="N60" s="28">
        <f t="shared" si="3"/>
        <v>58.913266708409097</v>
      </c>
      <c r="O60" s="29" t="s">
        <v>64</v>
      </c>
      <c r="P60" s="30" t="str">
        <f t="shared" si="4"/>
        <v/>
      </c>
      <c r="Q60" s="31"/>
    </row>
    <row r="61" spans="1:17" ht="21">
      <c r="A61" s="32">
        <v>56</v>
      </c>
      <c r="B61" s="33" t="str">
        <f>VLOOKUP($O61,[1]Name!$A:$B,2,0)</f>
        <v>ลำปาง</v>
      </c>
      <c r="C61" s="22">
        <f>IF(ISERROR(VLOOKUP($O61,[1]BEx6_1!$A:$Z,3,0)),0,VLOOKUP($O61,[1]BEx6_1!$A:$Z,3,0))</f>
        <v>2996.2936143799998</v>
      </c>
      <c r="D61" s="23">
        <f>IF(ISERROR(VLOOKUP($O61,[1]BEx6_1!$A:$Z,5,0)),0,VLOOKUP($O61,[1]BEx6_1!$A:$Z,5,0))</f>
        <v>39.23005981</v>
      </c>
      <c r="E61" s="24">
        <f>IF(ISERROR(VLOOKUP($O61,[1]BEx6_1!$A:$Z,6,0)),0,VLOOKUP($O61,[1]BEx6_1!$A:$Z,6,0))</f>
        <v>2409.3380365399998</v>
      </c>
      <c r="F61" s="34">
        <f t="shared" si="0"/>
        <v>80.410612130164878</v>
      </c>
      <c r="G61" s="22">
        <f>IF(ISERROR(VLOOKUP($O61,[1]BEx6_1!$A:$Z,8,0)),0,VLOOKUP($O61,[1]BEx6_1!$A:$Z,8,0))</f>
        <v>4562.9668575200003</v>
      </c>
      <c r="H61" s="23">
        <f>IF(ISERROR(VLOOKUP($O61,[1]BEx6_1!$A:$Z,10,0)),0,VLOOKUP($O61,[1]BEx6_1!$A:$Z,10,0))</f>
        <v>1529.83928831</v>
      </c>
      <c r="I61" s="24">
        <f>IF(ISERROR(VLOOKUP($O61,[1]BEx6_1!$A:$Z,11,0)),0,VLOOKUP($O61,[1]BEx6_1!$A:$Z,11,0))</f>
        <v>2053.9003680699998</v>
      </c>
      <c r="J61" s="35">
        <f t="shared" si="1"/>
        <v>45.012388478892149</v>
      </c>
      <c r="K61" s="22">
        <f t="shared" si="5"/>
        <v>7559.2604719000001</v>
      </c>
      <c r="L61" s="23">
        <f t="shared" si="5"/>
        <v>1569.0693481200001</v>
      </c>
      <c r="M61" s="27">
        <f t="shared" si="5"/>
        <v>4463.2384046099996</v>
      </c>
      <c r="N61" s="28">
        <f t="shared" si="3"/>
        <v>59.043320721665474</v>
      </c>
      <c r="O61" s="29" t="s">
        <v>65</v>
      </c>
      <c r="P61" s="30" t="str">
        <f t="shared" si="4"/>
        <v/>
      </c>
      <c r="Q61" s="31"/>
    </row>
    <row r="62" spans="1:17" ht="21">
      <c r="A62" s="32">
        <v>57</v>
      </c>
      <c r="B62" s="33" t="str">
        <f>VLOOKUP($O62,[1]Name!$A:$B,2,0)</f>
        <v>นนทบุรี</v>
      </c>
      <c r="C62" s="22">
        <f>IF(ISERROR(VLOOKUP($O62,[1]BEx6_1!$A:$Z,3,0)),0,VLOOKUP($O62,[1]BEx6_1!$A:$Z,3,0))</f>
        <v>3528.7635984899998</v>
      </c>
      <c r="D62" s="23">
        <f>IF(ISERROR(VLOOKUP($O62,[1]BEx6_1!$A:$Z,5,0)),0,VLOOKUP($O62,[1]BEx6_1!$A:$Z,5,0))</f>
        <v>34.596384880000002</v>
      </c>
      <c r="E62" s="24">
        <f>IF(ISERROR(VLOOKUP($O62,[1]BEx6_1!$A:$Z,6,0)),0,VLOOKUP($O62,[1]BEx6_1!$A:$Z,6,0))</f>
        <v>3021.5272421700001</v>
      </c>
      <c r="F62" s="34">
        <f t="shared" si="0"/>
        <v>85.625663432454019</v>
      </c>
      <c r="G62" s="22">
        <f>IF(ISERROR(VLOOKUP($O62,[1]BEx6_1!$A:$Z,8,0)),0,VLOOKUP($O62,[1]BEx6_1!$A:$Z,8,0))</f>
        <v>4371.2971316700005</v>
      </c>
      <c r="H62" s="23">
        <f>IF(ISERROR(VLOOKUP($O62,[1]BEx6_1!$A:$Z,10,0)),0,VLOOKUP($O62,[1]BEx6_1!$A:$Z,10,0))</f>
        <v>2040.0486663199999</v>
      </c>
      <c r="I62" s="24">
        <f>IF(ISERROR(VLOOKUP($O62,[1]BEx6_1!$A:$Z,11,0)),0,VLOOKUP($O62,[1]BEx6_1!$A:$Z,11,0))</f>
        <v>1647.65966202</v>
      </c>
      <c r="J62" s="35">
        <f t="shared" si="1"/>
        <v>37.69269423674551</v>
      </c>
      <c r="K62" s="22">
        <f t="shared" si="5"/>
        <v>7900.0607301600003</v>
      </c>
      <c r="L62" s="23">
        <f t="shared" si="5"/>
        <v>2074.6450512000001</v>
      </c>
      <c r="M62" s="27">
        <f t="shared" si="5"/>
        <v>4669.18690419</v>
      </c>
      <c r="N62" s="28">
        <f t="shared" si="3"/>
        <v>59.103177351086444</v>
      </c>
      <c r="O62" s="29" t="s">
        <v>66</v>
      </c>
      <c r="P62" s="30" t="str">
        <f t="shared" si="4"/>
        <v/>
      </c>
      <c r="Q62" s="31"/>
    </row>
    <row r="63" spans="1:17" ht="21">
      <c r="A63" s="32">
        <v>58</v>
      </c>
      <c r="B63" s="33" t="str">
        <f>VLOOKUP($O63,[1]Name!$A:$B,2,0)</f>
        <v>ลำพูน</v>
      </c>
      <c r="C63" s="22">
        <f>IF(ISERROR(VLOOKUP($O63,[1]BEx6_1!$A:$Z,3,0)),0,VLOOKUP($O63,[1]BEx6_1!$A:$Z,3,0))</f>
        <v>1134.9984864800001</v>
      </c>
      <c r="D63" s="23">
        <f>IF(ISERROR(VLOOKUP($O63,[1]BEx6_1!$A:$Z,5,0)),0,VLOOKUP($O63,[1]BEx6_1!$A:$Z,5,0))</f>
        <v>8.2754442000000008</v>
      </c>
      <c r="E63" s="24">
        <f>IF(ISERROR(VLOOKUP($O63,[1]BEx6_1!$A:$Z,6,0)),0,VLOOKUP($O63,[1]BEx6_1!$A:$Z,6,0))</f>
        <v>934.32767527999999</v>
      </c>
      <c r="F63" s="34">
        <f t="shared" si="0"/>
        <v>82.31972874057783</v>
      </c>
      <c r="G63" s="22">
        <f>IF(ISERROR(VLOOKUP($O63,[1]BEx6_1!$A:$Z,8,0)),0,VLOOKUP($O63,[1]BEx6_1!$A:$Z,8,0))</f>
        <v>1445.8024668200001</v>
      </c>
      <c r="H63" s="23">
        <f>IF(ISERROR(VLOOKUP($O63,[1]BEx6_1!$A:$Z,10,0)),0,VLOOKUP($O63,[1]BEx6_1!$A:$Z,10,0))</f>
        <v>548.76474338000003</v>
      </c>
      <c r="I63" s="24">
        <f>IF(ISERROR(VLOOKUP($O63,[1]BEx6_1!$A:$Z,11,0)),0,VLOOKUP($O63,[1]BEx6_1!$A:$Z,11,0))</f>
        <v>597.36374894000005</v>
      </c>
      <c r="J63" s="35">
        <f t="shared" si="1"/>
        <v>41.317106772814135</v>
      </c>
      <c r="K63" s="22">
        <f t="shared" si="5"/>
        <v>2580.8009533000004</v>
      </c>
      <c r="L63" s="23">
        <f t="shared" si="5"/>
        <v>557.04018758000007</v>
      </c>
      <c r="M63" s="27">
        <f t="shared" si="5"/>
        <v>1531.69142422</v>
      </c>
      <c r="N63" s="28">
        <f t="shared" si="3"/>
        <v>59.34945979702416</v>
      </c>
      <c r="O63" s="29" t="s">
        <v>67</v>
      </c>
      <c r="P63" s="30" t="str">
        <f t="shared" si="4"/>
        <v/>
      </c>
      <c r="Q63" s="31"/>
    </row>
    <row r="64" spans="1:17" ht="21">
      <c r="A64" s="32">
        <v>59</v>
      </c>
      <c r="B64" s="33" t="str">
        <f>VLOOKUP($O64,[1]Name!$A:$B,2,0)</f>
        <v>ศรีษะเกษ</v>
      </c>
      <c r="C64" s="22">
        <f>IF(ISERROR(VLOOKUP($O64,[1]BEx6_1!$A:$Z,3,0)),0,VLOOKUP($O64,[1]BEx6_1!$A:$Z,3,0))</f>
        <v>4148.0658997500004</v>
      </c>
      <c r="D64" s="23">
        <f>IF(ISERROR(VLOOKUP($O64,[1]BEx6_1!$A:$Z,5,0)),0,VLOOKUP($O64,[1]BEx6_1!$A:$Z,5,0))</f>
        <v>19.889693139999999</v>
      </c>
      <c r="E64" s="24">
        <f>IF(ISERROR(VLOOKUP($O64,[1]BEx6_1!$A:$Z,6,0)),0,VLOOKUP($O64,[1]BEx6_1!$A:$Z,6,0))</f>
        <v>3492.0763851199999</v>
      </c>
      <c r="F64" s="34">
        <f t="shared" si="0"/>
        <v>84.18565349529436</v>
      </c>
      <c r="G64" s="22">
        <f>IF(ISERROR(VLOOKUP($O64,[1]BEx6_1!$A:$Z,8,0)),0,VLOOKUP($O64,[1]BEx6_1!$A:$Z,8,0))</f>
        <v>3652.4511178100001</v>
      </c>
      <c r="H64" s="23">
        <f>IF(ISERROR(VLOOKUP($O64,[1]BEx6_1!$A:$Z,10,0)),0,VLOOKUP($O64,[1]BEx6_1!$A:$Z,10,0))</f>
        <v>1401.32602008</v>
      </c>
      <c r="I64" s="24">
        <f>IF(ISERROR(VLOOKUP($O64,[1]BEx6_1!$A:$Z,11,0)),0,VLOOKUP($O64,[1]BEx6_1!$A:$Z,11,0))</f>
        <v>1182.50997689</v>
      </c>
      <c r="J64" s="35">
        <f t="shared" si="1"/>
        <v>32.375792002358942</v>
      </c>
      <c r="K64" s="22">
        <f t="shared" si="5"/>
        <v>7800.5170175600006</v>
      </c>
      <c r="L64" s="23">
        <f t="shared" si="5"/>
        <v>1421.21571322</v>
      </c>
      <c r="M64" s="27">
        <f t="shared" si="5"/>
        <v>4674.5863620099999</v>
      </c>
      <c r="N64" s="28">
        <f t="shared" si="3"/>
        <v>59.926622190386666</v>
      </c>
      <c r="O64" s="29" t="s">
        <v>68</v>
      </c>
      <c r="P64" s="30" t="str">
        <f t="shared" si="4"/>
        <v/>
      </c>
      <c r="Q64" s="31"/>
    </row>
    <row r="65" spans="1:17" ht="21">
      <c r="A65" s="32">
        <v>60</v>
      </c>
      <c r="B65" s="33" t="str">
        <f>VLOOKUP($O65,[1]Name!$A:$B,2,0)</f>
        <v>นครราชสีมา</v>
      </c>
      <c r="C65" s="22">
        <f>IF(ISERROR(VLOOKUP($O65,[1]BEx6_1!$A:$Z,3,0)),0,VLOOKUP($O65,[1]BEx6_1!$A:$Z,3,0))</f>
        <v>10469.135112739999</v>
      </c>
      <c r="D65" s="23">
        <f>IF(ISERROR(VLOOKUP($O65,[1]BEx6_1!$A:$Z,5,0)),0,VLOOKUP($O65,[1]BEx6_1!$A:$Z,5,0))</f>
        <v>84.208142109999997</v>
      </c>
      <c r="E65" s="24">
        <f>IF(ISERROR(VLOOKUP($O65,[1]BEx6_1!$A:$Z,6,0)),0,VLOOKUP($O65,[1]BEx6_1!$A:$Z,6,0))</f>
        <v>8975.5004100900005</v>
      </c>
      <c r="F65" s="34">
        <f t="shared" si="0"/>
        <v>85.732969471065672</v>
      </c>
      <c r="G65" s="22">
        <f>IF(ISERROR(VLOOKUP($O65,[1]BEx6_1!$A:$Z,8,0)),0,VLOOKUP($O65,[1]BEx6_1!$A:$Z,8,0))</f>
        <v>13037.970685660001</v>
      </c>
      <c r="H65" s="23">
        <f>IF(ISERROR(VLOOKUP($O65,[1]BEx6_1!$A:$Z,10,0)),0,VLOOKUP($O65,[1]BEx6_1!$A:$Z,10,0))</f>
        <v>4713.8533307600001</v>
      </c>
      <c r="I65" s="24">
        <f>IF(ISERROR(VLOOKUP($O65,[1]BEx6_1!$A:$Z,11,0)),0,VLOOKUP($O65,[1]BEx6_1!$A:$Z,11,0))</f>
        <v>5175.3651385700005</v>
      </c>
      <c r="J65" s="35">
        <f t="shared" si="1"/>
        <v>39.69456032189273</v>
      </c>
      <c r="K65" s="22">
        <f t="shared" si="5"/>
        <v>23507.1057984</v>
      </c>
      <c r="L65" s="23">
        <f t="shared" si="5"/>
        <v>4798.0614728700002</v>
      </c>
      <c r="M65" s="27">
        <f t="shared" si="5"/>
        <v>14150.86554866</v>
      </c>
      <c r="N65" s="28">
        <f t="shared" si="3"/>
        <v>60.198246734496649</v>
      </c>
      <c r="O65" s="29" t="s">
        <v>69</v>
      </c>
      <c r="P65" s="30" t="str">
        <f t="shared" si="4"/>
        <v/>
      </c>
      <c r="Q65" s="31"/>
    </row>
    <row r="66" spans="1:17" ht="21">
      <c r="A66" s="32">
        <v>61</v>
      </c>
      <c r="B66" s="33" t="str">
        <f>VLOOKUP($O66,[1]Name!$A:$B,2,0)</f>
        <v>สมุทรสาคร</v>
      </c>
      <c r="C66" s="22">
        <f>IF(ISERROR(VLOOKUP($O66,[1]BEx6_1!$A:$Z,3,0)),0,VLOOKUP($O66,[1]BEx6_1!$A:$Z,3,0))</f>
        <v>1420.63091889</v>
      </c>
      <c r="D66" s="23">
        <f>IF(ISERROR(VLOOKUP($O66,[1]BEx6_1!$A:$Z,5,0)),0,VLOOKUP($O66,[1]BEx6_1!$A:$Z,5,0))</f>
        <v>6.3357012900000003</v>
      </c>
      <c r="E66" s="24">
        <f>IF(ISERROR(VLOOKUP($O66,[1]BEx6_1!$A:$Z,6,0)),0,VLOOKUP($O66,[1]BEx6_1!$A:$Z,6,0))</f>
        <v>1214.88896488</v>
      </c>
      <c r="F66" s="34">
        <f t="shared" si="0"/>
        <v>85.517564676773688</v>
      </c>
      <c r="G66" s="22">
        <f>IF(ISERROR(VLOOKUP($O66,[1]BEx6_1!$A:$Z,8,0)),0,VLOOKUP($O66,[1]BEx6_1!$A:$Z,8,0))</f>
        <v>1229.29718542</v>
      </c>
      <c r="H66" s="23">
        <f>IF(ISERROR(VLOOKUP($O66,[1]BEx6_1!$A:$Z,10,0)),0,VLOOKUP($O66,[1]BEx6_1!$A:$Z,10,0))</f>
        <v>706.88705657000003</v>
      </c>
      <c r="I66" s="24">
        <f>IF(ISERROR(VLOOKUP($O66,[1]BEx6_1!$A:$Z,11,0)),0,VLOOKUP($O66,[1]BEx6_1!$A:$Z,11,0))</f>
        <v>389.75266789</v>
      </c>
      <c r="J66" s="35">
        <f t="shared" si="1"/>
        <v>31.705325002988406</v>
      </c>
      <c r="K66" s="22">
        <f t="shared" si="5"/>
        <v>2649.92810431</v>
      </c>
      <c r="L66" s="23">
        <f t="shared" si="5"/>
        <v>713.22275786</v>
      </c>
      <c r="M66" s="27">
        <f t="shared" si="5"/>
        <v>1604.6416327699999</v>
      </c>
      <c r="N66" s="28">
        <f t="shared" si="3"/>
        <v>60.554157305630888</v>
      </c>
      <c r="O66" s="29" t="s">
        <v>70</v>
      </c>
      <c r="P66" s="30" t="str">
        <f t="shared" si="4"/>
        <v/>
      </c>
      <c r="Q66" s="31"/>
    </row>
    <row r="67" spans="1:17" ht="21">
      <c r="A67" s="32">
        <v>62</v>
      </c>
      <c r="B67" s="33" t="str">
        <f>VLOOKUP($O67,[1]Name!$A:$B,2,0)</f>
        <v>ลพบุรี</v>
      </c>
      <c r="C67" s="22">
        <f>IF(ISERROR(VLOOKUP($O67,[1]BEx6_1!$A:$Z,3,0)),0,VLOOKUP($O67,[1]BEx6_1!$A:$Z,3,0))</f>
        <v>3317.2375022599999</v>
      </c>
      <c r="D67" s="23">
        <f>IF(ISERROR(VLOOKUP($O67,[1]BEx6_1!$A:$Z,5,0)),0,VLOOKUP($O67,[1]BEx6_1!$A:$Z,5,0))</f>
        <v>35.885983490000001</v>
      </c>
      <c r="E67" s="24">
        <f>IF(ISERROR(VLOOKUP($O67,[1]BEx6_1!$A:$Z,6,0)),0,VLOOKUP($O67,[1]BEx6_1!$A:$Z,6,0))</f>
        <v>2670.2084613299999</v>
      </c>
      <c r="F67" s="34">
        <f t="shared" si="0"/>
        <v>80.494943744932769</v>
      </c>
      <c r="G67" s="22">
        <f>IF(ISERROR(VLOOKUP($O67,[1]BEx6_1!$A:$Z,8,0)),0,VLOOKUP($O67,[1]BEx6_1!$A:$Z,8,0))</f>
        <v>4654.2210618999998</v>
      </c>
      <c r="H67" s="23">
        <f>IF(ISERROR(VLOOKUP($O67,[1]BEx6_1!$A:$Z,10,0)),0,VLOOKUP($O67,[1]BEx6_1!$A:$Z,10,0))</f>
        <v>1647.3349036899999</v>
      </c>
      <c r="I67" s="24">
        <f>IF(ISERROR(VLOOKUP($O67,[1]BEx6_1!$A:$Z,11,0)),0,VLOOKUP($O67,[1]BEx6_1!$A:$Z,11,0))</f>
        <v>2161.6361725800002</v>
      </c>
      <c r="J67" s="35">
        <f t="shared" si="1"/>
        <v>46.444639045519516</v>
      </c>
      <c r="K67" s="22">
        <f t="shared" si="5"/>
        <v>7971.4585641599997</v>
      </c>
      <c r="L67" s="23">
        <f t="shared" si="5"/>
        <v>1683.2208871799999</v>
      </c>
      <c r="M67" s="27">
        <f t="shared" si="5"/>
        <v>4831.8446339100001</v>
      </c>
      <c r="N67" s="28">
        <f t="shared" si="3"/>
        <v>60.614310355123322</v>
      </c>
      <c r="O67" s="29" t="s">
        <v>71</v>
      </c>
      <c r="P67" s="30" t="str">
        <f t="shared" si="4"/>
        <v/>
      </c>
      <c r="Q67" s="31"/>
    </row>
    <row r="68" spans="1:17" ht="21">
      <c r="A68" s="32">
        <v>63</v>
      </c>
      <c r="B68" s="33" t="str">
        <f>VLOOKUP($O68,[1]Name!$A:$B,2,0)</f>
        <v>พิษณุโลก</v>
      </c>
      <c r="C68" s="22">
        <f>IF(ISERROR(VLOOKUP($O68,[1]BEx6_1!$A:$Z,3,0)),0,VLOOKUP($O68,[1]BEx6_1!$A:$Z,3,0))</f>
        <v>5461.1594015800001</v>
      </c>
      <c r="D68" s="23">
        <f>IF(ISERROR(VLOOKUP($O68,[1]BEx6_1!$A:$Z,5,0)),0,VLOOKUP($O68,[1]BEx6_1!$A:$Z,5,0))</f>
        <v>126.69635373</v>
      </c>
      <c r="E68" s="24">
        <f>IF(ISERROR(VLOOKUP($O68,[1]BEx6_1!$A:$Z,6,0)),0,VLOOKUP($O68,[1]BEx6_1!$A:$Z,6,0))</f>
        <v>4569.3264251099999</v>
      </c>
      <c r="F68" s="34">
        <f t="shared" si="0"/>
        <v>83.669530389243377</v>
      </c>
      <c r="G68" s="22">
        <f>IF(ISERROR(VLOOKUP($O68,[1]BEx6_1!$A:$Z,8,0)),0,VLOOKUP($O68,[1]BEx6_1!$A:$Z,8,0))</f>
        <v>5003.1197850799999</v>
      </c>
      <c r="H68" s="23">
        <f>IF(ISERROR(VLOOKUP($O68,[1]BEx6_1!$A:$Z,10,0)),0,VLOOKUP($O68,[1]BEx6_1!$A:$Z,10,0))</f>
        <v>2122.2597247499998</v>
      </c>
      <c r="I68" s="24">
        <f>IF(ISERROR(VLOOKUP($O68,[1]BEx6_1!$A:$Z,11,0)),0,VLOOKUP($O68,[1]BEx6_1!$A:$Z,11,0))</f>
        <v>1785.8593571199999</v>
      </c>
      <c r="J68" s="35">
        <f t="shared" si="1"/>
        <v>35.694915049719199</v>
      </c>
      <c r="K68" s="22">
        <f t="shared" si="5"/>
        <v>10464.27918666</v>
      </c>
      <c r="L68" s="23">
        <f t="shared" si="5"/>
        <v>2248.9560784799996</v>
      </c>
      <c r="M68" s="27">
        <f t="shared" si="5"/>
        <v>6355.1857822299999</v>
      </c>
      <c r="N68" s="28">
        <f t="shared" si="3"/>
        <v>60.732188704709579</v>
      </c>
      <c r="O68" s="29" t="s">
        <v>72</v>
      </c>
      <c r="P68" s="30" t="str">
        <f t="shared" si="4"/>
        <v/>
      </c>
      <c r="Q68" s="31"/>
    </row>
    <row r="69" spans="1:17" ht="21">
      <c r="A69" s="32">
        <v>64</v>
      </c>
      <c r="B69" s="33" t="str">
        <f>VLOOKUP($O69,[1]Name!$A:$B,2,0)</f>
        <v>สกลนคร</v>
      </c>
      <c r="C69" s="22">
        <f>IF(ISERROR(VLOOKUP($O69,[1]BEx6_1!$A:$Z,3,0)),0,VLOOKUP($O69,[1]BEx6_1!$A:$Z,3,0))</f>
        <v>3335.47023042</v>
      </c>
      <c r="D69" s="23">
        <f>IF(ISERROR(VLOOKUP($O69,[1]BEx6_1!$A:$Z,5,0)),0,VLOOKUP($O69,[1]BEx6_1!$A:$Z,5,0))</f>
        <v>23.95984438</v>
      </c>
      <c r="E69" s="24">
        <f>IF(ISERROR(VLOOKUP($O69,[1]BEx6_1!$A:$Z,6,0)),0,VLOOKUP($O69,[1]BEx6_1!$A:$Z,6,0))</f>
        <v>2763.3991902799999</v>
      </c>
      <c r="F69" s="34">
        <f t="shared" si="0"/>
        <v>82.848863859655395</v>
      </c>
      <c r="G69" s="22">
        <f>IF(ISERROR(VLOOKUP($O69,[1]BEx6_1!$A:$Z,8,0)),0,VLOOKUP($O69,[1]BEx6_1!$A:$Z,8,0))</f>
        <v>3930.88606867</v>
      </c>
      <c r="H69" s="23">
        <f>IF(ISERROR(VLOOKUP($O69,[1]BEx6_1!$A:$Z,10,0)),0,VLOOKUP($O69,[1]BEx6_1!$A:$Z,10,0))</f>
        <v>1146.7623467400001</v>
      </c>
      <c r="I69" s="24">
        <f>IF(ISERROR(VLOOKUP($O69,[1]BEx6_1!$A:$Z,11,0)),0,VLOOKUP($O69,[1]BEx6_1!$A:$Z,11,0))</f>
        <v>1651.3142242900001</v>
      </c>
      <c r="J69" s="35">
        <f t="shared" si="1"/>
        <v>42.008702247855176</v>
      </c>
      <c r="K69" s="22">
        <f t="shared" si="5"/>
        <v>7266.35629909</v>
      </c>
      <c r="L69" s="23">
        <f t="shared" si="5"/>
        <v>1170.7221911200002</v>
      </c>
      <c r="M69" s="27">
        <f t="shared" si="5"/>
        <v>4414.7134145700002</v>
      </c>
      <c r="N69" s="28">
        <f t="shared" si="3"/>
        <v>60.755531835438283</v>
      </c>
      <c r="O69" s="29" t="s">
        <v>73</v>
      </c>
      <c r="P69" s="30" t="str">
        <f t="shared" si="4"/>
        <v/>
      </c>
      <c r="Q69" s="31"/>
    </row>
    <row r="70" spans="1:17" ht="21">
      <c r="A70" s="32">
        <v>65</v>
      </c>
      <c r="B70" s="33" t="str">
        <f>VLOOKUP($O70,[1]Name!$A:$B,2,0)</f>
        <v>สุโขทัย</v>
      </c>
      <c r="C70" s="22">
        <f>IF(ISERROR(VLOOKUP($O70,[1]BEx6_1!$A:$Z,3,0)),0,VLOOKUP($O70,[1]BEx6_1!$A:$Z,3,0))</f>
        <v>1795.0330373100001</v>
      </c>
      <c r="D70" s="23">
        <f>IF(ISERROR(VLOOKUP($O70,[1]BEx6_1!$A:$Z,5,0)),0,VLOOKUP($O70,[1]BEx6_1!$A:$Z,5,0))</f>
        <v>7.1199557599999999</v>
      </c>
      <c r="E70" s="24">
        <f>IF(ISERROR(VLOOKUP($O70,[1]BEx6_1!$A:$Z,6,0)),0,VLOOKUP($O70,[1]BEx6_1!$A:$Z,6,0))</f>
        <v>1580.51231284</v>
      </c>
      <c r="F70" s="34">
        <f t="shared" ref="F70:F82" si="6">IF(ISERROR(E70/C70*100),0,E70/C70*100)</f>
        <v>88.049204665810691</v>
      </c>
      <c r="G70" s="22">
        <f>IF(ISERROR(VLOOKUP($O70,[1]BEx6_1!$A:$Z,8,0)),0,VLOOKUP($O70,[1]BEx6_1!$A:$Z,8,0))</f>
        <v>3186.89394584</v>
      </c>
      <c r="H70" s="23">
        <f>IF(ISERROR(VLOOKUP($O70,[1]BEx6_1!$A:$Z,10,0)),0,VLOOKUP($O70,[1]BEx6_1!$A:$Z,10,0))</f>
        <v>888.75375245999999</v>
      </c>
      <c r="I70" s="24">
        <f>IF(ISERROR(VLOOKUP($O70,[1]BEx6_1!$A:$Z,11,0)),0,VLOOKUP($O70,[1]BEx6_1!$A:$Z,11,0))</f>
        <v>1464.76015805</v>
      </c>
      <c r="J70" s="35">
        <f t="shared" ref="J70:J82" si="7">IF(ISERROR(I70/G70*100),0,I70/G70*100)</f>
        <v>45.961998828420981</v>
      </c>
      <c r="K70" s="22">
        <f t="shared" ref="K70:M81" si="8">C70+G70</f>
        <v>4981.9269831500005</v>
      </c>
      <c r="L70" s="23">
        <f t="shared" si="8"/>
        <v>895.87370822000003</v>
      </c>
      <c r="M70" s="27">
        <f t="shared" si="8"/>
        <v>3045.27247089</v>
      </c>
      <c r="N70" s="28">
        <f t="shared" ref="N70:N82" si="9">IF(ISERROR(M70/K70*100),0,M70/K70*100)</f>
        <v>61.126397098749088</v>
      </c>
      <c r="O70" s="29" t="s">
        <v>74</v>
      </c>
      <c r="P70" s="30" t="str">
        <f t="shared" si="4"/>
        <v/>
      </c>
      <c r="Q70" s="31"/>
    </row>
    <row r="71" spans="1:17" ht="21">
      <c r="A71" s="32">
        <v>66</v>
      </c>
      <c r="B71" s="33" t="str">
        <f>VLOOKUP($O71,[1]Name!$A:$B,2,0)</f>
        <v>ปัตตานี</v>
      </c>
      <c r="C71" s="22">
        <f>IF(ISERROR(VLOOKUP($O71,[1]BEx6_1!$A:$Z,3,0)),0,VLOOKUP($O71,[1]BEx6_1!$A:$Z,3,0))</f>
        <v>4719.4484362100002</v>
      </c>
      <c r="D71" s="23">
        <f>IF(ISERROR(VLOOKUP($O71,[1]BEx6_1!$A:$Z,5,0)),0,VLOOKUP($O71,[1]BEx6_1!$A:$Z,5,0))</f>
        <v>16.730820550000001</v>
      </c>
      <c r="E71" s="24">
        <f>IF(ISERROR(VLOOKUP($O71,[1]BEx6_1!$A:$Z,6,0)),0,VLOOKUP($O71,[1]BEx6_1!$A:$Z,6,0))</f>
        <v>3791.8224664999998</v>
      </c>
      <c r="F71" s="34">
        <f t="shared" si="6"/>
        <v>80.344610556759477</v>
      </c>
      <c r="G71" s="22">
        <f>IF(ISERROR(VLOOKUP($O71,[1]BEx6_1!$A:$Z,8,0)),0,VLOOKUP($O71,[1]BEx6_1!$A:$Z,8,0))</f>
        <v>3184.9903630899998</v>
      </c>
      <c r="H71" s="23">
        <f>IF(ISERROR(VLOOKUP($O71,[1]BEx6_1!$A:$Z,10,0)),0,VLOOKUP($O71,[1]BEx6_1!$A:$Z,10,0))</f>
        <v>1496.0633472699999</v>
      </c>
      <c r="I71" s="24">
        <f>IF(ISERROR(VLOOKUP($O71,[1]BEx6_1!$A:$Z,11,0)),0,VLOOKUP($O71,[1]BEx6_1!$A:$Z,11,0))</f>
        <v>1062.1744027699999</v>
      </c>
      <c r="J71" s="35">
        <f t="shared" si="7"/>
        <v>33.349375718032128</v>
      </c>
      <c r="K71" s="22">
        <f t="shared" si="8"/>
        <v>7904.4387993</v>
      </c>
      <c r="L71" s="23">
        <f t="shared" si="8"/>
        <v>1512.79416782</v>
      </c>
      <c r="M71" s="27">
        <f t="shared" si="8"/>
        <v>4853.9968692699995</v>
      </c>
      <c r="N71" s="28">
        <f t="shared" si="9"/>
        <v>61.40849454992123</v>
      </c>
      <c r="O71" s="29" t="s">
        <v>75</v>
      </c>
      <c r="P71" s="30" t="str">
        <f t="shared" si="4"/>
        <v/>
      </c>
      <c r="Q71" s="31"/>
    </row>
    <row r="72" spans="1:17" ht="21">
      <c r="A72" s="32">
        <v>67</v>
      </c>
      <c r="B72" s="33" t="str">
        <f>VLOOKUP($O72,[1]Name!$A:$B,2,0)</f>
        <v>เชียงราย</v>
      </c>
      <c r="C72" s="22">
        <f>IF(ISERROR(VLOOKUP($O72,[1]BEx6_1!$A:$Z,3,0)),0,VLOOKUP($O72,[1]BEx6_1!$A:$Z,3,0))</f>
        <v>5021.6751834799998</v>
      </c>
      <c r="D72" s="23">
        <f>IF(ISERROR(VLOOKUP($O72,[1]BEx6_1!$A:$Z,5,0)),0,VLOOKUP($O72,[1]BEx6_1!$A:$Z,5,0))</f>
        <v>29.79040603</v>
      </c>
      <c r="E72" s="24">
        <f>IF(ISERROR(VLOOKUP($O72,[1]BEx6_1!$A:$Z,6,0)),0,VLOOKUP($O72,[1]BEx6_1!$A:$Z,6,0))</f>
        <v>4269.52396142</v>
      </c>
      <c r="F72" s="34">
        <f t="shared" si="6"/>
        <v>85.021906145296271</v>
      </c>
      <c r="G72" s="22">
        <f>IF(ISERROR(VLOOKUP($O72,[1]BEx6_1!$A:$Z,8,0)),0,VLOOKUP($O72,[1]BEx6_1!$A:$Z,8,0))</f>
        <v>5500.2318511800004</v>
      </c>
      <c r="H72" s="23">
        <f>IF(ISERROR(VLOOKUP($O72,[1]BEx6_1!$A:$Z,10,0)),0,VLOOKUP($O72,[1]BEx6_1!$A:$Z,10,0))</f>
        <v>1785.51509412</v>
      </c>
      <c r="I72" s="24">
        <f>IF(ISERROR(VLOOKUP($O72,[1]BEx6_1!$A:$Z,11,0)),0,VLOOKUP($O72,[1]BEx6_1!$A:$Z,11,0))</f>
        <v>2215.9359013600001</v>
      </c>
      <c r="J72" s="35">
        <f t="shared" si="7"/>
        <v>40.288045328209229</v>
      </c>
      <c r="K72" s="22">
        <f t="shared" si="8"/>
        <v>10521.90703466</v>
      </c>
      <c r="L72" s="23">
        <f t="shared" si="8"/>
        <v>1815.3055001499999</v>
      </c>
      <c r="M72" s="27">
        <f t="shared" si="8"/>
        <v>6485.4598627800005</v>
      </c>
      <c r="N72" s="28">
        <f t="shared" si="9"/>
        <v>61.637684513048619</v>
      </c>
      <c r="O72" s="29" t="s">
        <v>76</v>
      </c>
      <c r="P72" s="30" t="str">
        <f t="shared" ref="P72:P81" si="10">IF(N72&lt;N71,"check","")</f>
        <v/>
      </c>
      <c r="Q72" s="31"/>
    </row>
    <row r="73" spans="1:17" ht="21">
      <c r="A73" s="32">
        <v>68</v>
      </c>
      <c r="B73" s="33" t="str">
        <f>VLOOKUP($O73,[1]Name!$A:$B,2,0)</f>
        <v>อุบลราชธานี</v>
      </c>
      <c r="C73" s="22">
        <f>IF(ISERROR(VLOOKUP($O73,[1]BEx6_1!$A:$Z,3,0)),0,VLOOKUP($O73,[1]BEx6_1!$A:$Z,3,0))</f>
        <v>6931.6312684799996</v>
      </c>
      <c r="D73" s="23">
        <f>IF(ISERROR(VLOOKUP($O73,[1]BEx6_1!$A:$Z,5,0)),0,VLOOKUP($O73,[1]BEx6_1!$A:$Z,5,0))</f>
        <v>59.364103589999999</v>
      </c>
      <c r="E73" s="24">
        <f>IF(ISERROR(VLOOKUP($O73,[1]BEx6_1!$A:$Z,6,0)),0,VLOOKUP($O73,[1]BEx6_1!$A:$Z,6,0))</f>
        <v>5806.4964509199999</v>
      </c>
      <c r="F73" s="34">
        <f t="shared" si="6"/>
        <v>83.768109208631856</v>
      </c>
      <c r="G73" s="22">
        <f>IF(ISERROR(VLOOKUP($O73,[1]BEx6_1!$A:$Z,8,0)),0,VLOOKUP($O73,[1]BEx6_1!$A:$Z,8,0))</f>
        <v>7189.3534974300001</v>
      </c>
      <c r="H73" s="23">
        <f>IF(ISERROR(VLOOKUP($O73,[1]BEx6_1!$A:$Z,10,0)),0,VLOOKUP($O73,[1]BEx6_1!$A:$Z,10,0))</f>
        <v>1891.1795536</v>
      </c>
      <c r="I73" s="24">
        <f>IF(ISERROR(VLOOKUP($O73,[1]BEx6_1!$A:$Z,11,0)),0,VLOOKUP($O73,[1]BEx6_1!$A:$Z,11,0))</f>
        <v>2912.0809963299998</v>
      </c>
      <c r="J73" s="35">
        <f t="shared" si="7"/>
        <v>40.505464050014936</v>
      </c>
      <c r="K73" s="22">
        <f t="shared" si="8"/>
        <v>14120.98476591</v>
      </c>
      <c r="L73" s="23">
        <f t="shared" si="8"/>
        <v>1950.54365719</v>
      </c>
      <c r="M73" s="27">
        <f t="shared" si="8"/>
        <v>8718.5774472499998</v>
      </c>
      <c r="N73" s="28">
        <f t="shared" si="9"/>
        <v>61.741993152615279</v>
      </c>
      <c r="O73" s="29" t="s">
        <v>77</v>
      </c>
      <c r="P73" s="30" t="str">
        <f t="shared" si="10"/>
        <v/>
      </c>
      <c r="Q73" s="31"/>
    </row>
    <row r="74" spans="1:17" ht="21">
      <c r="A74" s="32">
        <v>69</v>
      </c>
      <c r="B74" s="33" t="str">
        <f>VLOOKUP($O74,[1]Name!$A:$B,2,0)</f>
        <v>หนองคาย</v>
      </c>
      <c r="C74" s="22">
        <f>IF(ISERROR(VLOOKUP($O74,[1]BEx6_1!$A:$Z,3,0)),0,VLOOKUP($O74,[1]BEx6_1!$A:$Z,3,0))</f>
        <v>1671.4628053500001</v>
      </c>
      <c r="D74" s="23">
        <f>IF(ISERROR(VLOOKUP($O74,[1]BEx6_1!$A:$Z,5,0)),0,VLOOKUP($O74,[1]BEx6_1!$A:$Z,5,0))</f>
        <v>3.7596510599999999</v>
      </c>
      <c r="E74" s="24">
        <f>IF(ISERROR(VLOOKUP($O74,[1]BEx6_1!$A:$Z,6,0)),0,VLOOKUP($O74,[1]BEx6_1!$A:$Z,6,0))</f>
        <v>1382.9412294399999</v>
      </c>
      <c r="F74" s="34">
        <f t="shared" si="6"/>
        <v>82.738378922551945</v>
      </c>
      <c r="G74" s="22">
        <f>IF(ISERROR(VLOOKUP($O74,[1]BEx6_1!$A:$Z,8,0)),0,VLOOKUP($O74,[1]BEx6_1!$A:$Z,8,0))</f>
        <v>1840.6328147700001</v>
      </c>
      <c r="H74" s="23">
        <f>IF(ISERROR(VLOOKUP($O74,[1]BEx6_1!$A:$Z,10,0)),0,VLOOKUP($O74,[1]BEx6_1!$A:$Z,10,0))</f>
        <v>568.90376755</v>
      </c>
      <c r="I74" s="24">
        <f>IF(ISERROR(VLOOKUP($O74,[1]BEx6_1!$A:$Z,11,0)),0,VLOOKUP($O74,[1]BEx6_1!$A:$Z,11,0))</f>
        <v>788.89444011000001</v>
      </c>
      <c r="J74" s="35">
        <f t="shared" si="7"/>
        <v>42.859957389631667</v>
      </c>
      <c r="K74" s="22">
        <f t="shared" si="8"/>
        <v>3512.0956201200001</v>
      </c>
      <c r="L74" s="23">
        <f t="shared" si="8"/>
        <v>572.66341861000001</v>
      </c>
      <c r="M74" s="27">
        <f t="shared" si="8"/>
        <v>2171.8356695499997</v>
      </c>
      <c r="N74" s="28">
        <f t="shared" si="9"/>
        <v>61.83873972872621</v>
      </c>
      <c r="O74" s="29" t="s">
        <v>78</v>
      </c>
      <c r="P74" s="30" t="str">
        <f t="shared" si="10"/>
        <v/>
      </c>
      <c r="Q74" s="31"/>
    </row>
    <row r="75" spans="1:17" ht="21">
      <c r="A75" s="32">
        <v>70</v>
      </c>
      <c r="B75" s="33" t="str">
        <f>VLOOKUP($O75,[1]Name!$A:$B,2,0)</f>
        <v>นครปฐม</v>
      </c>
      <c r="C75" s="22">
        <f>IF(ISERROR(VLOOKUP($O75,[1]BEx6_1!$A:$Z,3,0)),0,VLOOKUP($O75,[1]BEx6_1!$A:$Z,3,0))</f>
        <v>3277.96524632</v>
      </c>
      <c r="D75" s="23">
        <f>IF(ISERROR(VLOOKUP($O75,[1]BEx6_1!$A:$Z,5,0)),0,VLOOKUP($O75,[1]BEx6_1!$A:$Z,5,0))</f>
        <v>69.268481420000001</v>
      </c>
      <c r="E75" s="24">
        <f>IF(ISERROR(VLOOKUP($O75,[1]BEx6_1!$A:$Z,6,0)),0,VLOOKUP($O75,[1]BEx6_1!$A:$Z,6,0))</f>
        <v>2669.7751786399999</v>
      </c>
      <c r="F75" s="34">
        <f t="shared" si="6"/>
        <v>81.446109949982443</v>
      </c>
      <c r="G75" s="22">
        <f>IF(ISERROR(VLOOKUP($O75,[1]BEx6_1!$A:$Z,8,0)),0,VLOOKUP($O75,[1]BEx6_1!$A:$Z,8,0))</f>
        <v>2139.6324839200001</v>
      </c>
      <c r="H75" s="23">
        <f>IF(ISERROR(VLOOKUP($O75,[1]BEx6_1!$A:$Z,10,0)),0,VLOOKUP($O75,[1]BEx6_1!$A:$Z,10,0))</f>
        <v>923.62188674000004</v>
      </c>
      <c r="I75" s="24">
        <f>IF(ISERROR(VLOOKUP($O75,[1]BEx6_1!$A:$Z,11,0)),0,VLOOKUP($O75,[1]BEx6_1!$A:$Z,11,0))</f>
        <v>731.50713967000002</v>
      </c>
      <c r="J75" s="35">
        <f t="shared" si="7"/>
        <v>34.188448024018257</v>
      </c>
      <c r="K75" s="22">
        <f t="shared" si="8"/>
        <v>5417.5977302400006</v>
      </c>
      <c r="L75" s="23">
        <f t="shared" si="8"/>
        <v>992.89036815999998</v>
      </c>
      <c r="M75" s="27">
        <f t="shared" si="8"/>
        <v>3401.2823183099999</v>
      </c>
      <c r="N75" s="28">
        <f t="shared" si="9"/>
        <v>62.782112804808087</v>
      </c>
      <c r="O75" s="29" t="s">
        <v>79</v>
      </c>
      <c r="P75" s="30" t="str">
        <f t="shared" si="10"/>
        <v/>
      </c>
      <c r="Q75" s="31"/>
    </row>
    <row r="76" spans="1:17" ht="21">
      <c r="A76" s="32">
        <v>71</v>
      </c>
      <c r="B76" s="33" t="str">
        <f>VLOOKUP($O76,[1]Name!$A:$B,2,0)</f>
        <v>ตาก</v>
      </c>
      <c r="C76" s="22">
        <f>IF(ISERROR(VLOOKUP($O76,[1]BEx6_1!$A:$Z,3,0)),0,VLOOKUP($O76,[1]BEx6_1!$A:$Z,3,0))</f>
        <v>2489.1422435899999</v>
      </c>
      <c r="D76" s="23">
        <f>IF(ISERROR(VLOOKUP($O76,[1]BEx6_1!$A:$Z,5,0)),0,VLOOKUP($O76,[1]BEx6_1!$A:$Z,5,0))</f>
        <v>14.184072670000001</v>
      </c>
      <c r="E76" s="24">
        <f>IF(ISERROR(VLOOKUP($O76,[1]BEx6_1!$A:$Z,6,0)),0,VLOOKUP($O76,[1]BEx6_1!$A:$Z,6,0))</f>
        <v>2097.8107585100001</v>
      </c>
      <c r="F76" s="34">
        <f t="shared" si="6"/>
        <v>84.278460337582146</v>
      </c>
      <c r="G76" s="22">
        <f>IF(ISERROR(VLOOKUP($O76,[1]BEx6_1!$A:$Z,8,0)),0,VLOOKUP($O76,[1]BEx6_1!$A:$Z,8,0))</f>
        <v>2319.4947190799999</v>
      </c>
      <c r="H76" s="23">
        <f>IF(ISERROR(VLOOKUP($O76,[1]BEx6_1!$A:$Z,10,0)),0,VLOOKUP($O76,[1]BEx6_1!$A:$Z,10,0))</f>
        <v>878.32547574</v>
      </c>
      <c r="I76" s="24">
        <f>IF(ISERROR(VLOOKUP($O76,[1]BEx6_1!$A:$Z,11,0)),0,VLOOKUP($O76,[1]BEx6_1!$A:$Z,11,0))</f>
        <v>1034.02805416</v>
      </c>
      <c r="J76" s="35">
        <f t="shared" si="7"/>
        <v>44.579883957232504</v>
      </c>
      <c r="K76" s="22">
        <f t="shared" si="8"/>
        <v>4808.6369626699998</v>
      </c>
      <c r="L76" s="23">
        <f t="shared" si="8"/>
        <v>892.50954840999998</v>
      </c>
      <c r="M76" s="27">
        <f t="shared" si="8"/>
        <v>3131.8388126700002</v>
      </c>
      <c r="N76" s="28">
        <f t="shared" si="9"/>
        <v>65.129450132809438</v>
      </c>
      <c r="O76" s="29" t="s">
        <v>80</v>
      </c>
      <c r="P76" s="30" t="str">
        <f t="shared" si="10"/>
        <v/>
      </c>
      <c r="Q76" s="31"/>
    </row>
    <row r="77" spans="1:17" ht="21">
      <c r="A77" s="32">
        <v>72</v>
      </c>
      <c r="B77" s="33" t="str">
        <f>VLOOKUP($O77,[1]Name!$A:$B,2,0)</f>
        <v>ขอนแก่น</v>
      </c>
      <c r="C77" s="22">
        <f>IF(ISERROR(VLOOKUP($O77,[1]BEx6_1!$A:$Z,3,0)),0,VLOOKUP($O77,[1]BEx6_1!$A:$Z,3,0))</f>
        <v>10404.25479327</v>
      </c>
      <c r="D77" s="23">
        <f>IF(ISERROR(VLOOKUP($O77,[1]BEx6_1!$A:$Z,5,0)),0,VLOOKUP($O77,[1]BEx6_1!$A:$Z,5,0))</f>
        <v>82.293256420000006</v>
      </c>
      <c r="E77" s="24">
        <f>IF(ISERROR(VLOOKUP($O77,[1]BEx6_1!$A:$Z,6,0)),0,VLOOKUP($O77,[1]BEx6_1!$A:$Z,6,0))</f>
        <v>9299.9114142399994</v>
      </c>
      <c r="F77" s="34">
        <f t="shared" si="6"/>
        <v>89.385656147671952</v>
      </c>
      <c r="G77" s="22">
        <f>IF(ISERROR(VLOOKUP($O77,[1]BEx6_1!$A:$Z,8,0)),0,VLOOKUP($O77,[1]BEx6_1!$A:$Z,8,0))</f>
        <v>9512.21241027</v>
      </c>
      <c r="H77" s="23">
        <f>IF(ISERROR(VLOOKUP($O77,[1]BEx6_1!$A:$Z,10,0)),0,VLOOKUP($O77,[1]BEx6_1!$A:$Z,10,0))</f>
        <v>3861.36702694</v>
      </c>
      <c r="I77" s="24">
        <f>IF(ISERROR(VLOOKUP($O77,[1]BEx6_1!$A:$Z,11,0)),0,VLOOKUP($O77,[1]BEx6_1!$A:$Z,11,0))</f>
        <v>3783.4476400899998</v>
      </c>
      <c r="J77" s="35">
        <f t="shared" si="7"/>
        <v>39.774633669924619</v>
      </c>
      <c r="K77" s="22">
        <f t="shared" si="8"/>
        <v>19916.46720354</v>
      </c>
      <c r="L77" s="23">
        <f t="shared" si="8"/>
        <v>3943.66028336</v>
      </c>
      <c r="M77" s="27">
        <f t="shared" si="8"/>
        <v>13083.35905433</v>
      </c>
      <c r="N77" s="28">
        <f t="shared" si="9"/>
        <v>65.69116360156751</v>
      </c>
      <c r="O77" s="29" t="s">
        <v>81</v>
      </c>
      <c r="P77" s="30" t="str">
        <f t="shared" si="10"/>
        <v/>
      </c>
      <c r="Q77" s="31"/>
    </row>
    <row r="78" spans="1:17" ht="21">
      <c r="A78" s="32">
        <v>73</v>
      </c>
      <c r="B78" s="33" t="str">
        <f>VLOOKUP($O78,[1]Name!$A:$B,2,0)</f>
        <v>สงขลา</v>
      </c>
      <c r="C78" s="22">
        <f>IF(ISERROR(VLOOKUP($O78,[1]BEx6_1!$A:$Z,3,0)),0,VLOOKUP($O78,[1]BEx6_1!$A:$Z,3,0))</f>
        <v>12359.258753800001</v>
      </c>
      <c r="D78" s="23">
        <f>IF(ISERROR(VLOOKUP($O78,[1]BEx6_1!$A:$Z,5,0)),0,VLOOKUP($O78,[1]BEx6_1!$A:$Z,5,0))</f>
        <v>83.321690709999999</v>
      </c>
      <c r="E78" s="24">
        <f>IF(ISERROR(VLOOKUP($O78,[1]BEx6_1!$A:$Z,6,0)),0,VLOOKUP($O78,[1]BEx6_1!$A:$Z,6,0))</f>
        <v>11130.4396507</v>
      </c>
      <c r="F78" s="34">
        <f t="shared" si="6"/>
        <v>90.057501606055581</v>
      </c>
      <c r="G78" s="22">
        <f>IF(ISERROR(VLOOKUP($O78,[1]BEx6_1!$A:$Z,8,0)),0,VLOOKUP($O78,[1]BEx6_1!$A:$Z,8,0))</f>
        <v>11966.91502353</v>
      </c>
      <c r="H78" s="23">
        <f>IF(ISERROR(VLOOKUP($O78,[1]BEx6_1!$A:$Z,10,0)),0,VLOOKUP($O78,[1]BEx6_1!$A:$Z,10,0))</f>
        <v>4992.9000982099997</v>
      </c>
      <c r="I78" s="24">
        <f>IF(ISERROR(VLOOKUP($O78,[1]BEx6_1!$A:$Z,11,0)),0,VLOOKUP($O78,[1]BEx6_1!$A:$Z,11,0))</f>
        <v>5151.0841520800004</v>
      </c>
      <c r="J78" s="37">
        <f t="shared" si="7"/>
        <v>43.044378120440044</v>
      </c>
      <c r="K78" s="22">
        <f t="shared" si="8"/>
        <v>24326.173777330001</v>
      </c>
      <c r="L78" s="23">
        <f t="shared" si="8"/>
        <v>5076.2217889200001</v>
      </c>
      <c r="M78" s="24">
        <f t="shared" si="8"/>
        <v>16281.523802780001</v>
      </c>
      <c r="N78" s="28">
        <f t="shared" si="9"/>
        <v>66.930064513281764</v>
      </c>
      <c r="O78" s="29" t="s">
        <v>82</v>
      </c>
      <c r="P78" s="30" t="str">
        <f t="shared" si="10"/>
        <v/>
      </c>
      <c r="Q78" s="31"/>
    </row>
    <row r="79" spans="1:17" ht="21">
      <c r="A79" s="32">
        <v>74</v>
      </c>
      <c r="B79" s="33" t="str">
        <f>VLOOKUP($O79,[1]Name!$A:$B,2,0)</f>
        <v>นครศรีธรรมราช</v>
      </c>
      <c r="C79" s="22">
        <f>IF(ISERROR(VLOOKUP($O79,[1]BEx6_1!$A:$Z,3,0)),0,VLOOKUP($O79,[1]BEx6_1!$A:$Z,3,0))</f>
        <v>10066.20523711</v>
      </c>
      <c r="D79" s="23">
        <f>IF(ISERROR(VLOOKUP($O79,[1]BEx6_1!$A:$Z,5,0)),0,VLOOKUP($O79,[1]BEx6_1!$A:$Z,5,0))</f>
        <v>30.910507620000001</v>
      </c>
      <c r="E79" s="24">
        <f>IF(ISERROR(VLOOKUP($O79,[1]BEx6_1!$A:$Z,6,0)),0,VLOOKUP($O79,[1]BEx6_1!$A:$Z,6,0))</f>
        <v>9144.5086691600009</v>
      </c>
      <c r="F79" s="34">
        <f t="shared" si="6"/>
        <v>90.843654125468461</v>
      </c>
      <c r="G79" s="22">
        <f>IF(ISERROR(VLOOKUP($O79,[1]BEx6_1!$A:$Z,8,0)),0,VLOOKUP($O79,[1]BEx6_1!$A:$Z,8,0))</f>
        <v>7044.6129232399999</v>
      </c>
      <c r="H79" s="23">
        <f>IF(ISERROR(VLOOKUP($O79,[1]BEx6_1!$A:$Z,10,0)),0,VLOOKUP($O79,[1]BEx6_1!$A:$Z,10,0))</f>
        <v>1796.5187977099999</v>
      </c>
      <c r="I79" s="24">
        <f>IF(ISERROR(VLOOKUP($O79,[1]BEx6_1!$A:$Z,11,0)),0,VLOOKUP($O79,[1]BEx6_1!$A:$Z,11,0))</f>
        <v>2608.55322424</v>
      </c>
      <c r="J79" s="35">
        <f t="shared" si="7"/>
        <v>37.029049752818196</v>
      </c>
      <c r="K79" s="22">
        <f t="shared" si="8"/>
        <v>17110.818160349998</v>
      </c>
      <c r="L79" s="23">
        <f t="shared" si="8"/>
        <v>1827.42930533</v>
      </c>
      <c r="M79" s="27">
        <f t="shared" si="8"/>
        <v>11753.061893400001</v>
      </c>
      <c r="N79" s="28">
        <f t="shared" si="9"/>
        <v>68.687901322186661</v>
      </c>
      <c r="O79" s="29" t="s">
        <v>83</v>
      </c>
      <c r="P79" s="30" t="str">
        <f t="shared" si="10"/>
        <v/>
      </c>
      <c r="Q79" s="31"/>
    </row>
    <row r="80" spans="1:17" ht="21">
      <c r="A80" s="32">
        <v>75</v>
      </c>
      <c r="B80" s="33" t="str">
        <f>VLOOKUP($O80,[1]Name!$A:$B,2,0)</f>
        <v>พะเยา</v>
      </c>
      <c r="C80" s="22">
        <f>IF(ISERROR(VLOOKUP($O80,[1]BEx6_1!$A:$Z,3,0)),0,VLOOKUP($O80,[1]BEx6_1!$A:$Z,3,0))</f>
        <v>2182.8791941499999</v>
      </c>
      <c r="D80" s="23">
        <f>IF(ISERROR(VLOOKUP($O80,[1]BEx6_1!$A:$Z,5,0)),0,VLOOKUP($O80,[1]BEx6_1!$A:$Z,5,0))</f>
        <v>13.42195733</v>
      </c>
      <c r="E80" s="24">
        <f>IF(ISERROR(VLOOKUP($O80,[1]BEx6_1!$A:$Z,6,0)),0,VLOOKUP($O80,[1]BEx6_1!$A:$Z,6,0))</f>
        <v>1903.1547979699999</v>
      </c>
      <c r="F80" s="34">
        <f t="shared" si="6"/>
        <v>87.185530150745564</v>
      </c>
      <c r="G80" s="22">
        <f>IF(ISERROR(VLOOKUP($O80,[1]BEx6_1!$A:$Z,8,0)),0,VLOOKUP($O80,[1]BEx6_1!$A:$Z,8,0))</f>
        <v>1925.1684247000001</v>
      </c>
      <c r="H80" s="23">
        <f>IF(ISERROR(VLOOKUP($O80,[1]BEx6_1!$A:$Z,10,0)),0,VLOOKUP($O80,[1]BEx6_1!$A:$Z,10,0))</f>
        <v>523.03245777999996</v>
      </c>
      <c r="I80" s="24">
        <f>IF(ISERROR(VLOOKUP($O80,[1]BEx6_1!$A:$Z,11,0)),0,VLOOKUP($O80,[1]BEx6_1!$A:$Z,11,0))</f>
        <v>932.37006762999999</v>
      </c>
      <c r="J80" s="35">
        <f t="shared" si="7"/>
        <v>48.43057135509023</v>
      </c>
      <c r="K80" s="22">
        <f t="shared" si="8"/>
        <v>4108.0476188499997</v>
      </c>
      <c r="L80" s="23">
        <f t="shared" si="8"/>
        <v>536.45441511000001</v>
      </c>
      <c r="M80" s="27">
        <f t="shared" si="8"/>
        <v>2835.5248655999999</v>
      </c>
      <c r="N80" s="28">
        <f t="shared" si="9"/>
        <v>69.023661083893955</v>
      </c>
      <c r="O80" s="29" t="s">
        <v>84</v>
      </c>
      <c r="P80" s="30" t="str">
        <f t="shared" si="10"/>
        <v/>
      </c>
      <c r="Q80" s="31"/>
    </row>
    <row r="81" spans="1:17" ht="21">
      <c r="A81" s="32">
        <v>76</v>
      </c>
      <c r="B81" s="33" t="str">
        <f>VLOOKUP($O81,[1]Name!$A:$B,2,0)</f>
        <v>เชียงใหม่</v>
      </c>
      <c r="C81" s="22">
        <f>IF(ISERROR(VLOOKUP($O81,[1]BEx6_1!$A:$Z,3,0)),0,VLOOKUP($O81,[1]BEx6_1!$A:$Z,3,0))</f>
        <v>14205.61557794</v>
      </c>
      <c r="D81" s="23">
        <f>IF(ISERROR(VLOOKUP($O81,[1]BEx6_1!$A:$Z,5,0)),0,VLOOKUP($O81,[1]BEx6_1!$A:$Z,5,0))</f>
        <v>107.99911668</v>
      </c>
      <c r="E81" s="24">
        <f>IF(ISERROR(VLOOKUP($O81,[1]BEx6_1!$A:$Z,6,0)),0,VLOOKUP($O81,[1]BEx6_1!$A:$Z,6,0))</f>
        <v>12693.937846049999</v>
      </c>
      <c r="F81" s="34">
        <f t="shared" si="6"/>
        <v>89.358590456034193</v>
      </c>
      <c r="G81" s="24">
        <f>IF(ISERROR(VLOOKUP($O81,[1]BEx6_1!$A:$Z,8,0)),0,VLOOKUP($O81,[1]BEx6_1!$A:$Z,8,0))</f>
        <v>9175.0272762700006</v>
      </c>
      <c r="H81" s="24">
        <f>IF(ISERROR(VLOOKUP($O81,[1]BEx6_1!$A:$Z,10,0)),0,VLOOKUP($O81,[1]BEx6_1!$A:$Z,10,0))</f>
        <v>3233.4755805999998</v>
      </c>
      <c r="I81" s="24">
        <f>IF(ISERROR(VLOOKUP($O81,[1]BEx6_1!$A:$Z,11,0)),0,VLOOKUP($O81,[1]BEx6_1!$A:$Z,11,0))</f>
        <v>4242.8132913099998</v>
      </c>
      <c r="J81" s="35">
        <f t="shared" si="7"/>
        <v>46.243059159981762</v>
      </c>
      <c r="K81" s="22">
        <f t="shared" si="8"/>
        <v>23380.64285421</v>
      </c>
      <c r="L81" s="23">
        <f t="shared" si="8"/>
        <v>3341.4746972799999</v>
      </c>
      <c r="M81" s="27">
        <f t="shared" si="8"/>
        <v>16936.751137359999</v>
      </c>
      <c r="N81" s="28">
        <f t="shared" si="9"/>
        <v>72.439202133872499</v>
      </c>
      <c r="O81" s="29" t="s">
        <v>85</v>
      </c>
      <c r="P81" s="30" t="str">
        <f t="shared" si="10"/>
        <v/>
      </c>
      <c r="Q81" s="31"/>
    </row>
    <row r="82" spans="1:17" ht="21.75" thickBot="1">
      <c r="A82" s="38" t="s">
        <v>5</v>
      </c>
      <c r="B82" s="39"/>
      <c r="C82" s="40">
        <f>SUM(C6:C81)</f>
        <v>242720.54700899008</v>
      </c>
      <c r="D82" s="41">
        <f>SUM(D6:D81)</f>
        <v>3154.4223112100008</v>
      </c>
      <c r="E82" s="42">
        <f>SUM(E6:E81)</f>
        <v>203164.46068715997</v>
      </c>
      <c r="F82" s="43">
        <f t="shared" si="6"/>
        <v>83.703033464091121</v>
      </c>
      <c r="G82" s="40">
        <f>SUM(G6:G81)</f>
        <v>287926.40341301996</v>
      </c>
      <c r="H82" s="41">
        <f>SUM(H6:H81)</f>
        <v>110495.35696291001</v>
      </c>
      <c r="I82" s="42">
        <f>SUM(I6:I81)</f>
        <v>104647.15642790002</v>
      </c>
      <c r="J82" s="43">
        <f t="shared" si="7"/>
        <v>36.345105967161849</v>
      </c>
      <c r="K82" s="40">
        <f>SUM(K6:K81)</f>
        <v>530646.95042201027</v>
      </c>
      <c r="L82" s="44">
        <f>SUM(L6:L81)</f>
        <v>113649.77927412001</v>
      </c>
      <c r="M82" s="42">
        <f>SUM(M6:M81)</f>
        <v>307811.61711505993</v>
      </c>
      <c r="N82" s="43">
        <f t="shared" si="9"/>
        <v>58.00685688860834</v>
      </c>
      <c r="O82" s="45"/>
    </row>
    <row r="83" spans="1:17" ht="21">
      <c r="A83" s="46"/>
      <c r="B83" s="47" t="str">
        <f>'[1]2. กระทรวง'!B31</f>
        <v>หมายเหตุ : 1. ข้อมูลเบื้องต้น</v>
      </c>
      <c r="C83" s="48"/>
      <c r="D83" s="48"/>
      <c r="E83" s="48"/>
      <c r="F83" s="48"/>
      <c r="G83" s="48"/>
      <c r="H83" s="48"/>
      <c r="I83" s="49"/>
      <c r="J83" s="48"/>
      <c r="K83" s="48"/>
      <c r="L83" s="48"/>
      <c r="M83" s="48"/>
      <c r="N83" s="48"/>
      <c r="O83" s="45"/>
    </row>
    <row r="84" spans="1:17" ht="21">
      <c r="A84" s="50"/>
      <c r="B84" s="47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1"/>
      <c r="D84" s="51"/>
      <c r="E84" s="52"/>
      <c r="F84" s="51"/>
      <c r="G84" s="52"/>
      <c r="H84" s="52"/>
      <c r="I84" s="52"/>
      <c r="J84" s="52"/>
      <c r="K84" s="53"/>
      <c r="L84" s="53"/>
      <c r="M84" s="54"/>
      <c r="N84" s="55"/>
      <c r="O84" s="45"/>
    </row>
    <row r="85" spans="1:17" ht="21">
      <c r="A85" s="50"/>
      <c r="B85" s="47" t="str">
        <f>'[1]2. กระทรวง'!B34</f>
        <v>รวบรวม : กรมบัญชีกลาง</v>
      </c>
      <c r="C85" s="51"/>
      <c r="D85" s="51"/>
      <c r="E85" s="52"/>
      <c r="F85" s="51"/>
      <c r="G85" s="52"/>
      <c r="H85" s="52"/>
      <c r="I85" s="52"/>
      <c r="J85" s="52"/>
      <c r="K85" s="52"/>
      <c r="L85" s="52"/>
      <c r="M85" s="56"/>
      <c r="N85" s="56"/>
    </row>
    <row r="86" spans="1:17" ht="21">
      <c r="A86" s="50"/>
      <c r="B86" s="47" t="str">
        <f>'[1]2. กระทรวง'!B35</f>
        <v>ข้อมูล ณ วันที่ 14 พฤษภาคม 2564</v>
      </c>
      <c r="C86" s="56"/>
      <c r="D86" s="56"/>
      <c r="E86" s="57"/>
      <c r="F86" s="56"/>
      <c r="G86" s="56"/>
      <c r="H86" s="56"/>
      <c r="I86" s="56"/>
      <c r="J86" s="56"/>
      <c r="K86" s="56"/>
      <c r="L86" s="56"/>
      <c r="M86" s="56"/>
      <c r="N86" s="56"/>
    </row>
    <row r="87" spans="1:17" ht="21">
      <c r="B87" s="47"/>
      <c r="C87" s="3"/>
      <c r="D87" s="3"/>
      <c r="E87" s="59"/>
      <c r="F87" s="3"/>
      <c r="G87" s="3"/>
      <c r="H87" s="3"/>
      <c r="I87" s="3"/>
      <c r="J87" s="3"/>
      <c r="K87" s="3"/>
      <c r="L87" s="3"/>
    </row>
    <row r="88" spans="1:17" ht="21">
      <c r="B88" s="3"/>
      <c r="C88" s="60" t="s">
        <v>86</v>
      </c>
      <c r="D88" s="60"/>
      <c r="E88" s="59"/>
      <c r="F88" s="3"/>
      <c r="G88" s="3"/>
      <c r="H88" s="3"/>
      <c r="I88" s="3"/>
      <c r="J88" s="60" t="s">
        <v>87</v>
      </c>
      <c r="K88" s="61">
        <f>K82-[1]BEx6_1!M64</f>
        <v>0</v>
      </c>
      <c r="L88" s="61">
        <f>L82-[1]BEx6_1!O64</f>
        <v>0</v>
      </c>
      <c r="M88" s="61">
        <f>M82-[1]BEx6_1!P64</f>
        <v>0</v>
      </c>
      <c r="N88" s="61"/>
    </row>
    <row r="89" spans="1:17" ht="21">
      <c r="B89" s="3"/>
      <c r="C89" s="3"/>
      <c r="D89" s="3"/>
      <c r="E89" s="59"/>
      <c r="F89" s="3"/>
      <c r="G89" s="62" t="s">
        <v>86</v>
      </c>
      <c r="H89" s="62"/>
      <c r="I89" s="3"/>
      <c r="J89" s="3"/>
      <c r="K89" s="61"/>
      <c r="L89" s="61"/>
      <c r="M89" s="61"/>
    </row>
    <row r="90" spans="1:17" ht="21">
      <c r="B90" s="3"/>
      <c r="C90" s="3"/>
      <c r="D90" s="3"/>
      <c r="E90" s="59"/>
      <c r="F90" s="3"/>
      <c r="G90" s="3"/>
      <c r="H90" s="3"/>
      <c r="I90" s="3"/>
      <c r="J90" s="3"/>
      <c r="K90" s="3"/>
      <c r="L90" s="3"/>
      <c r="M90" s="63"/>
    </row>
    <row r="91" spans="1:17" ht="21">
      <c r="B91" s="3"/>
      <c r="C91" s="3"/>
      <c r="D91" s="3"/>
      <c r="E91" s="59"/>
      <c r="F91" s="3"/>
      <c r="G91" s="3"/>
      <c r="H91" s="3"/>
      <c r="I91" s="3"/>
      <c r="J91" s="3"/>
      <c r="K91" s="3"/>
      <c r="L91" s="3"/>
    </row>
    <row r="92" spans="1:17" ht="21">
      <c r="B92" s="3"/>
      <c r="C92" s="3"/>
      <c r="D92" s="3"/>
      <c r="E92" s="59"/>
      <c r="F92" s="3"/>
      <c r="G92" s="3"/>
      <c r="H92" s="3"/>
      <c r="I92" s="3"/>
      <c r="J92" s="3"/>
      <c r="K92" s="3"/>
      <c r="L92" s="3"/>
    </row>
    <row r="93" spans="1:17" ht="21">
      <c r="B93" s="3"/>
      <c r="C93" s="3"/>
      <c r="D93" s="3"/>
      <c r="E93" s="59"/>
      <c r="F93" s="3"/>
      <c r="G93" s="3"/>
      <c r="H93" s="3"/>
      <c r="I93" s="3"/>
      <c r="J93" s="3"/>
      <c r="K93" s="3"/>
      <c r="L93" s="3"/>
    </row>
    <row r="94" spans="1:17" ht="21">
      <c r="B94" s="3"/>
      <c r="C94" s="3"/>
      <c r="D94" s="3"/>
      <c r="E94" s="59"/>
      <c r="F94" s="3"/>
      <c r="G94" s="3"/>
      <c r="H94" s="3"/>
      <c r="I94" s="3"/>
      <c r="J94" s="3"/>
      <c r="K94" s="3"/>
      <c r="L94" s="3"/>
    </row>
    <row r="95" spans="1:17" ht="21">
      <c r="B95" s="3"/>
      <c r="C95" s="3"/>
      <c r="D95" s="3"/>
      <c r="E95" s="59"/>
      <c r="F95" s="3"/>
      <c r="G95" s="3"/>
      <c r="H95" s="3"/>
      <c r="I95" s="3"/>
      <c r="J95" s="3"/>
      <c r="K95" s="3"/>
      <c r="L95" s="3"/>
    </row>
    <row r="96" spans="1:17" ht="21">
      <c r="B96" s="3"/>
      <c r="C96" s="3"/>
      <c r="D96" s="3"/>
      <c r="E96" s="59"/>
      <c r="F96" s="3"/>
      <c r="G96" s="3"/>
      <c r="H96" s="3"/>
      <c r="I96" s="3"/>
      <c r="J96" s="3"/>
      <c r="K96" s="3"/>
      <c r="L96" s="3"/>
    </row>
    <row r="97" spans="2:12" ht="21">
      <c r="B97" s="3"/>
      <c r="C97" s="3"/>
      <c r="D97" s="3"/>
      <c r="E97" s="59"/>
      <c r="F97" s="3"/>
      <c r="G97" s="3"/>
      <c r="H97" s="3"/>
      <c r="I97" s="3"/>
      <c r="J97" s="3"/>
      <c r="K97" s="3"/>
      <c r="L97" s="3"/>
    </row>
    <row r="98" spans="2:12" ht="21">
      <c r="B98" s="3"/>
      <c r="C98" s="3"/>
      <c r="D98" s="3"/>
      <c r="E98" s="59"/>
      <c r="F98" s="3"/>
      <c r="G98" s="3"/>
      <c r="H98" s="3"/>
      <c r="I98" s="3"/>
      <c r="J98" s="3"/>
      <c r="K98" s="3"/>
      <c r="L98" s="3"/>
    </row>
    <row r="99" spans="2:12" ht="21">
      <c r="B99" s="3"/>
      <c r="C99" s="3"/>
      <c r="D99" s="3"/>
      <c r="E99" s="59"/>
      <c r="F99" s="3"/>
      <c r="G99" s="3"/>
      <c r="H99" s="3"/>
      <c r="I99" s="3"/>
      <c r="J99" s="3"/>
      <c r="K99" s="3"/>
      <c r="L99" s="3"/>
    </row>
    <row r="100" spans="2:12" ht="21">
      <c r="B100" s="3"/>
      <c r="C100" s="3"/>
      <c r="D100" s="3"/>
      <c r="E100" s="59"/>
      <c r="F100" s="3"/>
      <c r="G100" s="3"/>
      <c r="H100" s="3"/>
      <c r="I100" s="3"/>
      <c r="J100" s="3"/>
      <c r="K100" s="3"/>
      <c r="L100" s="3"/>
    </row>
    <row r="101" spans="2:12" ht="21">
      <c r="B101" s="3"/>
      <c r="C101" s="3"/>
      <c r="D101" s="3"/>
      <c r="E101" s="59"/>
      <c r="F101" s="3"/>
      <c r="G101" s="3"/>
      <c r="H101" s="3"/>
      <c r="I101" s="3"/>
      <c r="J101" s="3"/>
      <c r="K101" s="3"/>
      <c r="L101" s="3"/>
    </row>
    <row r="102" spans="2:12" ht="21">
      <c r="B102" s="3"/>
      <c r="C102" s="3"/>
      <c r="D102" s="3"/>
      <c r="E102" s="59"/>
      <c r="F102" s="3"/>
      <c r="G102" s="3"/>
      <c r="H102" s="3"/>
      <c r="I102" s="3"/>
      <c r="J102" s="3"/>
      <c r="K102" s="3"/>
      <c r="L102" s="3"/>
    </row>
    <row r="103" spans="2:12" ht="21">
      <c r="E103" s="59"/>
      <c r="F103" s="3"/>
      <c r="G103" s="3"/>
      <c r="H103" s="3"/>
      <c r="I103" s="3"/>
      <c r="J103" s="3"/>
      <c r="K103" s="3"/>
      <c r="L103" s="3"/>
    </row>
    <row r="104" spans="2:12" ht="21">
      <c r="E104" s="59"/>
      <c r="F104" s="3"/>
      <c r="G104" s="3"/>
      <c r="H104" s="3"/>
      <c r="I104" s="3"/>
      <c r="J104" s="3"/>
      <c r="K104" s="3"/>
      <c r="L104" s="3"/>
    </row>
    <row r="105" spans="2:12" ht="21">
      <c r="E105" s="59"/>
      <c r="F105" s="3"/>
      <c r="G105" s="3"/>
      <c r="H105" s="3"/>
      <c r="I105" s="3"/>
      <c r="J105" s="3"/>
      <c r="K105" s="3"/>
      <c r="L105" s="3"/>
    </row>
    <row r="106" spans="2:12" ht="21">
      <c r="E106" s="59"/>
      <c r="F106" s="3"/>
      <c r="G106" s="3"/>
      <c r="H106" s="3"/>
      <c r="I106" s="3"/>
      <c r="J106" s="3"/>
      <c r="K106" s="3"/>
      <c r="L106" s="3"/>
    </row>
    <row r="107" spans="2:12" ht="21">
      <c r="E107" s="59"/>
      <c r="F107" s="3"/>
      <c r="G107" s="3"/>
      <c r="H107" s="3"/>
      <c r="I107" s="3"/>
      <c r="J107" s="3"/>
      <c r="K107" s="3"/>
      <c r="L107" s="3"/>
    </row>
    <row r="108" spans="2:12" ht="21">
      <c r="E108" s="59"/>
      <c r="F108" s="3"/>
      <c r="G108" s="3"/>
      <c r="H108" s="3"/>
      <c r="I108" s="3"/>
      <c r="J108" s="3"/>
      <c r="K108" s="3"/>
      <c r="L108" s="3"/>
    </row>
    <row r="109" spans="2:12" ht="21">
      <c r="E109" s="59"/>
      <c r="F109" s="3"/>
      <c r="G109" s="3"/>
      <c r="H109" s="3"/>
      <c r="I109" s="3"/>
      <c r="J109" s="3"/>
      <c r="K109" s="3"/>
      <c r="L109" s="3"/>
    </row>
    <row r="110" spans="2:12" ht="21">
      <c r="E110" s="59"/>
      <c r="F110" s="3"/>
      <c r="G110" s="3"/>
      <c r="H110" s="3"/>
      <c r="I110" s="3"/>
      <c r="J110" s="3"/>
      <c r="K110" s="3"/>
      <c r="L110" s="3"/>
    </row>
    <row r="111" spans="2:12" ht="21">
      <c r="E111" s="59"/>
      <c r="F111" s="3"/>
      <c r="G111" s="3"/>
      <c r="H111" s="3"/>
      <c r="I111" s="3"/>
      <c r="J111" s="3"/>
      <c r="K111" s="3"/>
      <c r="L111" s="3"/>
    </row>
    <row r="112" spans="2:12" ht="21">
      <c r="E112" s="59"/>
      <c r="F112" s="3"/>
      <c r="G112" s="3"/>
      <c r="H112" s="3"/>
      <c r="I112" s="3"/>
      <c r="J112" s="3"/>
      <c r="K112" s="3"/>
      <c r="L112" s="3"/>
    </row>
    <row r="113" spans="5:12" ht="21">
      <c r="E113" s="59"/>
      <c r="F113" s="3"/>
      <c r="G113" s="3"/>
      <c r="H113" s="3"/>
      <c r="I113" s="3"/>
      <c r="J113" s="3"/>
      <c r="K113" s="3"/>
      <c r="L113" s="3"/>
    </row>
    <row r="114" spans="5:12" ht="21">
      <c r="E114" s="59"/>
      <c r="F114" s="3"/>
      <c r="G114" s="3"/>
      <c r="H114" s="3"/>
      <c r="I114" s="3"/>
      <c r="J114" s="3"/>
      <c r="K114" s="3"/>
      <c r="L114" s="3"/>
    </row>
    <row r="115" spans="5:12" ht="21">
      <c r="E115" s="59"/>
      <c r="F115" s="3"/>
      <c r="G115" s="3"/>
      <c r="H115" s="3"/>
      <c r="I115" s="3"/>
      <c r="J115" s="3"/>
      <c r="K115" s="3"/>
      <c r="L115" s="3"/>
    </row>
    <row r="116" spans="5:12" ht="21">
      <c r="E116" s="59"/>
      <c r="F116" s="3"/>
      <c r="G116" s="3"/>
      <c r="H116" s="3"/>
      <c r="I116" s="3"/>
      <c r="J116" s="3"/>
      <c r="K116" s="3"/>
      <c r="L116" s="3"/>
    </row>
    <row r="117" spans="5:12" ht="21">
      <c r="E117" s="59"/>
      <c r="F117" s="3"/>
      <c r="G117" s="3"/>
      <c r="H117" s="3"/>
      <c r="I117" s="3"/>
      <c r="J117" s="3"/>
      <c r="K117" s="3"/>
      <c r="L117" s="3"/>
    </row>
    <row r="118" spans="5:12" ht="21">
      <c r="E118" s="59"/>
      <c r="F118" s="3"/>
      <c r="G118" s="3"/>
      <c r="H118" s="3"/>
      <c r="I118" s="3"/>
      <c r="J118" s="3"/>
      <c r="K118" s="3"/>
      <c r="L118" s="3"/>
    </row>
    <row r="119" spans="5:12" ht="21">
      <c r="E119" s="59"/>
      <c r="F119" s="3"/>
      <c r="G119" s="3"/>
      <c r="H119" s="3"/>
      <c r="I119" s="3"/>
      <c r="J119" s="3"/>
      <c r="K119" s="3"/>
      <c r="L119" s="3"/>
    </row>
    <row r="120" spans="5:12" ht="21">
      <c r="E120" s="59"/>
      <c r="F120" s="3"/>
      <c r="G120" s="3"/>
      <c r="H120" s="3"/>
      <c r="I120" s="3"/>
      <c r="J120" s="3"/>
      <c r="K120" s="3"/>
      <c r="L120" s="3"/>
    </row>
    <row r="121" spans="5:12" ht="21">
      <c r="E121" s="59"/>
      <c r="F121" s="3"/>
      <c r="G121" s="3"/>
      <c r="H121" s="3"/>
      <c r="I121" s="3"/>
      <c r="J121" s="3"/>
      <c r="K121" s="3"/>
      <c r="L121" s="3"/>
    </row>
    <row r="122" spans="5:12" ht="21">
      <c r="E122" s="59"/>
      <c r="F122" s="3"/>
      <c r="G122" s="3"/>
      <c r="H122" s="3"/>
      <c r="I122" s="3"/>
      <c r="J122" s="3"/>
      <c r="K122" s="3"/>
      <c r="L122" s="3"/>
    </row>
    <row r="123" spans="5:12" ht="21">
      <c r="E123" s="59"/>
      <c r="F123" s="3"/>
      <c r="G123" s="3"/>
      <c r="H123" s="3"/>
      <c r="I123" s="3"/>
      <c r="J123" s="3"/>
      <c r="K123" s="3"/>
      <c r="L123" s="3"/>
    </row>
    <row r="124" spans="5:12" ht="21">
      <c r="E124" s="59"/>
      <c r="F124" s="3"/>
      <c r="G124" s="3"/>
      <c r="H124" s="3"/>
      <c r="I124" s="3"/>
      <c r="J124" s="3"/>
      <c r="K124" s="3"/>
      <c r="L124" s="3"/>
    </row>
    <row r="125" spans="5:12" ht="21">
      <c r="E125" s="59"/>
      <c r="F125" s="3"/>
      <c r="G125" s="3"/>
      <c r="H125" s="3"/>
      <c r="I125" s="3"/>
      <c r="J125" s="3"/>
      <c r="K125" s="3"/>
      <c r="L125" s="3"/>
    </row>
    <row r="126" spans="5:12" ht="21">
      <c r="E126" s="59"/>
      <c r="F126" s="3"/>
      <c r="G126" s="3"/>
      <c r="H126" s="3"/>
      <c r="I126" s="3"/>
      <c r="J126" s="3"/>
      <c r="K126" s="3"/>
      <c r="L126" s="3"/>
    </row>
    <row r="127" spans="5:12" ht="21">
      <c r="E127" s="59"/>
      <c r="F127" s="3"/>
      <c r="G127" s="3"/>
      <c r="H127" s="3"/>
      <c r="I127" s="3"/>
      <c r="J127" s="3"/>
      <c r="K127" s="3"/>
      <c r="L127" s="3"/>
    </row>
    <row r="128" spans="5:12" ht="21">
      <c r="E128" s="59"/>
      <c r="F128" s="3"/>
      <c r="G128" s="3"/>
      <c r="H128" s="3"/>
      <c r="I128" s="3"/>
      <c r="J128" s="3"/>
      <c r="K128" s="3"/>
      <c r="L128" s="3"/>
    </row>
    <row r="129" spans="5:12" ht="21">
      <c r="E129" s="59"/>
      <c r="F129" s="3"/>
      <c r="G129" s="3"/>
      <c r="H129" s="3"/>
      <c r="I129" s="3"/>
      <c r="J129" s="3"/>
      <c r="K129" s="3"/>
      <c r="L129" s="3"/>
    </row>
    <row r="130" spans="5:12" ht="21">
      <c r="E130" s="59"/>
      <c r="F130" s="3"/>
      <c r="G130" s="3"/>
      <c r="H130" s="3"/>
      <c r="I130" s="3"/>
      <c r="J130" s="3"/>
      <c r="K130" s="3"/>
      <c r="L130" s="3"/>
    </row>
    <row r="131" spans="5:12" ht="21">
      <c r="E131" s="59"/>
      <c r="F131" s="3"/>
      <c r="G131" s="3"/>
      <c r="H131" s="3"/>
      <c r="I131" s="3"/>
      <c r="J131" s="3"/>
      <c r="K131" s="3"/>
      <c r="L131" s="3"/>
    </row>
    <row r="132" spans="5:12" ht="21">
      <c r="E132" s="59"/>
      <c r="F132" s="3"/>
      <c r="G132" s="3"/>
      <c r="H132" s="3"/>
      <c r="I132" s="3"/>
      <c r="J132" s="3"/>
      <c r="K132" s="3"/>
      <c r="L132" s="3"/>
    </row>
    <row r="133" spans="5:12" ht="21">
      <c r="E133" s="59"/>
      <c r="F133" s="3"/>
      <c r="G133" s="3"/>
      <c r="H133" s="3"/>
      <c r="I133" s="3"/>
      <c r="J133" s="3"/>
      <c r="K133" s="3"/>
      <c r="L133" s="3"/>
    </row>
    <row r="134" spans="5:12" ht="21">
      <c r="E134" s="59"/>
      <c r="F134" s="3"/>
      <c r="G134" s="3"/>
      <c r="H134" s="3"/>
      <c r="I134" s="3"/>
      <c r="J134" s="3"/>
      <c r="K134" s="3"/>
      <c r="L134" s="3"/>
    </row>
  </sheetData>
  <mergeCells count="9">
    <mergeCell ref="A82:B82"/>
    <mergeCell ref="A1:N1"/>
    <mergeCell ref="A2:N2"/>
    <mergeCell ref="M3:N3"/>
    <mergeCell ref="A4:A5"/>
    <mergeCell ref="B4:B5"/>
    <mergeCell ref="C4:F4"/>
    <mergeCell ref="G4:J4"/>
    <mergeCell ref="K4:N4"/>
  </mergeCells>
  <conditionalFormatting sqref="A6:A81">
    <cfRule type="expression" dxfId="11" priority="2">
      <formula>$N6=100</formula>
    </cfRule>
  </conditionalFormatting>
  <conditionalFormatting sqref="N6:N81">
    <cfRule type="dataBar" priority="3">
      <dataBar>
        <cfvo type="num" val="0"/>
        <cfvo type="num" val="100"/>
        <color rgb="FF008AEF"/>
      </dataBar>
    </cfRule>
    <cfRule type="top10" dxfId="9" priority="4" rank="3"/>
    <cfRule type="top10" dxfId="8" priority="5" bottom="1" rank="3"/>
  </conditionalFormatting>
  <conditionalFormatting sqref="A6:A81">
    <cfRule type="top10" dxfId="5" priority="6" rank="3"/>
    <cfRule type="top10" dxfId="4" priority="7" bottom="1" rank="3"/>
  </conditionalFormatting>
  <conditionalFormatting sqref="B6:B81">
    <cfRule type="expression" dxfId="1" priority="1">
      <formula>OR($A6=1,$A6=2,$A6=3)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13.ส่วนกลางจัดสรรให้จังหวัด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2021-05-18T06:12:57Z</dcterms:created>
  <dcterms:modified xsi:type="dcterms:W3CDTF">2021-05-18T06:14:36Z</dcterms:modified>
</cp:coreProperties>
</file>