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'13.ส่วนกลางจัดสรรให้จังหวัด'!$A$1:$N$86</definedName>
  </definedNames>
  <calcPr calcId="145621"/>
</workbook>
</file>

<file path=xl/calcChain.xml><?xml version="1.0" encoding="utf-8"?>
<calcChain xmlns="http://schemas.openxmlformats.org/spreadsheetml/2006/main">
  <c r="B86" i="1" l="1"/>
  <c r="B85" i="1"/>
  <c r="B84" i="1"/>
  <c r="B83" i="1"/>
  <c r="I81" i="1"/>
  <c r="J81" i="1" s="1"/>
  <c r="H81" i="1"/>
  <c r="G81" i="1"/>
  <c r="E81" i="1"/>
  <c r="F81" i="1" s="1"/>
  <c r="D81" i="1"/>
  <c r="L81" i="1" s="1"/>
  <c r="C81" i="1"/>
  <c r="K81" i="1" s="1"/>
  <c r="B81" i="1"/>
  <c r="J80" i="1"/>
  <c r="I80" i="1"/>
  <c r="H80" i="1"/>
  <c r="G80" i="1"/>
  <c r="F80" i="1"/>
  <c r="E80" i="1"/>
  <c r="M80" i="1" s="1"/>
  <c r="N80" i="1" s="1"/>
  <c r="D80" i="1"/>
  <c r="L80" i="1" s="1"/>
  <c r="C80" i="1"/>
  <c r="K80" i="1" s="1"/>
  <c r="B80" i="1"/>
  <c r="J79" i="1"/>
  <c r="I79" i="1"/>
  <c r="H79" i="1"/>
  <c r="G79" i="1"/>
  <c r="F79" i="1"/>
  <c r="E79" i="1"/>
  <c r="M79" i="1" s="1"/>
  <c r="D79" i="1"/>
  <c r="L79" i="1" s="1"/>
  <c r="C79" i="1"/>
  <c r="K79" i="1" s="1"/>
  <c r="N79" i="1" s="1"/>
  <c r="B79" i="1"/>
  <c r="L78" i="1"/>
  <c r="J78" i="1"/>
  <c r="I78" i="1"/>
  <c r="H78" i="1"/>
  <c r="G78" i="1"/>
  <c r="F78" i="1"/>
  <c r="E78" i="1"/>
  <c r="M78" i="1" s="1"/>
  <c r="N78" i="1" s="1"/>
  <c r="P78" i="1" s="1"/>
  <c r="D78" i="1"/>
  <c r="C78" i="1"/>
  <c r="K78" i="1" s="1"/>
  <c r="B78" i="1"/>
  <c r="N77" i="1"/>
  <c r="J77" i="1"/>
  <c r="I77" i="1"/>
  <c r="H77" i="1"/>
  <c r="G77" i="1"/>
  <c r="F77" i="1"/>
  <c r="E77" i="1"/>
  <c r="M77" i="1" s="1"/>
  <c r="D77" i="1"/>
  <c r="L77" i="1" s="1"/>
  <c r="C77" i="1"/>
  <c r="K77" i="1" s="1"/>
  <c r="B77" i="1"/>
  <c r="L76" i="1"/>
  <c r="J76" i="1"/>
  <c r="I76" i="1"/>
  <c r="H76" i="1"/>
  <c r="G76" i="1"/>
  <c r="F76" i="1"/>
  <c r="E76" i="1"/>
  <c r="M76" i="1" s="1"/>
  <c r="N76" i="1" s="1"/>
  <c r="P76" i="1" s="1"/>
  <c r="D76" i="1"/>
  <c r="C76" i="1"/>
  <c r="K76" i="1" s="1"/>
  <c r="B76" i="1"/>
  <c r="N75" i="1"/>
  <c r="J75" i="1"/>
  <c r="I75" i="1"/>
  <c r="H75" i="1"/>
  <c r="G75" i="1"/>
  <c r="F75" i="1"/>
  <c r="E75" i="1"/>
  <c r="M75" i="1" s="1"/>
  <c r="D75" i="1"/>
  <c r="L75" i="1" s="1"/>
  <c r="C75" i="1"/>
  <c r="K75" i="1" s="1"/>
  <c r="B75" i="1"/>
  <c r="L74" i="1"/>
  <c r="J74" i="1"/>
  <c r="I74" i="1"/>
  <c r="H74" i="1"/>
  <c r="G74" i="1"/>
  <c r="F74" i="1"/>
  <c r="E74" i="1"/>
  <c r="M74" i="1" s="1"/>
  <c r="N74" i="1" s="1"/>
  <c r="P74" i="1" s="1"/>
  <c r="D74" i="1"/>
  <c r="C74" i="1"/>
  <c r="K74" i="1" s="1"/>
  <c r="B74" i="1"/>
  <c r="N73" i="1"/>
  <c r="J73" i="1"/>
  <c r="I73" i="1"/>
  <c r="H73" i="1"/>
  <c r="G73" i="1"/>
  <c r="F73" i="1"/>
  <c r="E73" i="1"/>
  <c r="M73" i="1" s="1"/>
  <c r="D73" i="1"/>
  <c r="L73" i="1" s="1"/>
  <c r="C73" i="1"/>
  <c r="K73" i="1" s="1"/>
  <c r="B73" i="1"/>
  <c r="L72" i="1"/>
  <c r="J72" i="1"/>
  <c r="I72" i="1"/>
  <c r="H72" i="1"/>
  <c r="G72" i="1"/>
  <c r="F72" i="1"/>
  <c r="E72" i="1"/>
  <c r="M72" i="1" s="1"/>
  <c r="N72" i="1" s="1"/>
  <c r="P72" i="1" s="1"/>
  <c r="D72" i="1"/>
  <c r="C72" i="1"/>
  <c r="K72" i="1" s="1"/>
  <c r="B72" i="1"/>
  <c r="N71" i="1"/>
  <c r="J71" i="1"/>
  <c r="I71" i="1"/>
  <c r="H71" i="1"/>
  <c r="G71" i="1"/>
  <c r="F71" i="1"/>
  <c r="E71" i="1"/>
  <c r="M71" i="1" s="1"/>
  <c r="D71" i="1"/>
  <c r="L71" i="1" s="1"/>
  <c r="C71" i="1"/>
  <c r="K71" i="1" s="1"/>
  <c r="B71" i="1"/>
  <c r="L70" i="1"/>
  <c r="J70" i="1"/>
  <c r="I70" i="1"/>
  <c r="H70" i="1"/>
  <c r="G70" i="1"/>
  <c r="F70" i="1"/>
  <c r="E70" i="1"/>
  <c r="M70" i="1" s="1"/>
  <c r="N70" i="1" s="1"/>
  <c r="P70" i="1" s="1"/>
  <c r="D70" i="1"/>
  <c r="C70" i="1"/>
  <c r="K70" i="1" s="1"/>
  <c r="B70" i="1"/>
  <c r="N69" i="1"/>
  <c r="J69" i="1"/>
  <c r="I69" i="1"/>
  <c r="H69" i="1"/>
  <c r="G69" i="1"/>
  <c r="F69" i="1"/>
  <c r="E69" i="1"/>
  <c r="M69" i="1" s="1"/>
  <c r="D69" i="1"/>
  <c r="L69" i="1" s="1"/>
  <c r="C69" i="1"/>
  <c r="K69" i="1" s="1"/>
  <c r="B69" i="1"/>
  <c r="L68" i="1"/>
  <c r="J68" i="1"/>
  <c r="I68" i="1"/>
  <c r="H68" i="1"/>
  <c r="G68" i="1"/>
  <c r="F68" i="1"/>
  <c r="E68" i="1"/>
  <c r="M68" i="1" s="1"/>
  <c r="N68" i="1" s="1"/>
  <c r="P68" i="1" s="1"/>
  <c r="D68" i="1"/>
  <c r="C68" i="1"/>
  <c r="K68" i="1" s="1"/>
  <c r="B68" i="1"/>
  <c r="N67" i="1"/>
  <c r="J67" i="1"/>
  <c r="I67" i="1"/>
  <c r="H67" i="1"/>
  <c r="G67" i="1"/>
  <c r="F67" i="1"/>
  <c r="E67" i="1"/>
  <c r="M67" i="1" s="1"/>
  <c r="D67" i="1"/>
  <c r="L67" i="1" s="1"/>
  <c r="C67" i="1"/>
  <c r="K67" i="1" s="1"/>
  <c r="B67" i="1"/>
  <c r="L66" i="1"/>
  <c r="J66" i="1"/>
  <c r="I66" i="1"/>
  <c r="H66" i="1"/>
  <c r="G66" i="1"/>
  <c r="F66" i="1"/>
  <c r="E66" i="1"/>
  <c r="M66" i="1" s="1"/>
  <c r="N66" i="1" s="1"/>
  <c r="P66" i="1" s="1"/>
  <c r="D66" i="1"/>
  <c r="C66" i="1"/>
  <c r="K66" i="1" s="1"/>
  <c r="B66" i="1"/>
  <c r="N65" i="1"/>
  <c r="J65" i="1"/>
  <c r="I65" i="1"/>
  <c r="H65" i="1"/>
  <c r="G65" i="1"/>
  <c r="F65" i="1"/>
  <c r="E65" i="1"/>
  <c r="M65" i="1" s="1"/>
  <c r="D65" i="1"/>
  <c r="L65" i="1" s="1"/>
  <c r="C65" i="1"/>
  <c r="K65" i="1" s="1"/>
  <c r="B65" i="1"/>
  <c r="L64" i="1"/>
  <c r="J64" i="1"/>
  <c r="I64" i="1"/>
  <c r="H64" i="1"/>
  <c r="G64" i="1"/>
  <c r="F64" i="1"/>
  <c r="E64" i="1"/>
  <c r="M64" i="1" s="1"/>
  <c r="N64" i="1" s="1"/>
  <c r="P64" i="1" s="1"/>
  <c r="D64" i="1"/>
  <c r="C64" i="1"/>
  <c r="K64" i="1" s="1"/>
  <c r="B64" i="1"/>
  <c r="N63" i="1"/>
  <c r="J63" i="1"/>
  <c r="I63" i="1"/>
  <c r="H63" i="1"/>
  <c r="G63" i="1"/>
  <c r="F63" i="1"/>
  <c r="E63" i="1"/>
  <c r="M63" i="1" s="1"/>
  <c r="D63" i="1"/>
  <c r="L63" i="1" s="1"/>
  <c r="C63" i="1"/>
  <c r="K63" i="1" s="1"/>
  <c r="B63" i="1"/>
  <c r="L62" i="1"/>
  <c r="J62" i="1"/>
  <c r="I62" i="1"/>
  <c r="H62" i="1"/>
  <c r="G62" i="1"/>
  <c r="F62" i="1"/>
  <c r="E62" i="1"/>
  <c r="M62" i="1" s="1"/>
  <c r="N62" i="1" s="1"/>
  <c r="P62" i="1" s="1"/>
  <c r="D62" i="1"/>
  <c r="C62" i="1"/>
  <c r="K62" i="1" s="1"/>
  <c r="B62" i="1"/>
  <c r="N61" i="1"/>
  <c r="J61" i="1"/>
  <c r="I61" i="1"/>
  <c r="H61" i="1"/>
  <c r="G61" i="1"/>
  <c r="F61" i="1"/>
  <c r="E61" i="1"/>
  <c r="M61" i="1" s="1"/>
  <c r="D61" i="1"/>
  <c r="L61" i="1" s="1"/>
  <c r="C61" i="1"/>
  <c r="K61" i="1" s="1"/>
  <c r="B61" i="1"/>
  <c r="L60" i="1"/>
  <c r="J60" i="1"/>
  <c r="I60" i="1"/>
  <c r="H60" i="1"/>
  <c r="G60" i="1"/>
  <c r="F60" i="1"/>
  <c r="E60" i="1"/>
  <c r="M60" i="1" s="1"/>
  <c r="N60" i="1" s="1"/>
  <c r="P60" i="1" s="1"/>
  <c r="D60" i="1"/>
  <c r="C60" i="1"/>
  <c r="K60" i="1" s="1"/>
  <c r="B60" i="1"/>
  <c r="N59" i="1"/>
  <c r="J59" i="1"/>
  <c r="I59" i="1"/>
  <c r="H59" i="1"/>
  <c r="G59" i="1"/>
  <c r="F59" i="1"/>
  <c r="E59" i="1"/>
  <c r="M59" i="1" s="1"/>
  <c r="D59" i="1"/>
  <c r="L59" i="1" s="1"/>
  <c r="C59" i="1"/>
  <c r="K59" i="1" s="1"/>
  <c r="B59" i="1"/>
  <c r="L58" i="1"/>
  <c r="J58" i="1"/>
  <c r="I58" i="1"/>
  <c r="H58" i="1"/>
  <c r="G58" i="1"/>
  <c r="F58" i="1"/>
  <c r="E58" i="1"/>
  <c r="M58" i="1" s="1"/>
  <c r="N58" i="1" s="1"/>
  <c r="P58" i="1" s="1"/>
  <c r="D58" i="1"/>
  <c r="C58" i="1"/>
  <c r="K58" i="1" s="1"/>
  <c r="B58" i="1"/>
  <c r="N57" i="1"/>
  <c r="J57" i="1"/>
  <c r="I57" i="1"/>
  <c r="H57" i="1"/>
  <c r="G57" i="1"/>
  <c r="F57" i="1"/>
  <c r="E57" i="1"/>
  <c r="M57" i="1" s="1"/>
  <c r="D57" i="1"/>
  <c r="L57" i="1" s="1"/>
  <c r="C57" i="1"/>
  <c r="K57" i="1" s="1"/>
  <c r="B57" i="1"/>
  <c r="L56" i="1"/>
  <c r="J56" i="1"/>
  <c r="I56" i="1"/>
  <c r="H56" i="1"/>
  <c r="G56" i="1"/>
  <c r="F56" i="1"/>
  <c r="E56" i="1"/>
  <c r="M56" i="1" s="1"/>
  <c r="N56" i="1" s="1"/>
  <c r="P56" i="1" s="1"/>
  <c r="D56" i="1"/>
  <c r="C56" i="1"/>
  <c r="K56" i="1" s="1"/>
  <c r="B56" i="1"/>
  <c r="N55" i="1"/>
  <c r="J55" i="1"/>
  <c r="I55" i="1"/>
  <c r="H55" i="1"/>
  <c r="G55" i="1"/>
  <c r="F55" i="1"/>
  <c r="E55" i="1"/>
  <c r="M55" i="1" s="1"/>
  <c r="D55" i="1"/>
  <c r="L55" i="1" s="1"/>
  <c r="C55" i="1"/>
  <c r="K55" i="1" s="1"/>
  <c r="B55" i="1"/>
  <c r="L54" i="1"/>
  <c r="J54" i="1"/>
  <c r="I54" i="1"/>
  <c r="H54" i="1"/>
  <c r="G54" i="1"/>
  <c r="F54" i="1"/>
  <c r="E54" i="1"/>
  <c r="M54" i="1" s="1"/>
  <c r="N54" i="1" s="1"/>
  <c r="P54" i="1" s="1"/>
  <c r="D54" i="1"/>
  <c r="C54" i="1"/>
  <c r="K54" i="1" s="1"/>
  <c r="B54" i="1"/>
  <c r="N53" i="1"/>
  <c r="J53" i="1"/>
  <c r="I53" i="1"/>
  <c r="H53" i="1"/>
  <c r="G53" i="1"/>
  <c r="F53" i="1"/>
  <c r="E53" i="1"/>
  <c r="M53" i="1" s="1"/>
  <c r="D53" i="1"/>
  <c r="L53" i="1" s="1"/>
  <c r="C53" i="1"/>
  <c r="K53" i="1" s="1"/>
  <c r="B53" i="1"/>
  <c r="L52" i="1"/>
  <c r="J52" i="1"/>
  <c r="I52" i="1"/>
  <c r="H52" i="1"/>
  <c r="G52" i="1"/>
  <c r="F52" i="1"/>
  <c r="E52" i="1"/>
  <c r="M52" i="1" s="1"/>
  <c r="N52" i="1" s="1"/>
  <c r="P52" i="1" s="1"/>
  <c r="D52" i="1"/>
  <c r="C52" i="1"/>
  <c r="K52" i="1" s="1"/>
  <c r="B52" i="1"/>
  <c r="N51" i="1"/>
  <c r="J51" i="1"/>
  <c r="I51" i="1"/>
  <c r="H51" i="1"/>
  <c r="G51" i="1"/>
  <c r="F51" i="1"/>
  <c r="E51" i="1"/>
  <c r="M51" i="1" s="1"/>
  <c r="D51" i="1"/>
  <c r="L51" i="1" s="1"/>
  <c r="C51" i="1"/>
  <c r="K51" i="1" s="1"/>
  <c r="B51" i="1"/>
  <c r="L50" i="1"/>
  <c r="J50" i="1"/>
  <c r="I50" i="1"/>
  <c r="H50" i="1"/>
  <c r="G50" i="1"/>
  <c r="F50" i="1"/>
  <c r="E50" i="1"/>
  <c r="M50" i="1" s="1"/>
  <c r="N50" i="1" s="1"/>
  <c r="P50" i="1" s="1"/>
  <c r="D50" i="1"/>
  <c r="C50" i="1"/>
  <c r="K50" i="1" s="1"/>
  <c r="B50" i="1"/>
  <c r="N49" i="1"/>
  <c r="J49" i="1"/>
  <c r="I49" i="1"/>
  <c r="H49" i="1"/>
  <c r="G49" i="1"/>
  <c r="F49" i="1"/>
  <c r="E49" i="1"/>
  <c r="M49" i="1" s="1"/>
  <c r="D49" i="1"/>
  <c r="L49" i="1" s="1"/>
  <c r="C49" i="1"/>
  <c r="K49" i="1" s="1"/>
  <c r="B49" i="1"/>
  <c r="L48" i="1"/>
  <c r="J48" i="1"/>
  <c r="I48" i="1"/>
  <c r="H48" i="1"/>
  <c r="G48" i="1"/>
  <c r="F48" i="1"/>
  <c r="E48" i="1"/>
  <c r="M48" i="1" s="1"/>
  <c r="N48" i="1" s="1"/>
  <c r="P48" i="1" s="1"/>
  <c r="D48" i="1"/>
  <c r="C48" i="1"/>
  <c r="K48" i="1" s="1"/>
  <c r="B48" i="1"/>
  <c r="N47" i="1"/>
  <c r="J47" i="1"/>
  <c r="I47" i="1"/>
  <c r="H47" i="1"/>
  <c r="G47" i="1"/>
  <c r="F47" i="1"/>
  <c r="E47" i="1"/>
  <c r="M47" i="1" s="1"/>
  <c r="D47" i="1"/>
  <c r="L47" i="1" s="1"/>
  <c r="C47" i="1"/>
  <c r="K47" i="1" s="1"/>
  <c r="B47" i="1"/>
  <c r="L46" i="1"/>
  <c r="J46" i="1"/>
  <c r="I46" i="1"/>
  <c r="H46" i="1"/>
  <c r="G46" i="1"/>
  <c r="F46" i="1"/>
  <c r="E46" i="1"/>
  <c r="M46" i="1" s="1"/>
  <c r="N46" i="1" s="1"/>
  <c r="P46" i="1" s="1"/>
  <c r="D46" i="1"/>
  <c r="C46" i="1"/>
  <c r="K46" i="1" s="1"/>
  <c r="B46" i="1"/>
  <c r="N45" i="1"/>
  <c r="J45" i="1"/>
  <c r="I45" i="1"/>
  <c r="H45" i="1"/>
  <c r="G45" i="1"/>
  <c r="F45" i="1"/>
  <c r="E45" i="1"/>
  <c r="M45" i="1" s="1"/>
  <c r="D45" i="1"/>
  <c r="L45" i="1" s="1"/>
  <c r="C45" i="1"/>
  <c r="K45" i="1" s="1"/>
  <c r="B45" i="1"/>
  <c r="L44" i="1"/>
  <c r="J44" i="1"/>
  <c r="I44" i="1"/>
  <c r="H44" i="1"/>
  <c r="G44" i="1"/>
  <c r="F44" i="1"/>
  <c r="E44" i="1"/>
  <c r="M44" i="1" s="1"/>
  <c r="N44" i="1" s="1"/>
  <c r="P44" i="1" s="1"/>
  <c r="D44" i="1"/>
  <c r="C44" i="1"/>
  <c r="K44" i="1" s="1"/>
  <c r="B44" i="1"/>
  <c r="N43" i="1"/>
  <c r="J43" i="1"/>
  <c r="I43" i="1"/>
  <c r="H43" i="1"/>
  <c r="G43" i="1"/>
  <c r="F43" i="1"/>
  <c r="E43" i="1"/>
  <c r="M43" i="1" s="1"/>
  <c r="D43" i="1"/>
  <c r="L43" i="1" s="1"/>
  <c r="C43" i="1"/>
  <c r="K43" i="1" s="1"/>
  <c r="B43" i="1"/>
  <c r="L42" i="1"/>
  <c r="J42" i="1"/>
  <c r="I42" i="1"/>
  <c r="H42" i="1"/>
  <c r="G42" i="1"/>
  <c r="F42" i="1"/>
  <c r="E42" i="1"/>
  <c r="M42" i="1" s="1"/>
  <c r="N42" i="1" s="1"/>
  <c r="P42" i="1" s="1"/>
  <c r="D42" i="1"/>
  <c r="C42" i="1"/>
  <c r="K42" i="1" s="1"/>
  <c r="B42" i="1"/>
  <c r="N41" i="1"/>
  <c r="J41" i="1"/>
  <c r="I41" i="1"/>
  <c r="H41" i="1"/>
  <c r="G41" i="1"/>
  <c r="F41" i="1"/>
  <c r="E41" i="1"/>
  <c r="M41" i="1" s="1"/>
  <c r="D41" i="1"/>
  <c r="L41" i="1" s="1"/>
  <c r="C41" i="1"/>
  <c r="K41" i="1" s="1"/>
  <c r="B41" i="1"/>
  <c r="L40" i="1"/>
  <c r="J40" i="1"/>
  <c r="I40" i="1"/>
  <c r="H40" i="1"/>
  <c r="G40" i="1"/>
  <c r="F40" i="1"/>
  <c r="E40" i="1"/>
  <c r="M40" i="1" s="1"/>
  <c r="N40" i="1" s="1"/>
  <c r="P40" i="1" s="1"/>
  <c r="D40" i="1"/>
  <c r="C40" i="1"/>
  <c r="K40" i="1" s="1"/>
  <c r="B40" i="1"/>
  <c r="N39" i="1"/>
  <c r="J39" i="1"/>
  <c r="I39" i="1"/>
  <c r="H39" i="1"/>
  <c r="G39" i="1"/>
  <c r="F39" i="1"/>
  <c r="E39" i="1"/>
  <c r="M39" i="1" s="1"/>
  <c r="D39" i="1"/>
  <c r="L39" i="1" s="1"/>
  <c r="C39" i="1"/>
  <c r="K39" i="1" s="1"/>
  <c r="B39" i="1"/>
  <c r="L38" i="1"/>
  <c r="J38" i="1"/>
  <c r="I38" i="1"/>
  <c r="H38" i="1"/>
  <c r="G38" i="1"/>
  <c r="F38" i="1"/>
  <c r="E38" i="1"/>
  <c r="M38" i="1" s="1"/>
  <c r="N38" i="1" s="1"/>
  <c r="P38" i="1" s="1"/>
  <c r="D38" i="1"/>
  <c r="C38" i="1"/>
  <c r="K38" i="1" s="1"/>
  <c r="B38" i="1"/>
  <c r="N37" i="1"/>
  <c r="J37" i="1"/>
  <c r="I37" i="1"/>
  <c r="H37" i="1"/>
  <c r="G37" i="1"/>
  <c r="F37" i="1"/>
  <c r="E37" i="1"/>
  <c r="M37" i="1" s="1"/>
  <c r="D37" i="1"/>
  <c r="L37" i="1" s="1"/>
  <c r="C37" i="1"/>
  <c r="K37" i="1" s="1"/>
  <c r="B37" i="1"/>
  <c r="L36" i="1"/>
  <c r="J36" i="1"/>
  <c r="I36" i="1"/>
  <c r="H36" i="1"/>
  <c r="G36" i="1"/>
  <c r="F36" i="1"/>
  <c r="E36" i="1"/>
  <c r="M36" i="1" s="1"/>
  <c r="N36" i="1" s="1"/>
  <c r="P36" i="1" s="1"/>
  <c r="D36" i="1"/>
  <c r="C36" i="1"/>
  <c r="K36" i="1" s="1"/>
  <c r="B36" i="1"/>
  <c r="N35" i="1"/>
  <c r="J35" i="1"/>
  <c r="I35" i="1"/>
  <c r="H35" i="1"/>
  <c r="G35" i="1"/>
  <c r="F35" i="1"/>
  <c r="E35" i="1"/>
  <c r="M35" i="1" s="1"/>
  <c r="D35" i="1"/>
  <c r="L35" i="1" s="1"/>
  <c r="C35" i="1"/>
  <c r="K35" i="1" s="1"/>
  <c r="B35" i="1"/>
  <c r="L34" i="1"/>
  <c r="J34" i="1"/>
  <c r="I34" i="1"/>
  <c r="H34" i="1"/>
  <c r="G34" i="1"/>
  <c r="F34" i="1"/>
  <c r="E34" i="1"/>
  <c r="M34" i="1" s="1"/>
  <c r="N34" i="1" s="1"/>
  <c r="P34" i="1" s="1"/>
  <c r="D34" i="1"/>
  <c r="C34" i="1"/>
  <c r="K34" i="1" s="1"/>
  <c r="B34" i="1"/>
  <c r="N33" i="1"/>
  <c r="J33" i="1"/>
  <c r="I33" i="1"/>
  <c r="H33" i="1"/>
  <c r="G33" i="1"/>
  <c r="F33" i="1"/>
  <c r="E33" i="1"/>
  <c r="M33" i="1" s="1"/>
  <c r="D33" i="1"/>
  <c r="L33" i="1" s="1"/>
  <c r="C33" i="1"/>
  <c r="K33" i="1" s="1"/>
  <c r="B33" i="1"/>
  <c r="I32" i="1"/>
  <c r="H32" i="1"/>
  <c r="G32" i="1"/>
  <c r="J32" i="1" s="1"/>
  <c r="E32" i="1"/>
  <c r="M32" i="1" s="1"/>
  <c r="D32" i="1"/>
  <c r="L32" i="1" s="1"/>
  <c r="C32" i="1"/>
  <c r="F32" i="1" s="1"/>
  <c r="B32" i="1"/>
  <c r="L31" i="1"/>
  <c r="J31" i="1"/>
  <c r="I31" i="1"/>
  <c r="H31" i="1"/>
  <c r="G31" i="1"/>
  <c r="F31" i="1"/>
  <c r="E31" i="1"/>
  <c r="M31" i="1" s="1"/>
  <c r="N31" i="1" s="1"/>
  <c r="D31" i="1"/>
  <c r="C31" i="1"/>
  <c r="K31" i="1" s="1"/>
  <c r="B31" i="1"/>
  <c r="I30" i="1"/>
  <c r="H30" i="1"/>
  <c r="G30" i="1"/>
  <c r="J30" i="1" s="1"/>
  <c r="E30" i="1"/>
  <c r="M30" i="1" s="1"/>
  <c r="D30" i="1"/>
  <c r="L30" i="1" s="1"/>
  <c r="C30" i="1"/>
  <c r="K30" i="1" s="1"/>
  <c r="B30" i="1"/>
  <c r="M29" i="1"/>
  <c r="N29" i="1" s="1"/>
  <c r="J29" i="1"/>
  <c r="I29" i="1"/>
  <c r="H29" i="1"/>
  <c r="G29" i="1"/>
  <c r="F29" i="1"/>
  <c r="E29" i="1"/>
  <c r="D29" i="1"/>
  <c r="L29" i="1" s="1"/>
  <c r="C29" i="1"/>
  <c r="K29" i="1" s="1"/>
  <c r="B29" i="1"/>
  <c r="I28" i="1"/>
  <c r="H28" i="1"/>
  <c r="G28" i="1"/>
  <c r="J28" i="1" s="1"/>
  <c r="E28" i="1"/>
  <c r="M28" i="1" s="1"/>
  <c r="N28" i="1" s="1"/>
  <c r="D28" i="1"/>
  <c r="L28" i="1" s="1"/>
  <c r="C28" i="1"/>
  <c r="K28" i="1" s="1"/>
  <c r="B28" i="1"/>
  <c r="J27" i="1"/>
  <c r="I27" i="1"/>
  <c r="H27" i="1"/>
  <c r="G27" i="1"/>
  <c r="F27" i="1"/>
  <c r="E27" i="1"/>
  <c r="M27" i="1" s="1"/>
  <c r="N27" i="1" s="1"/>
  <c r="D27" i="1"/>
  <c r="L27" i="1" s="1"/>
  <c r="C27" i="1"/>
  <c r="K27" i="1" s="1"/>
  <c r="B27" i="1"/>
  <c r="J26" i="1"/>
  <c r="I26" i="1"/>
  <c r="H26" i="1"/>
  <c r="G26" i="1"/>
  <c r="E26" i="1"/>
  <c r="M26" i="1" s="1"/>
  <c r="N26" i="1" s="1"/>
  <c r="D26" i="1"/>
  <c r="L26" i="1" s="1"/>
  <c r="C26" i="1"/>
  <c r="K26" i="1" s="1"/>
  <c r="B26" i="1"/>
  <c r="J25" i="1"/>
  <c r="I25" i="1"/>
  <c r="H25" i="1"/>
  <c r="G25" i="1"/>
  <c r="F25" i="1"/>
  <c r="E25" i="1"/>
  <c r="M25" i="1" s="1"/>
  <c r="D25" i="1"/>
  <c r="L25" i="1" s="1"/>
  <c r="C25" i="1"/>
  <c r="K25" i="1" s="1"/>
  <c r="B25" i="1"/>
  <c r="J24" i="1"/>
  <c r="I24" i="1"/>
  <c r="H24" i="1"/>
  <c r="G24" i="1"/>
  <c r="F24" i="1"/>
  <c r="E24" i="1"/>
  <c r="M24" i="1" s="1"/>
  <c r="D24" i="1"/>
  <c r="L24" i="1" s="1"/>
  <c r="C24" i="1"/>
  <c r="K24" i="1" s="1"/>
  <c r="B24" i="1"/>
  <c r="J23" i="1"/>
  <c r="I23" i="1"/>
  <c r="H23" i="1"/>
  <c r="G23" i="1"/>
  <c r="F23" i="1"/>
  <c r="E23" i="1"/>
  <c r="M23" i="1" s="1"/>
  <c r="N23" i="1" s="1"/>
  <c r="D23" i="1"/>
  <c r="L23" i="1" s="1"/>
  <c r="C23" i="1"/>
  <c r="K23" i="1" s="1"/>
  <c r="B23" i="1"/>
  <c r="J22" i="1"/>
  <c r="I22" i="1"/>
  <c r="H22" i="1"/>
  <c r="G22" i="1"/>
  <c r="F22" i="1"/>
  <c r="E22" i="1"/>
  <c r="M22" i="1" s="1"/>
  <c r="N22" i="1" s="1"/>
  <c r="D22" i="1"/>
  <c r="L22" i="1" s="1"/>
  <c r="C22" i="1"/>
  <c r="K22" i="1" s="1"/>
  <c r="B22" i="1"/>
  <c r="J21" i="1"/>
  <c r="I21" i="1"/>
  <c r="H21" i="1"/>
  <c r="G21" i="1"/>
  <c r="F21" i="1"/>
  <c r="E21" i="1"/>
  <c r="M21" i="1" s="1"/>
  <c r="D21" i="1"/>
  <c r="L21" i="1" s="1"/>
  <c r="C21" i="1"/>
  <c r="K21" i="1" s="1"/>
  <c r="N21" i="1" s="1"/>
  <c r="P21" i="1" s="1"/>
  <c r="B21" i="1"/>
  <c r="J20" i="1"/>
  <c r="I20" i="1"/>
  <c r="H20" i="1"/>
  <c r="G20" i="1"/>
  <c r="F20" i="1"/>
  <c r="E20" i="1"/>
  <c r="M20" i="1" s="1"/>
  <c r="N20" i="1" s="1"/>
  <c r="D20" i="1"/>
  <c r="L20" i="1" s="1"/>
  <c r="C20" i="1"/>
  <c r="K20" i="1" s="1"/>
  <c r="B20" i="1"/>
  <c r="J19" i="1"/>
  <c r="I19" i="1"/>
  <c r="H19" i="1"/>
  <c r="G19" i="1"/>
  <c r="F19" i="1"/>
  <c r="E19" i="1"/>
  <c r="M19" i="1" s="1"/>
  <c r="N19" i="1" s="1"/>
  <c r="P19" i="1" s="1"/>
  <c r="D19" i="1"/>
  <c r="L19" i="1" s="1"/>
  <c r="C19" i="1"/>
  <c r="K19" i="1" s="1"/>
  <c r="B19" i="1"/>
  <c r="N18" i="1"/>
  <c r="J18" i="1"/>
  <c r="I18" i="1"/>
  <c r="H18" i="1"/>
  <c r="G18" i="1"/>
  <c r="F18" i="1"/>
  <c r="E18" i="1"/>
  <c r="M18" i="1" s="1"/>
  <c r="D18" i="1"/>
  <c r="L18" i="1" s="1"/>
  <c r="C18" i="1"/>
  <c r="K18" i="1" s="1"/>
  <c r="B18" i="1"/>
  <c r="L17" i="1"/>
  <c r="J17" i="1"/>
  <c r="I17" i="1"/>
  <c r="H17" i="1"/>
  <c r="G17" i="1"/>
  <c r="F17" i="1"/>
  <c r="E17" i="1"/>
  <c r="M17" i="1" s="1"/>
  <c r="N17" i="1" s="1"/>
  <c r="P17" i="1" s="1"/>
  <c r="D17" i="1"/>
  <c r="C17" i="1"/>
  <c r="K17" i="1" s="1"/>
  <c r="B17" i="1"/>
  <c r="N16" i="1"/>
  <c r="J16" i="1"/>
  <c r="I16" i="1"/>
  <c r="H16" i="1"/>
  <c r="G16" i="1"/>
  <c r="F16" i="1"/>
  <c r="E16" i="1"/>
  <c r="M16" i="1" s="1"/>
  <c r="D16" i="1"/>
  <c r="L16" i="1" s="1"/>
  <c r="C16" i="1"/>
  <c r="K16" i="1" s="1"/>
  <c r="B16" i="1"/>
  <c r="L15" i="1"/>
  <c r="J15" i="1"/>
  <c r="I15" i="1"/>
  <c r="H15" i="1"/>
  <c r="G15" i="1"/>
  <c r="F15" i="1"/>
  <c r="E15" i="1"/>
  <c r="M15" i="1" s="1"/>
  <c r="N15" i="1" s="1"/>
  <c r="D15" i="1"/>
  <c r="C15" i="1"/>
  <c r="K15" i="1" s="1"/>
  <c r="B15" i="1"/>
  <c r="J14" i="1"/>
  <c r="I14" i="1"/>
  <c r="H14" i="1"/>
  <c r="G14" i="1"/>
  <c r="F14" i="1"/>
  <c r="E14" i="1"/>
  <c r="M14" i="1" s="1"/>
  <c r="N14" i="1" s="1"/>
  <c r="D14" i="1"/>
  <c r="L14" i="1" s="1"/>
  <c r="C14" i="1"/>
  <c r="K14" i="1" s="1"/>
  <c r="B14" i="1"/>
  <c r="M13" i="1"/>
  <c r="N13" i="1" s="1"/>
  <c r="J13" i="1"/>
  <c r="I13" i="1"/>
  <c r="H13" i="1"/>
  <c r="G13" i="1"/>
  <c r="F13" i="1"/>
  <c r="E13" i="1"/>
  <c r="D13" i="1"/>
  <c r="L13" i="1" s="1"/>
  <c r="C13" i="1"/>
  <c r="K13" i="1" s="1"/>
  <c r="B13" i="1"/>
  <c r="I12" i="1"/>
  <c r="H12" i="1"/>
  <c r="G12" i="1"/>
  <c r="J12" i="1" s="1"/>
  <c r="E12" i="1"/>
  <c r="M12" i="1" s="1"/>
  <c r="D12" i="1"/>
  <c r="L12" i="1" s="1"/>
  <c r="C12" i="1"/>
  <c r="F12" i="1" s="1"/>
  <c r="B12" i="1"/>
  <c r="L11" i="1"/>
  <c r="I11" i="1"/>
  <c r="J11" i="1" s="1"/>
  <c r="H11" i="1"/>
  <c r="G11" i="1"/>
  <c r="E11" i="1"/>
  <c r="F11" i="1" s="1"/>
  <c r="D11" i="1"/>
  <c r="C11" i="1"/>
  <c r="K11" i="1" s="1"/>
  <c r="B11" i="1"/>
  <c r="J10" i="1"/>
  <c r="I10" i="1"/>
  <c r="H10" i="1"/>
  <c r="G10" i="1"/>
  <c r="F10" i="1"/>
  <c r="E10" i="1"/>
  <c r="M10" i="1" s="1"/>
  <c r="D10" i="1"/>
  <c r="L10" i="1" s="1"/>
  <c r="C10" i="1"/>
  <c r="K10" i="1" s="1"/>
  <c r="B10" i="1"/>
  <c r="M9" i="1"/>
  <c r="N9" i="1" s="1"/>
  <c r="J9" i="1"/>
  <c r="I9" i="1"/>
  <c r="H9" i="1"/>
  <c r="G9" i="1"/>
  <c r="F9" i="1"/>
  <c r="E9" i="1"/>
  <c r="D9" i="1"/>
  <c r="L9" i="1" s="1"/>
  <c r="C9" i="1"/>
  <c r="K9" i="1" s="1"/>
  <c r="B9" i="1"/>
  <c r="I8" i="1"/>
  <c r="H8" i="1"/>
  <c r="G8" i="1"/>
  <c r="J8" i="1" s="1"/>
  <c r="E8" i="1"/>
  <c r="M8" i="1" s="1"/>
  <c r="N8" i="1" s="1"/>
  <c r="D8" i="1"/>
  <c r="L8" i="1" s="1"/>
  <c r="C8" i="1"/>
  <c r="K8" i="1" s="1"/>
  <c r="B8" i="1"/>
  <c r="L7" i="1"/>
  <c r="I7" i="1"/>
  <c r="J7" i="1" s="1"/>
  <c r="H7" i="1"/>
  <c r="G7" i="1"/>
  <c r="E7" i="1"/>
  <c r="M7" i="1" s="1"/>
  <c r="N7" i="1" s="1"/>
  <c r="D7" i="1"/>
  <c r="C7" i="1"/>
  <c r="K7" i="1" s="1"/>
  <c r="B7" i="1"/>
  <c r="I6" i="1"/>
  <c r="I82" i="1" s="1"/>
  <c r="H6" i="1"/>
  <c r="G6" i="1"/>
  <c r="E6" i="1"/>
  <c r="E82" i="1" s="1"/>
  <c r="D6" i="1"/>
  <c r="C6" i="1"/>
  <c r="B6" i="1"/>
  <c r="A2" i="1"/>
  <c r="A1" i="1"/>
  <c r="P8" i="1" l="1"/>
  <c r="P15" i="1"/>
  <c r="N10" i="1"/>
  <c r="P10" i="1" s="1"/>
  <c r="P20" i="1"/>
  <c r="P14" i="1"/>
  <c r="P9" i="1"/>
  <c r="P18" i="1"/>
  <c r="P22" i="1"/>
  <c r="P26" i="1"/>
  <c r="P27" i="1"/>
  <c r="P79" i="1"/>
  <c r="K12" i="1"/>
  <c r="N12" i="1" s="1"/>
  <c r="F6" i="1"/>
  <c r="J6" i="1"/>
  <c r="F8" i="1"/>
  <c r="M11" i="1"/>
  <c r="N11" i="1" s="1"/>
  <c r="P11" i="1" s="1"/>
  <c r="P23" i="1"/>
  <c r="P28" i="1"/>
  <c r="P16" i="1"/>
  <c r="N24" i="1"/>
  <c r="P24" i="1" s="1"/>
  <c r="P29" i="1"/>
  <c r="N30" i="1"/>
  <c r="P30" i="1" s="1"/>
  <c r="F82" i="1"/>
  <c r="F7" i="1"/>
  <c r="C82" i="1"/>
  <c r="G82" i="1"/>
  <c r="J82" i="1" s="1"/>
  <c r="K6" i="1"/>
  <c r="M6" i="1"/>
  <c r="N25" i="1"/>
  <c r="P25" i="1" s="1"/>
  <c r="K32" i="1"/>
  <c r="N32" i="1" s="1"/>
  <c r="P35" i="1"/>
  <c r="P39" i="1"/>
  <c r="P43" i="1"/>
  <c r="P47" i="1"/>
  <c r="P51" i="1"/>
  <c r="P55" i="1"/>
  <c r="P59" i="1"/>
  <c r="P63" i="1"/>
  <c r="P67" i="1"/>
  <c r="P71" i="1"/>
  <c r="P75" i="1"/>
  <c r="D82" i="1"/>
  <c r="H82" i="1"/>
  <c r="L6" i="1"/>
  <c r="L82" i="1" s="1"/>
  <c r="L88" i="1" s="1"/>
  <c r="F28" i="1"/>
  <c r="F26" i="1"/>
  <c r="F30" i="1"/>
  <c r="P37" i="1"/>
  <c r="P41" i="1"/>
  <c r="P45" i="1"/>
  <c r="P49" i="1"/>
  <c r="P53" i="1"/>
  <c r="P57" i="1"/>
  <c r="P61" i="1"/>
  <c r="P65" i="1"/>
  <c r="P69" i="1"/>
  <c r="P73" i="1"/>
  <c r="P77" i="1"/>
  <c r="P80" i="1"/>
  <c r="M81" i="1"/>
  <c r="N81" i="1" s="1"/>
  <c r="P81" i="1" s="1"/>
  <c r="P32" i="1" l="1"/>
  <c r="P33" i="1"/>
  <c r="P12" i="1"/>
  <c r="P13" i="1"/>
  <c r="P31" i="1"/>
  <c r="K82" i="1"/>
  <c r="K88" i="1" s="1"/>
  <c r="M82" i="1"/>
  <c r="N6" i="1"/>
  <c r="P7" i="1" s="1"/>
  <c r="M88" i="1" l="1"/>
  <c r="N82" i="1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<sst xmlns="http://schemas.openxmlformats.org/spreadsheetml/2006/main" count="98" uniqueCount="88">
  <si>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</si>
  <si>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</si>
  <si>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</si>
  <si>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</si>
  <si>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</si>
  <si>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</si>
  <si>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</si>
  <si>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PO</t>
  </si>
  <si>
    <t>เบิกจ่าย</t>
  </si>
  <si>
    <t>ร้อยละเบิกจ่ายต่องบจัดสรรถือจ่ายจังหวัด</t>
  </si>
  <si>
    <t>1500</t>
  </si>
  <si>
    <t>2300</t>
  </si>
  <si>
    <t>8100</t>
  </si>
  <si>
    <t>2500</t>
  </si>
  <si>
    <t>9300</t>
  </si>
  <si>
    <t>1800</t>
  </si>
  <si>
    <t>3100</t>
  </si>
  <si>
    <t>5300</t>
  </si>
  <si>
    <t>8400</t>
  </si>
  <si>
    <t>7200</t>
  </si>
  <si>
    <t>6100</t>
  </si>
  <si>
    <t>5500</t>
  </si>
  <si>
    <t>1400</t>
  </si>
  <si>
    <t>3800</t>
  </si>
  <si>
    <t>7100</t>
  </si>
  <si>
    <t>2700</t>
  </si>
  <si>
    <t>9500</t>
  </si>
  <si>
    <t>2100</t>
  </si>
  <si>
    <t>3900</t>
  </si>
  <si>
    <t>4900</t>
  </si>
  <si>
    <t>8500</t>
  </si>
  <si>
    <t>6000</t>
  </si>
  <si>
    <t>9100</t>
  </si>
  <si>
    <t>2600</t>
  </si>
  <si>
    <t>2200</t>
  </si>
  <si>
    <t>5800</t>
  </si>
  <si>
    <t>6600</t>
  </si>
  <si>
    <t>1900</t>
  </si>
  <si>
    <t>6200</t>
  </si>
  <si>
    <t>4600</t>
  </si>
  <si>
    <t>6700</t>
  </si>
  <si>
    <t>3700</t>
  </si>
  <si>
    <t>8300</t>
  </si>
  <si>
    <t>8600</t>
  </si>
  <si>
    <t>7600</t>
  </si>
  <si>
    <t>3600</t>
  </si>
  <si>
    <t>1300</t>
  </si>
  <si>
    <t>2000</t>
  </si>
  <si>
    <t>1700</t>
  </si>
  <si>
    <t>7700</t>
  </si>
  <si>
    <t>4500</t>
  </si>
  <si>
    <t>1100</t>
  </si>
  <si>
    <t>9600</t>
  </si>
  <si>
    <t>3500</t>
  </si>
  <si>
    <t>7500</t>
  </si>
  <si>
    <t>4800</t>
  </si>
  <si>
    <t>8200</t>
  </si>
  <si>
    <t>3200</t>
  </si>
  <si>
    <t>4200</t>
  </si>
  <si>
    <t>2400</t>
  </si>
  <si>
    <t>5400</t>
  </si>
  <si>
    <t>7000</t>
  </si>
  <si>
    <t>4400</t>
  </si>
  <si>
    <t>5200</t>
  </si>
  <si>
    <t>4100</t>
  </si>
  <si>
    <t>1200</t>
  </si>
  <si>
    <t>5100</t>
  </si>
  <si>
    <t>9200</t>
  </si>
  <si>
    <t>7400</t>
  </si>
  <si>
    <t>6500</t>
  </si>
  <si>
    <t>3000</t>
  </si>
  <si>
    <t>4700</t>
  </si>
  <si>
    <t>1600</t>
  </si>
  <si>
    <t>3300</t>
  </si>
  <si>
    <t>6400</t>
  </si>
  <si>
    <t>9400</t>
  </si>
  <si>
    <t>5700</t>
  </si>
  <si>
    <t>3400</t>
  </si>
  <si>
    <t>4300</t>
  </si>
  <si>
    <t>7300</t>
  </si>
  <si>
    <t>6300</t>
  </si>
  <si>
    <t>4000</t>
  </si>
  <si>
    <t>9000</t>
  </si>
  <si>
    <t>5600</t>
  </si>
  <si>
    <t>8000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</si>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</sst>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  <numFmt numFmtId="191" formatCode="_(* #,##0.00_);_(* \(#,##0.00\);_(* &quot;-&quot;??_);_(@_)"/>
  </numFmts>
  <fonts count="67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4"/>
      <name val="Cordia New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</borders>
  <cellStyleXfs count="790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8" applyNumberFormat="0" applyProtection="0">
      <alignment horizontal="left" vertical="center" indent="1"/>
    </xf>
    <xf numFmtId="0" fontId="10" fillId="0" borderId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26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7" borderId="0" applyNumberFormat="0" applyBorder="0" applyAlignment="0" applyProtection="0"/>
    <xf numFmtId="19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9" fontId="9" fillId="0" borderId="0" applyFont="0" applyFill="0" applyBorder="0" applyAlignment="0" applyProtection="0"/>
    <xf numFmtId="4" fontId="15" fillId="28" borderId="18" applyNumberFormat="0" applyProtection="0">
      <alignment vertical="center"/>
    </xf>
    <xf numFmtId="4" fontId="16" fillId="28" borderId="18" applyNumberFormat="0" applyProtection="0">
      <alignment vertical="center"/>
    </xf>
    <xf numFmtId="4" fontId="15" fillId="28" borderId="18" applyNumberFormat="0" applyProtection="0">
      <alignment horizontal="left" vertical="center" indent="1"/>
    </xf>
    <xf numFmtId="4" fontId="15" fillId="28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4" fontId="15" fillId="29" borderId="18" applyNumberFormat="0" applyProtection="0">
      <alignment horizontal="right" vertical="center"/>
    </xf>
    <xf numFmtId="4" fontId="15" fillId="30" borderId="18" applyNumberFormat="0" applyProtection="0">
      <alignment horizontal="right" vertical="center"/>
    </xf>
    <xf numFmtId="4" fontId="15" fillId="31" borderId="18" applyNumberFormat="0" applyProtection="0">
      <alignment horizontal="right" vertical="center"/>
    </xf>
    <xf numFmtId="4" fontId="15" fillId="32" borderId="18" applyNumberFormat="0" applyProtection="0">
      <alignment horizontal="right" vertical="center"/>
    </xf>
    <xf numFmtId="4" fontId="15" fillId="33" borderId="18" applyNumberFormat="0" applyProtection="0">
      <alignment horizontal="right" vertical="center"/>
    </xf>
    <xf numFmtId="4" fontId="15" fillId="34" borderId="18" applyNumberFormat="0" applyProtection="0">
      <alignment horizontal="right" vertical="center"/>
    </xf>
    <xf numFmtId="4" fontId="15" fillId="35" borderId="18" applyNumberFormat="0" applyProtection="0">
      <alignment horizontal="right" vertical="center"/>
    </xf>
    <xf numFmtId="4" fontId="15" fillId="36" borderId="18" applyNumberFormat="0" applyProtection="0">
      <alignment horizontal="right" vertical="center"/>
    </xf>
    <xf numFmtId="4" fontId="15" fillId="37" borderId="18" applyNumberFormat="0" applyProtection="0">
      <alignment horizontal="right" vertical="center"/>
    </xf>
    <xf numFmtId="4" fontId="17" fillId="38" borderId="18" applyNumberFormat="0" applyProtection="0">
      <alignment horizontal="left" vertical="center" indent="1"/>
    </xf>
    <xf numFmtId="4" fontId="15" fillId="39" borderId="24" applyNumberFormat="0" applyProtection="0">
      <alignment horizontal="left" vertical="center" indent="1"/>
    </xf>
    <xf numFmtId="4" fontId="18" fillId="40" borderId="0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39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4" fontId="15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41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3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2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4" fontId="15" fillId="42" borderId="18" applyNumberFormat="0" applyProtection="0">
      <alignment vertical="center"/>
    </xf>
    <xf numFmtId="4" fontId="16" fillId="42" borderId="18" applyNumberFormat="0" applyProtection="0">
      <alignment vertical="center"/>
    </xf>
    <xf numFmtId="4" fontId="15" fillId="42" borderId="18" applyNumberFormat="0" applyProtection="0">
      <alignment horizontal="left" vertical="center" indent="1"/>
    </xf>
    <xf numFmtId="4" fontId="15" fillId="42" borderId="18" applyNumberFormat="0" applyProtection="0">
      <alignment horizontal="left" vertical="center" indent="1"/>
    </xf>
    <xf numFmtId="4" fontId="15" fillId="39" borderId="18" applyNumberFormat="0" applyProtection="0">
      <alignment horizontal="right" vertical="center"/>
    </xf>
    <xf numFmtId="4" fontId="16" fillId="39" borderId="18" applyNumberFormat="0" applyProtection="0">
      <alignment horizontal="right" vertical="center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9" fillId="4" borderId="18" applyNumberFormat="0" applyProtection="0">
      <alignment horizontal="left" vertical="center" indent="1"/>
    </xf>
    <xf numFmtId="0" fontId="19" fillId="0" borderId="0"/>
    <xf numFmtId="4" fontId="20" fillId="39" borderId="18" applyNumberFormat="0" applyProtection="0">
      <alignment horizontal="right" vertical="center"/>
    </xf>
    <xf numFmtId="0" fontId="21" fillId="12" borderId="25" applyNumberFormat="0" applyAlignment="0" applyProtection="0"/>
    <xf numFmtId="0" fontId="22" fillId="22" borderId="25" applyNumberFormat="0" applyAlignment="0" applyProtection="0"/>
    <xf numFmtId="0" fontId="21" fillId="12" borderId="25" applyNumberFormat="0" applyAlignment="0" applyProtection="0"/>
    <xf numFmtId="0" fontId="22" fillId="22" borderId="25" applyNumberFormat="0" applyAlignment="0" applyProtection="0"/>
    <xf numFmtId="0" fontId="21" fillId="1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1" fillId="12" borderId="25" applyNumberFormat="0" applyAlignment="0" applyProtection="0"/>
    <xf numFmtId="0" fontId="22" fillId="22" borderId="25" applyNumberFormat="0" applyAlignment="0" applyProtection="0"/>
    <xf numFmtId="0" fontId="21" fillId="1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1" fillId="12" borderId="25" applyNumberFormat="0" applyAlignment="0" applyProtection="0"/>
    <xf numFmtId="0" fontId="21" fillId="12" borderId="25" applyNumberFormat="0" applyAlignment="0" applyProtection="0"/>
    <xf numFmtId="0" fontId="21" fillId="12" borderId="25" applyNumberFormat="0" applyAlignment="0" applyProtection="0"/>
    <xf numFmtId="0" fontId="23" fillId="14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6" applyNumberFormat="0" applyAlignment="0" applyProtection="0"/>
    <xf numFmtId="0" fontId="34" fillId="19" borderId="26" applyNumberFormat="0" applyAlignment="0" applyProtection="0"/>
    <xf numFmtId="0" fontId="33" fillId="19" borderId="26" applyNumberFormat="0" applyAlignment="0" applyProtection="0"/>
    <xf numFmtId="0" fontId="34" fillId="19" borderId="26" applyNumberFormat="0" applyAlignment="0" applyProtection="0"/>
    <xf numFmtId="0" fontId="33" fillId="19" borderId="26" applyNumberFormat="0" applyAlignment="0" applyProtection="0"/>
    <xf numFmtId="0" fontId="34" fillId="19" borderId="26" applyNumberFormat="0" applyAlignment="0" applyProtection="0"/>
    <xf numFmtId="0" fontId="34" fillId="19" borderId="26" applyNumberFormat="0" applyAlignment="0" applyProtection="0"/>
    <xf numFmtId="0" fontId="34" fillId="19" borderId="26" applyNumberFormat="0" applyAlignment="0" applyProtection="0"/>
    <xf numFmtId="0" fontId="33" fillId="19" borderId="26" applyNumberFormat="0" applyAlignment="0" applyProtection="0"/>
    <xf numFmtId="0" fontId="34" fillId="19" borderId="26" applyNumberFormat="0" applyAlignment="0" applyProtection="0"/>
    <xf numFmtId="0" fontId="33" fillId="19" borderId="26" applyNumberFormat="0" applyAlignment="0" applyProtection="0"/>
    <xf numFmtId="0" fontId="34" fillId="19" borderId="26" applyNumberFormat="0" applyAlignment="0" applyProtection="0"/>
    <xf numFmtId="0" fontId="34" fillId="19" borderId="26" applyNumberFormat="0" applyAlignment="0" applyProtection="0"/>
    <xf numFmtId="0" fontId="33" fillId="19" borderId="26" applyNumberFormat="0" applyAlignment="0" applyProtection="0"/>
    <xf numFmtId="0" fontId="33" fillId="19" borderId="26" applyNumberFormat="0" applyAlignment="0" applyProtection="0"/>
    <xf numFmtId="0" fontId="33" fillId="19" borderId="26" applyNumberFormat="0" applyAlignment="0" applyProtection="0"/>
    <xf numFmtId="0" fontId="35" fillId="43" borderId="26" applyNumberFormat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8" fillId="0" borderId="27" applyNumberFormat="0" applyFill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3" fillId="17" borderId="25" applyNumberFormat="0" applyAlignment="0" applyProtection="0"/>
    <xf numFmtId="0" fontId="44" fillId="17" borderId="25" applyNumberFormat="0" applyAlignment="0" applyProtection="0"/>
    <xf numFmtId="0" fontId="43" fillId="17" borderId="25" applyNumberFormat="0" applyAlignment="0" applyProtection="0"/>
    <xf numFmtId="0" fontId="44" fillId="17" borderId="25" applyNumberFormat="0" applyAlignment="0" applyProtection="0"/>
    <xf numFmtId="0" fontId="43" fillId="17" borderId="25" applyNumberFormat="0" applyAlignment="0" applyProtection="0"/>
    <xf numFmtId="0" fontId="44" fillId="17" borderId="25" applyNumberFormat="0" applyAlignment="0" applyProtection="0"/>
    <xf numFmtId="0" fontId="44" fillId="17" borderId="25" applyNumberFormat="0" applyAlignment="0" applyProtection="0"/>
    <xf numFmtId="0" fontId="44" fillId="17" borderId="25" applyNumberFormat="0" applyAlignment="0" applyProtection="0"/>
    <xf numFmtId="0" fontId="43" fillId="17" borderId="25" applyNumberFormat="0" applyAlignment="0" applyProtection="0"/>
    <xf numFmtId="0" fontId="44" fillId="17" borderId="25" applyNumberFormat="0" applyAlignment="0" applyProtection="0"/>
    <xf numFmtId="0" fontId="43" fillId="17" borderId="25" applyNumberFormat="0" applyAlignment="0" applyProtection="0"/>
    <xf numFmtId="0" fontId="44" fillId="17" borderId="25" applyNumberFormat="0" applyAlignment="0" applyProtection="0"/>
    <xf numFmtId="0" fontId="44" fillId="17" borderId="25" applyNumberFormat="0" applyAlignment="0" applyProtection="0"/>
    <xf numFmtId="0" fontId="43" fillId="17" borderId="25" applyNumberFormat="0" applyAlignment="0" applyProtection="0"/>
    <xf numFmtId="0" fontId="43" fillId="17" borderId="25" applyNumberFormat="0" applyAlignment="0" applyProtection="0"/>
    <xf numFmtId="0" fontId="43" fillId="17" borderId="25" applyNumberFormat="0" applyAlignment="0" applyProtection="0"/>
    <xf numFmtId="0" fontId="45" fillId="17" borderId="25" applyNumberFormat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1" fillId="0" borderId="29" applyNumberFormat="0" applyFill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4" fillId="4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4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55" fillId="12" borderId="18" applyNumberFormat="0" applyAlignment="0" applyProtection="0"/>
    <xf numFmtId="0" fontId="56" fillId="22" borderId="18" applyNumberFormat="0" applyAlignment="0" applyProtection="0"/>
    <xf numFmtId="0" fontId="55" fillId="12" borderId="18" applyNumberFormat="0" applyAlignment="0" applyProtection="0"/>
    <xf numFmtId="0" fontId="56" fillId="22" borderId="18" applyNumberFormat="0" applyAlignment="0" applyProtection="0"/>
    <xf numFmtId="0" fontId="55" fillId="12" borderId="18" applyNumberFormat="0" applyAlignment="0" applyProtection="0"/>
    <xf numFmtId="0" fontId="56" fillId="22" borderId="18" applyNumberFormat="0" applyAlignment="0" applyProtection="0"/>
    <xf numFmtId="0" fontId="56" fillId="22" borderId="18" applyNumberFormat="0" applyAlignment="0" applyProtection="0"/>
    <xf numFmtId="0" fontId="56" fillId="22" borderId="18" applyNumberFormat="0" applyAlignment="0" applyProtection="0"/>
    <xf numFmtId="0" fontId="55" fillId="12" borderId="18" applyNumberFormat="0" applyAlignment="0" applyProtection="0"/>
    <xf numFmtId="0" fontId="56" fillId="22" borderId="18" applyNumberFormat="0" applyAlignment="0" applyProtection="0"/>
    <xf numFmtId="0" fontId="55" fillId="12" borderId="18" applyNumberFormat="0" applyAlignment="0" applyProtection="0"/>
    <xf numFmtId="0" fontId="56" fillId="22" borderId="18" applyNumberFormat="0" applyAlignment="0" applyProtection="0"/>
    <xf numFmtId="0" fontId="56" fillId="22" borderId="18" applyNumberFormat="0" applyAlignment="0" applyProtection="0"/>
    <xf numFmtId="0" fontId="55" fillId="12" borderId="18" applyNumberFormat="0" applyAlignment="0" applyProtection="0"/>
    <xf numFmtId="0" fontId="55" fillId="12" borderId="18" applyNumberFormat="0" applyAlignment="0" applyProtection="0"/>
    <xf numFmtId="0" fontId="55" fillId="12" borderId="18" applyNumberFormat="0" applyAlignment="0" applyProtection="0"/>
    <xf numFmtId="0" fontId="57" fillId="14" borderId="18" applyNumberFormat="0" applyAlignment="0" applyProtection="0"/>
    <xf numFmtId="0" fontId="9" fillId="10" borderId="31" applyNumberFormat="0" applyFont="0" applyAlignment="0" applyProtection="0"/>
    <xf numFmtId="0" fontId="4" fillId="10" borderId="31" applyNumberFormat="0" applyFont="0" applyAlignment="0" applyProtection="0"/>
    <xf numFmtId="0" fontId="9" fillId="10" borderId="31" applyNumberFormat="0" applyFont="0" applyAlignment="0" applyProtection="0"/>
    <xf numFmtId="0" fontId="4" fillId="10" borderId="31" applyNumberFormat="0" applyFont="0" applyAlignment="0" applyProtection="0"/>
    <xf numFmtId="0" fontId="9" fillId="10" borderId="31" applyNumberFormat="0" applyFont="0" applyAlignment="0" applyProtection="0"/>
    <xf numFmtId="0" fontId="4" fillId="10" borderId="31" applyNumberFormat="0" applyFont="0" applyAlignment="0" applyProtection="0"/>
    <xf numFmtId="0" fontId="4" fillId="10" borderId="31" applyNumberFormat="0" applyFont="0" applyAlignment="0" applyProtection="0"/>
    <xf numFmtId="0" fontId="4" fillId="10" borderId="31" applyNumberFormat="0" applyFont="0" applyAlignment="0" applyProtection="0"/>
    <xf numFmtId="0" fontId="9" fillId="10" borderId="31" applyNumberFormat="0" applyFont="0" applyAlignment="0" applyProtection="0"/>
    <xf numFmtId="0" fontId="4" fillId="10" borderId="31" applyNumberFormat="0" applyFont="0" applyAlignment="0" applyProtection="0"/>
    <xf numFmtId="0" fontId="9" fillId="10" borderId="31" applyNumberFormat="0" applyFont="0" applyAlignment="0" applyProtection="0"/>
    <xf numFmtId="0" fontId="4" fillId="10" borderId="31" applyNumberFormat="0" applyFont="0" applyAlignment="0" applyProtection="0"/>
    <xf numFmtId="0" fontId="4" fillId="10" borderId="31" applyNumberFormat="0" applyFont="0" applyAlignment="0" applyProtection="0"/>
    <xf numFmtId="0" fontId="9" fillId="10" borderId="31" applyNumberFormat="0" applyFont="0" applyAlignment="0" applyProtection="0"/>
    <xf numFmtId="0" fontId="9" fillId="10" borderId="31" applyNumberFormat="0" applyFont="0" applyAlignment="0" applyProtection="0"/>
    <xf numFmtId="0" fontId="9" fillId="10" borderId="31" applyNumberFormat="0" applyFont="0" applyAlignment="0" applyProtection="0"/>
    <xf numFmtId="0" fontId="9" fillId="10" borderId="25" applyNumberFormat="0" applyFont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60" fillId="0" borderId="32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6" fillId="0" borderId="3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4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3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horizontal="center" vertical="center"/>
    </xf>
    <xf numFmtId="43" fontId="7" fillId="5" borderId="21" xfId="3" applyFont="1" applyFill="1" applyBorder="1" applyAlignment="1">
      <alignment horizontal="center" vertical="center"/>
    </xf>
    <xf numFmtId="43" fontId="7" fillId="5" borderId="20" xfId="3" applyNumberFormat="1" applyFont="1" applyFill="1" applyBorder="1" applyAlignment="1">
      <alignment vertical="center"/>
    </xf>
    <xf numFmtId="43" fontId="7" fillId="5" borderId="21" xfId="3" applyNumberFormat="1" applyFont="1" applyFill="1" applyBorder="1" applyAlignment="1">
      <alignment vertical="center"/>
    </xf>
    <xf numFmtId="43" fontId="7" fillId="5" borderId="22" xfId="3" applyNumberFormat="1" applyFont="1" applyFill="1" applyBorder="1" applyAlignment="1">
      <alignment vertical="center"/>
    </xf>
    <xf numFmtId="43" fontId="7" fillId="5" borderId="23" xfId="3" applyNumberFormat="1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vertical="center"/>
    </xf>
    <xf numFmtId="4" fontId="9" fillId="4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790">
    <cellStyle name="20% - ส่วนที่ถูกเน้น1" xfId="6"/>
    <cellStyle name="20% - ส่วนที่ถูกเน้น1 2" xfId="7"/>
    <cellStyle name="20% - ส่วนที่ถูกเน้น1 2 2" xfId="8"/>
    <cellStyle name="20% - ส่วนที่ถูกเน้น1 2 2 2" xfId="9"/>
    <cellStyle name="20% - ส่วนที่ถูกเน้น1 2 2 2 2" xfId="10"/>
    <cellStyle name="20% - ส่วนที่ถูกเน้น1 2 2 2 2 2" xfId="11"/>
    <cellStyle name="20% - ส่วนที่ถูกเน้น1 2 2 2 3" xfId="12"/>
    <cellStyle name="20% - ส่วนที่ถูกเน้น1 2 2 3" xfId="13"/>
    <cellStyle name="20% - ส่วนที่ถูกเน้น1 2 2 3 2" xfId="14"/>
    <cellStyle name="20% - ส่วนที่ถูกเน้น1 2 3" xfId="15"/>
    <cellStyle name="20% - ส่วนที่ถูกเน้น1 2 4" xfId="16"/>
    <cellStyle name="20% - ส่วนที่ถูกเน้น1 2 4 2" xfId="17"/>
    <cellStyle name="20% - ส่วนที่ถูกเน้น1 2 5" xfId="18"/>
    <cellStyle name="20% - ส่วนที่ถูกเน้น1 3" xfId="19"/>
    <cellStyle name="20% - ส่วนที่ถูกเน้น1 4" xfId="20"/>
    <cellStyle name="20% - ส่วนที่ถูกเน้น1 5" xfId="21"/>
    <cellStyle name="20% - ส่วนที่ถูกเน้น1_BEx7" xfId="22"/>
    <cellStyle name="20% - ส่วนที่ถูกเน้น2" xfId="23"/>
    <cellStyle name="20% - ส่วนที่ถูกเน้น2 2" xfId="24"/>
    <cellStyle name="20% - ส่วนที่ถูกเน้น2 2 2" xfId="25"/>
    <cellStyle name="20% - ส่วนที่ถูกเน้น2 2 2 2" xfId="26"/>
    <cellStyle name="20% - ส่วนที่ถูกเน้น2 2 2 2 2" xfId="27"/>
    <cellStyle name="20% - ส่วนที่ถูกเน้น2 2 2 2 2 2" xfId="28"/>
    <cellStyle name="20% - ส่วนที่ถูกเน้น2 2 2 2 3" xfId="29"/>
    <cellStyle name="20% - ส่วนที่ถูกเน้น2 2 2 3" xfId="30"/>
    <cellStyle name="20% - ส่วนที่ถูกเน้น2 2 2 3 2" xfId="31"/>
    <cellStyle name="20% - ส่วนที่ถูกเน้น2 2 3" xfId="32"/>
    <cellStyle name="20% - ส่วนที่ถูกเน้น2 2 4" xfId="33"/>
    <cellStyle name="20% - ส่วนที่ถูกเน้น2 2 4 2" xfId="34"/>
    <cellStyle name="20% - ส่วนที่ถูกเน้น2 2 5" xfId="35"/>
    <cellStyle name="20% - ส่วนที่ถูกเน้น2 3" xfId="36"/>
    <cellStyle name="20% - ส่วนที่ถูกเน้น2 4" xfId="37"/>
    <cellStyle name="20% - ส่วนที่ถูกเน้น2 5" xfId="38"/>
    <cellStyle name="20% - ส่วนที่ถูกเน้น2_BEx7" xfId="39"/>
    <cellStyle name="20% - ส่วนที่ถูกเน้น3" xfId="40"/>
    <cellStyle name="20% - ส่วนที่ถูกเน้น3 2" xfId="41"/>
    <cellStyle name="20% - ส่วนที่ถูกเน้น3 2 2" xfId="42"/>
    <cellStyle name="20% - ส่วนที่ถูกเน้น3 2 2 2" xfId="43"/>
    <cellStyle name="20% - ส่วนที่ถูกเน้น3 2 2 2 2" xfId="44"/>
    <cellStyle name="20% - ส่วนที่ถูกเน้น3 2 2 2 2 2" xfId="45"/>
    <cellStyle name="20% - ส่วนที่ถูกเน้น3 2 2 2 3" xfId="46"/>
    <cellStyle name="20% - ส่วนที่ถูกเน้น3 2 2 3" xfId="47"/>
    <cellStyle name="20% - ส่วนที่ถูกเน้น3 2 2 3 2" xfId="48"/>
    <cellStyle name="20% - ส่วนที่ถูกเน้น3 2 3" xfId="49"/>
    <cellStyle name="20% - ส่วนที่ถูกเน้น3 2 4" xfId="50"/>
    <cellStyle name="20% - ส่วนที่ถูกเน้น3 2 4 2" xfId="51"/>
    <cellStyle name="20% - ส่วนที่ถูกเน้น3 2 5" xfId="52"/>
    <cellStyle name="20% - ส่วนที่ถูกเน้น3 3" xfId="53"/>
    <cellStyle name="20% - ส่วนที่ถูกเน้น3 4" xfId="54"/>
    <cellStyle name="20% - ส่วนที่ถูกเน้น3 5" xfId="55"/>
    <cellStyle name="20% - ส่วนที่ถูกเน้น3_BEx7" xfId="56"/>
    <cellStyle name="20% - ส่วนที่ถูกเน้น4" xfId="57"/>
    <cellStyle name="20% - ส่วนที่ถูกเน้น4 2" xfId="58"/>
    <cellStyle name="20% - ส่วนที่ถูกเน้น4 2 2" xfId="59"/>
    <cellStyle name="20% - ส่วนที่ถูกเน้น4 2 2 2" xfId="60"/>
    <cellStyle name="20% - ส่วนที่ถูกเน้น4 2 2 2 2" xfId="61"/>
    <cellStyle name="20% - ส่วนที่ถูกเน้น4 2 2 2 2 2" xfId="62"/>
    <cellStyle name="20% - ส่วนที่ถูกเน้น4 2 2 2 3" xfId="63"/>
    <cellStyle name="20% - ส่วนที่ถูกเน้น4 2 2 3" xfId="64"/>
    <cellStyle name="20% - ส่วนที่ถูกเน้น4 2 2 3 2" xfId="65"/>
    <cellStyle name="20% - ส่วนที่ถูกเน้น4 2 3" xfId="66"/>
    <cellStyle name="20% - ส่วนที่ถูกเน้น4 2 4" xfId="67"/>
    <cellStyle name="20% - ส่วนที่ถูกเน้น4 2 4 2" xfId="68"/>
    <cellStyle name="20% - ส่วนที่ถูกเน้น4 2 5" xfId="69"/>
    <cellStyle name="20% - ส่วนที่ถูกเน้น4 3" xfId="70"/>
    <cellStyle name="20% - ส่วนที่ถูกเน้น4 4" xfId="71"/>
    <cellStyle name="20% - ส่วนที่ถูกเน้น4 5" xfId="72"/>
    <cellStyle name="20% - ส่วนที่ถูกเน้น4_BEx7" xfId="73"/>
    <cellStyle name="20% - ส่วนที่ถูกเน้น5" xfId="74"/>
    <cellStyle name="20% - ส่วนที่ถูกเน้น5 2" xfId="75"/>
    <cellStyle name="20% - ส่วนที่ถูกเน้น5 2 2" xfId="76"/>
    <cellStyle name="20% - ส่วนที่ถูกเน้น5 2 2 2" xfId="77"/>
    <cellStyle name="20% - ส่วนที่ถูกเน้น5 2 2 2 2" xfId="78"/>
    <cellStyle name="20% - ส่วนที่ถูกเน้น5 2 2 2 2 2" xfId="79"/>
    <cellStyle name="20% - ส่วนที่ถูกเน้น5 2 2 2 3" xfId="80"/>
    <cellStyle name="20% - ส่วนที่ถูกเน้น5 2 2 3" xfId="81"/>
    <cellStyle name="20% - ส่วนที่ถูกเน้น5 2 2 3 2" xfId="82"/>
    <cellStyle name="20% - ส่วนที่ถูกเน้น5 2 3" xfId="83"/>
    <cellStyle name="20% - ส่วนที่ถูกเน้น5 2 4" xfId="84"/>
    <cellStyle name="20% - ส่วนที่ถูกเน้น5 2 4 2" xfId="85"/>
    <cellStyle name="20% - ส่วนที่ถูกเน้น5 2 5" xfId="86"/>
    <cellStyle name="20% - ส่วนที่ถูกเน้น5 3" xfId="87"/>
    <cellStyle name="20% - ส่วนที่ถูกเน้น5 4" xfId="88"/>
    <cellStyle name="20% - ส่วนที่ถูกเน้น5 5" xfId="89"/>
    <cellStyle name="20% - ส่วนที่ถูกเน้น5_BEx7" xfId="90"/>
    <cellStyle name="20% - ส่วนที่ถูกเน้น6" xfId="91"/>
    <cellStyle name="20% - ส่วนที่ถูกเน้น6 2" xfId="92"/>
    <cellStyle name="20% - ส่วนที่ถูกเน้น6 2 2" xfId="93"/>
    <cellStyle name="20% - ส่วนที่ถูกเน้น6 2 2 2" xfId="94"/>
    <cellStyle name="20% - ส่วนที่ถูกเน้น6 2 2 2 2" xfId="95"/>
    <cellStyle name="20% - ส่วนที่ถูกเน้น6 2 2 2 2 2" xfId="96"/>
    <cellStyle name="20% - ส่วนที่ถูกเน้น6 2 2 2 3" xfId="97"/>
    <cellStyle name="20% - ส่วนที่ถูกเน้น6 2 2 3" xfId="98"/>
    <cellStyle name="20% - ส่วนที่ถูกเน้น6 2 2 3 2" xfId="99"/>
    <cellStyle name="20% - ส่วนที่ถูกเน้น6 2 3" xfId="100"/>
    <cellStyle name="20% - ส่วนที่ถูกเน้น6 2 4" xfId="101"/>
    <cellStyle name="20% - ส่วนที่ถูกเน้น6 2 4 2" xfId="102"/>
    <cellStyle name="20% - ส่วนที่ถูกเน้น6 2 5" xfId="103"/>
    <cellStyle name="20% - ส่วนที่ถูกเน้น6 3" xfId="104"/>
    <cellStyle name="20% - ส่วนที่ถูกเน้น6 4" xfId="105"/>
    <cellStyle name="20% - ส่วนที่ถูกเน้น6 5" xfId="106"/>
    <cellStyle name="20% - ส่วนที่ถูกเน้น6_BEx7" xfId="107"/>
    <cellStyle name="40% - ส่วนที่ถูกเน้น1" xfId="108"/>
    <cellStyle name="40% - ส่วนที่ถูกเน้น1 2" xfId="109"/>
    <cellStyle name="40% - ส่วนที่ถูกเน้น1 2 2" xfId="110"/>
    <cellStyle name="40% - ส่วนที่ถูกเน้น1 2 2 2" xfId="111"/>
    <cellStyle name="40% - ส่วนที่ถูกเน้น1 2 2 2 2" xfId="112"/>
    <cellStyle name="40% - ส่วนที่ถูกเน้น1 2 2 2 2 2" xfId="113"/>
    <cellStyle name="40% - ส่วนที่ถูกเน้น1 2 2 2 3" xfId="114"/>
    <cellStyle name="40% - ส่วนที่ถูกเน้น1 2 2 3" xfId="115"/>
    <cellStyle name="40% - ส่วนที่ถูกเน้น1 2 2 3 2" xfId="116"/>
    <cellStyle name="40% - ส่วนที่ถูกเน้น1 2 3" xfId="117"/>
    <cellStyle name="40% - ส่วนที่ถูกเน้น1 2 4" xfId="118"/>
    <cellStyle name="40% - ส่วนที่ถูกเน้น1 2 4 2" xfId="119"/>
    <cellStyle name="40% - ส่วนที่ถูกเน้น1 2 5" xfId="120"/>
    <cellStyle name="40% - ส่วนที่ถูกเน้น1 3" xfId="121"/>
    <cellStyle name="40% - ส่วนที่ถูกเน้น1 4" xfId="122"/>
    <cellStyle name="40% - ส่วนที่ถูกเน้น1 5" xfId="123"/>
    <cellStyle name="40% - ส่วนที่ถูกเน้น1_BEx7" xfId="124"/>
    <cellStyle name="40% - ส่วนที่ถูกเน้น2" xfId="125"/>
    <cellStyle name="40% - ส่วนที่ถูกเน้น2 2" xfId="126"/>
    <cellStyle name="40% - ส่วนที่ถูกเน้น2 2 2" xfId="127"/>
    <cellStyle name="40% - ส่วนที่ถูกเน้น2 2 2 2" xfId="128"/>
    <cellStyle name="40% - ส่วนที่ถูกเน้น2 2 2 2 2" xfId="129"/>
    <cellStyle name="40% - ส่วนที่ถูกเน้น2 2 2 2 2 2" xfId="130"/>
    <cellStyle name="40% - ส่วนที่ถูกเน้น2 2 2 2 3" xfId="131"/>
    <cellStyle name="40% - ส่วนที่ถูกเน้น2 2 2 3" xfId="132"/>
    <cellStyle name="40% - ส่วนที่ถูกเน้น2 2 2 3 2" xfId="133"/>
    <cellStyle name="40% - ส่วนที่ถูกเน้น2 2 3" xfId="134"/>
    <cellStyle name="40% - ส่วนที่ถูกเน้น2 2 4" xfId="135"/>
    <cellStyle name="40% - ส่วนที่ถูกเน้น2 2 4 2" xfId="136"/>
    <cellStyle name="40% - ส่วนที่ถูกเน้น2 2 5" xfId="137"/>
    <cellStyle name="40% - ส่วนที่ถูกเน้น2 3" xfId="138"/>
    <cellStyle name="40% - ส่วนที่ถูกเน้น2 4" xfId="139"/>
    <cellStyle name="40% - ส่วนที่ถูกเน้น2 5" xfId="140"/>
    <cellStyle name="40% - ส่วนที่ถูกเน้น2_BEx7" xfId="141"/>
    <cellStyle name="40% - ส่วนที่ถูกเน้น3" xfId="142"/>
    <cellStyle name="40% - ส่วนที่ถูกเน้น3 2" xfId="143"/>
    <cellStyle name="40% - ส่วนที่ถูกเน้น3 2 2" xfId="144"/>
    <cellStyle name="40% - ส่วนที่ถูกเน้น3 2 2 2" xfId="145"/>
    <cellStyle name="40% - ส่วนที่ถูกเน้น3 2 2 2 2" xfId="146"/>
    <cellStyle name="40% - ส่วนที่ถูกเน้น3 2 2 2 2 2" xfId="147"/>
    <cellStyle name="40% - ส่วนที่ถูกเน้น3 2 2 2 3" xfId="148"/>
    <cellStyle name="40% - ส่วนที่ถูกเน้น3 2 2 3" xfId="149"/>
    <cellStyle name="40% - ส่วนที่ถูกเน้น3 2 2 3 2" xfId="150"/>
    <cellStyle name="40% - ส่วนที่ถูกเน้น3 2 3" xfId="151"/>
    <cellStyle name="40% - ส่วนที่ถูกเน้น3 2 4" xfId="152"/>
    <cellStyle name="40% - ส่วนที่ถูกเน้น3 2 4 2" xfId="153"/>
    <cellStyle name="40% - ส่วนที่ถูกเน้น3 2 5" xfId="154"/>
    <cellStyle name="40% - ส่วนที่ถูกเน้น3 3" xfId="155"/>
    <cellStyle name="40% - ส่วนที่ถูกเน้น3 4" xfId="156"/>
    <cellStyle name="40% - ส่วนที่ถูกเน้น3 5" xfId="157"/>
    <cellStyle name="40% - ส่วนที่ถูกเน้น3_BEx7" xfId="158"/>
    <cellStyle name="40% - ส่วนที่ถูกเน้น4" xfId="159"/>
    <cellStyle name="40% - ส่วนที่ถูกเน้น4 2" xfId="160"/>
    <cellStyle name="40% - ส่วนที่ถูกเน้น4 2 2" xfId="161"/>
    <cellStyle name="40% - ส่วนที่ถูกเน้น4 2 2 2" xfId="162"/>
    <cellStyle name="40% - ส่วนที่ถูกเน้น4 2 2 2 2" xfId="163"/>
    <cellStyle name="40% - ส่วนที่ถูกเน้น4 2 2 2 2 2" xfId="164"/>
    <cellStyle name="40% - ส่วนที่ถูกเน้น4 2 2 2 3" xfId="165"/>
    <cellStyle name="40% - ส่วนที่ถูกเน้น4 2 2 3" xfId="166"/>
    <cellStyle name="40% - ส่วนที่ถูกเน้น4 2 2 3 2" xfId="167"/>
    <cellStyle name="40% - ส่วนที่ถูกเน้น4 2 3" xfId="168"/>
    <cellStyle name="40% - ส่วนที่ถูกเน้น4 2 4" xfId="169"/>
    <cellStyle name="40% - ส่วนที่ถูกเน้น4 2 4 2" xfId="170"/>
    <cellStyle name="40% - ส่วนที่ถูกเน้น4 2 5" xfId="171"/>
    <cellStyle name="40% - ส่วนที่ถูกเน้น4 3" xfId="172"/>
    <cellStyle name="40% - ส่วนที่ถูกเน้น4 4" xfId="173"/>
    <cellStyle name="40% - ส่วนที่ถูกเน้น4 5" xfId="174"/>
    <cellStyle name="40% - ส่วนที่ถูกเน้น4_BEx7" xfId="175"/>
    <cellStyle name="40% - ส่วนที่ถูกเน้น5" xfId="176"/>
    <cellStyle name="40% - ส่วนที่ถูกเน้น5 2" xfId="177"/>
    <cellStyle name="40% - ส่วนที่ถูกเน้น5 2 2" xfId="178"/>
    <cellStyle name="40% - ส่วนที่ถูกเน้น5 2 2 2" xfId="179"/>
    <cellStyle name="40% - ส่วนที่ถูกเน้น5 2 2 2 2" xfId="180"/>
    <cellStyle name="40% - ส่วนที่ถูกเน้น5 2 2 2 2 2" xfId="181"/>
    <cellStyle name="40% - ส่วนที่ถูกเน้น5 2 2 2 3" xfId="182"/>
    <cellStyle name="40% - ส่วนที่ถูกเน้น5 2 2 3" xfId="183"/>
    <cellStyle name="40% - ส่วนที่ถูกเน้น5 2 2 3 2" xfId="184"/>
    <cellStyle name="40% - ส่วนที่ถูกเน้น5 2 3" xfId="185"/>
    <cellStyle name="40% - ส่วนที่ถูกเน้น5 2 4" xfId="186"/>
    <cellStyle name="40% - ส่วนที่ถูกเน้น5 2 4 2" xfId="187"/>
    <cellStyle name="40% - ส่วนที่ถูกเน้น5 2 5" xfId="188"/>
    <cellStyle name="40% - ส่วนที่ถูกเน้น5 3" xfId="189"/>
    <cellStyle name="40% - ส่วนที่ถูกเน้น5 4" xfId="190"/>
    <cellStyle name="40% - ส่วนที่ถูกเน้น5 5" xfId="191"/>
    <cellStyle name="40% - ส่วนที่ถูกเน้น5_BEx7" xfId="192"/>
    <cellStyle name="40% - ส่วนที่ถูกเน้น6" xfId="193"/>
    <cellStyle name="40% - ส่วนที่ถูกเน้น6 2" xfId="194"/>
    <cellStyle name="40% - ส่วนที่ถูกเน้น6 2 2" xfId="195"/>
    <cellStyle name="40% - ส่วนที่ถูกเน้น6 2 2 2" xfId="196"/>
    <cellStyle name="40% - ส่วนที่ถูกเน้น6 2 2 2 2" xfId="197"/>
    <cellStyle name="40% - ส่วนที่ถูกเน้น6 2 2 2 2 2" xfId="198"/>
    <cellStyle name="40% - ส่วนที่ถูกเน้น6 2 2 2 3" xfId="199"/>
    <cellStyle name="40% - ส่วนที่ถูกเน้น6 2 2 3" xfId="200"/>
    <cellStyle name="40% - ส่วนที่ถูกเน้น6 2 2 3 2" xfId="201"/>
    <cellStyle name="40% - ส่วนที่ถูกเน้น6 2 3" xfId="202"/>
    <cellStyle name="40% - ส่วนที่ถูกเน้น6 2 4" xfId="203"/>
    <cellStyle name="40% - ส่วนที่ถูกเน้น6 2 4 2" xfId="204"/>
    <cellStyle name="40% - ส่วนที่ถูกเน้น6 2 5" xfId="205"/>
    <cellStyle name="40% - ส่วนที่ถูกเน้น6 3" xfId="206"/>
    <cellStyle name="40% - ส่วนที่ถูกเน้น6 4" xfId="207"/>
    <cellStyle name="40% - ส่วนที่ถูกเน้น6 5" xfId="208"/>
    <cellStyle name="40% - ส่วนที่ถูกเน้น6_BEx7" xfId="209"/>
    <cellStyle name="60% - ส่วนที่ถูกเน้น1" xfId="210"/>
    <cellStyle name="60% - ส่วนที่ถูกเน้น1 2" xfId="211"/>
    <cellStyle name="60% - ส่วนที่ถูกเน้น1 2 2" xfId="212"/>
    <cellStyle name="60% - ส่วนที่ถูกเน้น1 2 2 2" xfId="213"/>
    <cellStyle name="60% - ส่วนที่ถูกเน้น1 2 2 2 2" xfId="214"/>
    <cellStyle name="60% - ส่วนที่ถูกเน้น1 2 2 2 2 2" xfId="215"/>
    <cellStyle name="60% - ส่วนที่ถูกเน้น1 2 2 2 3" xfId="216"/>
    <cellStyle name="60% - ส่วนที่ถูกเน้น1 2 2 3" xfId="217"/>
    <cellStyle name="60% - ส่วนที่ถูกเน้น1 2 2 3 2" xfId="218"/>
    <cellStyle name="60% - ส่วนที่ถูกเน้น1 2 3" xfId="219"/>
    <cellStyle name="60% - ส่วนที่ถูกเน้น1 2 4" xfId="220"/>
    <cellStyle name="60% - ส่วนที่ถูกเน้น1 2 4 2" xfId="221"/>
    <cellStyle name="60% - ส่วนที่ถูกเน้น1 2 5" xfId="222"/>
    <cellStyle name="60% - ส่วนที่ถูกเน้น1 3" xfId="223"/>
    <cellStyle name="60% - ส่วนที่ถูกเน้น1 4" xfId="224"/>
    <cellStyle name="60% - ส่วนที่ถูกเน้น1 5" xfId="225"/>
    <cellStyle name="60% - ส่วนที่ถูกเน้น1_BEx7" xfId="226"/>
    <cellStyle name="60% - ส่วนที่ถูกเน้น2" xfId="227"/>
    <cellStyle name="60% - ส่วนที่ถูกเน้น2 2" xfId="228"/>
    <cellStyle name="60% - ส่วนที่ถูกเน้น2 2 2" xfId="229"/>
    <cellStyle name="60% - ส่วนที่ถูกเน้น2 2 2 2" xfId="230"/>
    <cellStyle name="60% - ส่วนที่ถูกเน้น2 2 2 2 2" xfId="231"/>
    <cellStyle name="60% - ส่วนที่ถูกเน้น2 2 2 2 2 2" xfId="232"/>
    <cellStyle name="60% - ส่วนที่ถูกเน้น2 2 2 2 3" xfId="233"/>
    <cellStyle name="60% - ส่วนที่ถูกเน้น2 2 2 3" xfId="234"/>
    <cellStyle name="60% - ส่วนที่ถูกเน้น2 2 2 3 2" xfId="235"/>
    <cellStyle name="60% - ส่วนที่ถูกเน้น2 2 3" xfId="236"/>
    <cellStyle name="60% - ส่วนที่ถูกเน้น2 2 4" xfId="237"/>
    <cellStyle name="60% - ส่วนที่ถูกเน้น2 2 4 2" xfId="238"/>
    <cellStyle name="60% - ส่วนที่ถูกเน้น2 2 5" xfId="239"/>
    <cellStyle name="60% - ส่วนที่ถูกเน้น2 3" xfId="240"/>
    <cellStyle name="60% - ส่วนที่ถูกเน้น2 4" xfId="241"/>
    <cellStyle name="60% - ส่วนที่ถูกเน้น2 5" xfId="242"/>
    <cellStyle name="60% - ส่วนที่ถูกเน้น2_BEx7" xfId="243"/>
    <cellStyle name="60% - ส่วนที่ถูกเน้น3" xfId="244"/>
    <cellStyle name="60% - ส่วนที่ถูกเน้น3 2" xfId="245"/>
    <cellStyle name="60% - ส่วนที่ถูกเน้น3 2 2" xfId="246"/>
    <cellStyle name="60% - ส่วนที่ถูกเน้น3 2 2 2" xfId="247"/>
    <cellStyle name="60% - ส่วนที่ถูกเน้น3 2 2 2 2" xfId="248"/>
    <cellStyle name="60% - ส่วนที่ถูกเน้น3 2 2 2 2 2" xfId="249"/>
    <cellStyle name="60% - ส่วนที่ถูกเน้น3 2 2 2 3" xfId="250"/>
    <cellStyle name="60% - ส่วนที่ถูกเน้น3 2 2 3" xfId="251"/>
    <cellStyle name="60% - ส่วนที่ถูกเน้น3 2 2 3 2" xfId="252"/>
    <cellStyle name="60% - ส่วนที่ถูกเน้น3 2 3" xfId="253"/>
    <cellStyle name="60% - ส่วนที่ถูกเน้น3 2 4" xfId="254"/>
    <cellStyle name="60% - ส่วนที่ถูกเน้น3 2 4 2" xfId="255"/>
    <cellStyle name="60% - ส่วนที่ถูกเน้น3 2 5" xfId="256"/>
    <cellStyle name="60% - ส่วนที่ถูกเน้น3 3" xfId="257"/>
    <cellStyle name="60% - ส่วนที่ถูกเน้น3 4" xfId="258"/>
    <cellStyle name="60% - ส่วนที่ถูกเน้น3 5" xfId="259"/>
    <cellStyle name="60% - ส่วนที่ถูกเน้น3_BEx7" xfId="260"/>
    <cellStyle name="60% - ส่วนที่ถูกเน้น4" xfId="261"/>
    <cellStyle name="60% - ส่วนที่ถูกเน้น4 2" xfId="262"/>
    <cellStyle name="60% - ส่วนที่ถูกเน้น4 2 2" xfId="263"/>
    <cellStyle name="60% - ส่วนที่ถูกเน้น4 2 2 2" xfId="264"/>
    <cellStyle name="60% - ส่วนที่ถูกเน้น4 2 2 2 2" xfId="265"/>
    <cellStyle name="60% - ส่วนที่ถูกเน้น4 2 2 2 2 2" xfId="266"/>
    <cellStyle name="60% - ส่วนที่ถูกเน้น4 2 2 2 3" xfId="267"/>
    <cellStyle name="60% - ส่วนที่ถูกเน้น4 2 2 3" xfId="268"/>
    <cellStyle name="60% - ส่วนที่ถูกเน้น4 2 2 3 2" xfId="269"/>
    <cellStyle name="60% - ส่วนที่ถูกเน้น4 2 3" xfId="270"/>
    <cellStyle name="60% - ส่วนที่ถูกเน้น4 2 4" xfId="271"/>
    <cellStyle name="60% - ส่วนที่ถูกเน้น4 2 4 2" xfId="272"/>
    <cellStyle name="60% - ส่วนที่ถูกเน้น4 2 5" xfId="273"/>
    <cellStyle name="60% - ส่วนที่ถูกเน้น4 3" xfId="274"/>
    <cellStyle name="60% - ส่วนที่ถูกเน้น4 4" xfId="275"/>
    <cellStyle name="60% - ส่วนที่ถูกเน้น4 5" xfId="276"/>
    <cellStyle name="60% - ส่วนที่ถูกเน้น4_BEx7" xfId="277"/>
    <cellStyle name="60% - ส่วนที่ถูกเน้น5" xfId="278"/>
    <cellStyle name="60% - ส่วนที่ถูกเน้น5 2" xfId="279"/>
    <cellStyle name="60% - ส่วนที่ถูกเน้น5 2 2" xfId="280"/>
    <cellStyle name="60% - ส่วนที่ถูกเน้น5 2 2 2" xfId="281"/>
    <cellStyle name="60% - ส่วนที่ถูกเน้น5 2 2 2 2" xfId="282"/>
    <cellStyle name="60% - ส่วนที่ถูกเน้น5 2 2 2 2 2" xfId="283"/>
    <cellStyle name="60% - ส่วนที่ถูกเน้น5 2 2 2 3" xfId="284"/>
    <cellStyle name="60% - ส่วนที่ถูกเน้น5 2 2 3" xfId="285"/>
    <cellStyle name="60% - ส่วนที่ถูกเน้น5 2 2 3 2" xfId="286"/>
    <cellStyle name="60% - ส่วนที่ถูกเน้น5 2 3" xfId="287"/>
    <cellStyle name="60% - ส่วนที่ถูกเน้น5 2 4" xfId="288"/>
    <cellStyle name="60% - ส่วนที่ถูกเน้น5 2 4 2" xfId="289"/>
    <cellStyle name="60% - ส่วนที่ถูกเน้น5 2 5" xfId="290"/>
    <cellStyle name="60% - ส่วนที่ถูกเน้น5 3" xfId="291"/>
    <cellStyle name="60% - ส่วนที่ถูกเน้น5 4" xfId="292"/>
    <cellStyle name="60% - ส่วนที่ถูกเน้น5 5" xfId="293"/>
    <cellStyle name="60% - ส่วนที่ถูกเน้น5_BEx7" xfId="294"/>
    <cellStyle name="60% - ส่วนที่ถูกเน้น6" xfId="295"/>
    <cellStyle name="60% - ส่วนที่ถูกเน้น6 2" xfId="296"/>
    <cellStyle name="60% - ส่วนที่ถูกเน้น6 2 2" xfId="297"/>
    <cellStyle name="60% - ส่วนที่ถูกเน้น6 2 2 2" xfId="298"/>
    <cellStyle name="60% - ส่วนที่ถูกเน้น6 2 2 2 2" xfId="299"/>
    <cellStyle name="60% - ส่วนที่ถูกเน้น6 2 2 2 2 2" xfId="300"/>
    <cellStyle name="60% - ส่วนที่ถูกเน้น6 2 2 2 3" xfId="301"/>
    <cellStyle name="60% - ส่วนที่ถูกเน้น6 2 2 3" xfId="302"/>
    <cellStyle name="60% - ส่วนที่ถูกเน้น6 2 2 3 2" xfId="303"/>
    <cellStyle name="60% - ส่วนที่ถูกเน้น6 2 3" xfId="304"/>
    <cellStyle name="60% - ส่วนที่ถูกเน้น6 2 4" xfId="305"/>
    <cellStyle name="60% - ส่วนที่ถูกเน้น6 2 4 2" xfId="306"/>
    <cellStyle name="60% - ส่วนที่ถูกเน้น6 2 5" xfId="307"/>
    <cellStyle name="60% - ส่วนที่ถูกเน้น6 3" xfId="308"/>
    <cellStyle name="60% - ส่วนที่ถูกเน้น6 4" xfId="309"/>
    <cellStyle name="60% - ส่วนที่ถูกเน้น6 5" xfId="310"/>
    <cellStyle name="60% - ส่วนที่ถูกเน้น6_BEx7" xfId="311"/>
    <cellStyle name="Comma" xfId="1" builtinId="3"/>
    <cellStyle name="Comma 2" xfId="3"/>
    <cellStyle name="Comma 2 2" xfId="312"/>
    <cellStyle name="Comma 3" xfId="313"/>
    <cellStyle name="Comma 4" xfId="314"/>
    <cellStyle name="Comma 5" xfId="315"/>
    <cellStyle name="Normal" xfId="0" builtinId="0"/>
    <cellStyle name="Normal 2" xfId="2"/>
    <cellStyle name="Normal 2 2" xfId="316"/>
    <cellStyle name="Normal 3" xfId="317"/>
    <cellStyle name="Normal 3 2" xfId="318"/>
    <cellStyle name="Normal 4" xfId="319"/>
    <cellStyle name="Normal 4 2" xfId="320"/>
    <cellStyle name="Normal_กระทรวง" xfId="5"/>
    <cellStyle name="Percent 2" xfId="321"/>
    <cellStyle name="SAPBEXaggData" xfId="322"/>
    <cellStyle name="SAPBEXaggDataEmph" xfId="323"/>
    <cellStyle name="SAPBEXaggItem" xfId="324"/>
    <cellStyle name="SAPBEXaggItemX" xfId="325"/>
    <cellStyle name="SAPBEXchaText" xfId="326"/>
    <cellStyle name="SAPBEXchaText 2" xfId="327"/>
    <cellStyle name="SAPBEXchaText_BEx7" xfId="328"/>
    <cellStyle name="SAPBEXexcBad7" xfId="329"/>
    <cellStyle name="SAPBEXexcBad8" xfId="330"/>
    <cellStyle name="SAPBEXexcBad9" xfId="331"/>
    <cellStyle name="SAPBEXexcCritical4" xfId="332"/>
    <cellStyle name="SAPBEXexcCritical5" xfId="333"/>
    <cellStyle name="SAPBEXexcCritical6" xfId="334"/>
    <cellStyle name="SAPBEXexcGood1" xfId="335"/>
    <cellStyle name="SAPBEXexcGood2" xfId="336"/>
    <cellStyle name="SAPBEXexcGood3" xfId="337"/>
    <cellStyle name="SAPBEXfilterDrill" xfId="338"/>
    <cellStyle name="SAPBEXfilterItem" xfId="339"/>
    <cellStyle name="SAPBEXfilterText" xfId="340"/>
    <cellStyle name="SAPBEXformats" xfId="341"/>
    <cellStyle name="SAPBEXformats 2" xfId="342"/>
    <cellStyle name="SAPBEXformats_BEx7" xfId="343"/>
    <cellStyle name="SAPBEXheaderItem" xfId="344"/>
    <cellStyle name="SAPBEXheaderItem 2" xfId="345"/>
    <cellStyle name="SAPBEXheaderItem 3" xfId="346"/>
    <cellStyle name="SAPBEXheaderItem 4" xfId="347"/>
    <cellStyle name="SAPBEXheaderItem 5" xfId="348"/>
    <cellStyle name="SAPBEXheaderItem_2. WS-1.1 2551_161107" xfId="349"/>
    <cellStyle name="SAPBEXheaderText" xfId="350"/>
    <cellStyle name="SAPBEXheaderText 2" xfId="351"/>
    <cellStyle name="SAPBEXheaderText 3" xfId="352"/>
    <cellStyle name="SAPBEXheaderText 4" xfId="353"/>
    <cellStyle name="SAPBEXheaderText 5" xfId="354"/>
    <cellStyle name="SAPBEXheaderText_2. WS-1.1 2551_161107" xfId="355"/>
    <cellStyle name="SAPBEXHLevel0" xfId="356"/>
    <cellStyle name="SAPBEXHLevel0 2" xfId="357"/>
    <cellStyle name="SAPBEXHLevel0_BEx7" xfId="358"/>
    <cellStyle name="SAPBEXHLevel0X" xfId="359"/>
    <cellStyle name="SAPBEXHLevel0X 2" xfId="360"/>
    <cellStyle name="SAPBEXHLevel0X_BEx7" xfId="361"/>
    <cellStyle name="SAPBEXHLevel1" xfId="362"/>
    <cellStyle name="SAPBEXHLevel1 2" xfId="363"/>
    <cellStyle name="SAPBEXHLevel1_BEx7" xfId="364"/>
    <cellStyle name="SAPBEXHLevel1X" xfId="365"/>
    <cellStyle name="SAPBEXHLevel1X 2" xfId="366"/>
    <cellStyle name="SAPBEXHLevel1X_BEx7" xfId="367"/>
    <cellStyle name="SAPBEXHLevel2" xfId="368"/>
    <cellStyle name="SAPBEXHLevel2 2" xfId="369"/>
    <cellStyle name="SAPBEXHLevel2_BEx7" xfId="370"/>
    <cellStyle name="SAPBEXHLevel2X" xfId="371"/>
    <cellStyle name="SAPBEXHLevel2X 2" xfId="372"/>
    <cellStyle name="SAPBEXHLevel2X_BEx7" xfId="373"/>
    <cellStyle name="SAPBEXHLevel3" xfId="374"/>
    <cellStyle name="SAPBEXHLevel3 2" xfId="375"/>
    <cellStyle name="SAPBEXHLevel3_BEx7" xfId="376"/>
    <cellStyle name="SAPBEXHLevel3X" xfId="377"/>
    <cellStyle name="SAPBEXHLevel3X 2" xfId="378"/>
    <cellStyle name="SAPBEXHLevel3X_BEx7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Emph" xfId="385"/>
    <cellStyle name="SAPBEXstdItem" xfId="4"/>
    <cellStyle name="SAPBEXstdItem 2" xfId="386"/>
    <cellStyle name="SAPBEXstdItem_BEx7" xfId="387"/>
    <cellStyle name="SAPBEXstdItemX" xfId="388"/>
    <cellStyle name="SAPBEXstdItemX 2" xfId="389"/>
    <cellStyle name="SAPBEXstdItemX_BEx7" xfId="390"/>
    <cellStyle name="SAPBEXtitle" xfId="391"/>
    <cellStyle name="SAPBEXundefined" xfId="392"/>
    <cellStyle name="การคำนวณ" xfId="393"/>
    <cellStyle name="การคำนวณ 2" xfId="394"/>
    <cellStyle name="การคำนวณ 2 2" xfId="395"/>
    <cellStyle name="การคำนวณ 2 2 2" xfId="396"/>
    <cellStyle name="การคำนวณ 2 2 2 2" xfId="397"/>
    <cellStyle name="การคำนวณ 2 2 2 2 2" xfId="398"/>
    <cellStyle name="การคำนวณ 2 2 2 3" xfId="399"/>
    <cellStyle name="การคำนวณ 2 2 3" xfId="400"/>
    <cellStyle name="การคำนวณ 2 2 3 2" xfId="401"/>
    <cellStyle name="การคำนวณ 2 3" xfId="402"/>
    <cellStyle name="การคำนวณ 2 4" xfId="403"/>
    <cellStyle name="การคำนวณ 2 4 2" xfId="404"/>
    <cellStyle name="การคำนวณ 2 5" xfId="405"/>
    <cellStyle name="การคำนวณ 3" xfId="406"/>
    <cellStyle name="การคำนวณ 4" xfId="407"/>
    <cellStyle name="การคำนวณ 5" xfId="408"/>
    <cellStyle name="การคำนวณ_BEx7" xfId="409"/>
    <cellStyle name="ข้อความเตือน" xfId="410"/>
    <cellStyle name="ข้อความเตือน 2" xfId="411"/>
    <cellStyle name="ข้อความเตือน 2 2" xfId="412"/>
    <cellStyle name="ข้อความเตือน 2 2 2" xfId="413"/>
    <cellStyle name="ข้อความเตือน 2 2 2 2" xfId="414"/>
    <cellStyle name="ข้อความเตือน 2 2 2 2 2" xfId="415"/>
    <cellStyle name="ข้อความเตือน 2 2 2 3" xfId="416"/>
    <cellStyle name="ข้อความเตือน 2 2 3" xfId="417"/>
    <cellStyle name="ข้อความเตือน 2 2 3 2" xfId="418"/>
    <cellStyle name="ข้อความเตือน 2 3" xfId="419"/>
    <cellStyle name="ข้อความเตือน 2 4" xfId="420"/>
    <cellStyle name="ข้อความเตือน 2 4 2" xfId="421"/>
    <cellStyle name="ข้อความเตือน 2 5" xfId="422"/>
    <cellStyle name="ข้อความเตือน 3" xfId="423"/>
    <cellStyle name="ข้อความเตือน 4" xfId="424"/>
    <cellStyle name="ข้อความเตือน 5" xfId="425"/>
    <cellStyle name="ข้อความเตือน_BEx7" xfId="426"/>
    <cellStyle name="ข้อความอธิบาย" xfId="427"/>
    <cellStyle name="ข้อความอธิบาย 2" xfId="428"/>
    <cellStyle name="ข้อความอธิบาย 2 2" xfId="429"/>
    <cellStyle name="ข้อความอธิบาย 2 2 2" xfId="430"/>
    <cellStyle name="ข้อความอธิบาย 2 2 2 2" xfId="431"/>
    <cellStyle name="ข้อความอธิบาย 2 2 2 2 2" xfId="432"/>
    <cellStyle name="ข้อความอธิบาย 2 2 2 3" xfId="433"/>
    <cellStyle name="ข้อความอธิบาย 2 2 3" xfId="434"/>
    <cellStyle name="ข้อความอธิบาย 2 2 3 2" xfId="435"/>
    <cellStyle name="ข้อความอธิบาย 2 3" xfId="436"/>
    <cellStyle name="ข้อความอธิบาย 2 4" xfId="437"/>
    <cellStyle name="ข้อความอธิบาย 2 4 2" xfId="438"/>
    <cellStyle name="ข้อความอธิบาย 2 5" xfId="439"/>
    <cellStyle name="ข้อความอธิบาย 3" xfId="440"/>
    <cellStyle name="ข้อความอธิบาย 4" xfId="441"/>
    <cellStyle name="ข้อความอธิบาย 5" xfId="442"/>
    <cellStyle name="ข้อความอธิบาย_BEx7" xfId="443"/>
    <cellStyle name="ชื่อเรื่อง" xfId="444"/>
    <cellStyle name="ชื่อเรื่อง 2" xfId="445"/>
    <cellStyle name="ชื่อเรื่อง 2 2" xfId="446"/>
    <cellStyle name="ชื่อเรื่อง 2 2 2" xfId="447"/>
    <cellStyle name="ชื่อเรื่อง 2 2 2 2" xfId="448"/>
    <cellStyle name="ชื่อเรื่อง 2 2 2 2 2" xfId="449"/>
    <cellStyle name="ชื่อเรื่อง 2 2 2 3" xfId="450"/>
    <cellStyle name="ชื่อเรื่อง 2 2 3" xfId="451"/>
    <cellStyle name="ชื่อเรื่อง 2 2 3 2" xfId="452"/>
    <cellStyle name="ชื่อเรื่อง 2 3" xfId="453"/>
    <cellStyle name="ชื่อเรื่อง 2 4" xfId="454"/>
    <cellStyle name="ชื่อเรื่อง 2 4 2" xfId="455"/>
    <cellStyle name="ชื่อเรื่อง 2 5" xfId="456"/>
    <cellStyle name="ชื่อเรื่อง 3" xfId="457"/>
    <cellStyle name="ชื่อเรื่อง 4" xfId="458"/>
    <cellStyle name="ชื่อเรื่อง 5" xfId="459"/>
    <cellStyle name="ชื่อเรื่อง_BEx7" xfId="460"/>
    <cellStyle name="เซลล์ตรวจสอบ" xfId="461"/>
    <cellStyle name="เซลล์ตรวจสอบ 2" xfId="462"/>
    <cellStyle name="เซลล์ตรวจสอบ 2 2" xfId="463"/>
    <cellStyle name="เซลล์ตรวจสอบ 2 2 2" xfId="464"/>
    <cellStyle name="เซลล์ตรวจสอบ 2 2 2 2" xfId="465"/>
    <cellStyle name="เซลล์ตรวจสอบ 2 2 2 2 2" xfId="466"/>
    <cellStyle name="เซลล์ตรวจสอบ 2 2 2 3" xfId="467"/>
    <cellStyle name="เซลล์ตรวจสอบ 2 2 3" xfId="468"/>
    <cellStyle name="เซลล์ตรวจสอบ 2 2 3 2" xfId="469"/>
    <cellStyle name="เซลล์ตรวจสอบ 2 3" xfId="470"/>
    <cellStyle name="เซลล์ตรวจสอบ 2 4" xfId="471"/>
    <cellStyle name="เซลล์ตรวจสอบ 2 4 2" xfId="472"/>
    <cellStyle name="เซลล์ตรวจสอบ 2 5" xfId="473"/>
    <cellStyle name="เซลล์ตรวจสอบ 3" xfId="474"/>
    <cellStyle name="เซลล์ตรวจสอบ 4" xfId="475"/>
    <cellStyle name="เซลล์ตรวจสอบ 5" xfId="476"/>
    <cellStyle name="เซลล์ตรวจสอบ_BEx7" xfId="477"/>
    <cellStyle name="เซลล์ที่มีการเชื่อมโยง" xfId="478"/>
    <cellStyle name="เซลล์ที่มีการเชื่อมโยง 2" xfId="479"/>
    <cellStyle name="เซลล์ที่มีการเชื่อมโยง 2 2" xfId="480"/>
    <cellStyle name="เซลล์ที่มีการเชื่อมโยง 2 2 2" xfId="481"/>
    <cellStyle name="เซลล์ที่มีการเชื่อมโยง 2 2 2 2" xfId="482"/>
    <cellStyle name="เซลล์ที่มีการเชื่อมโยง 2 2 2 2 2" xfId="483"/>
    <cellStyle name="เซลล์ที่มีการเชื่อมโยง 2 2 2 3" xfId="484"/>
    <cellStyle name="เซลล์ที่มีการเชื่อมโยง 2 2 3" xfId="485"/>
    <cellStyle name="เซลล์ที่มีการเชื่อมโยง 2 2 3 2" xfId="486"/>
    <cellStyle name="เซลล์ที่มีการเชื่อมโยง 2 3" xfId="487"/>
    <cellStyle name="เซลล์ที่มีการเชื่อมโยง 2 4" xfId="488"/>
    <cellStyle name="เซลล์ที่มีการเชื่อมโยง 2 4 2" xfId="489"/>
    <cellStyle name="เซลล์ที่มีการเชื่อมโยง 2 5" xfId="490"/>
    <cellStyle name="เซลล์ที่มีการเชื่อมโยง 3" xfId="491"/>
    <cellStyle name="เซลล์ที่มีการเชื่อมโยง 4" xfId="492"/>
    <cellStyle name="เซลล์ที่มีการเชื่อมโยง 5" xfId="493"/>
    <cellStyle name="เซลล์ที่มีการเชื่อมโยง_BEx7" xfId="494"/>
    <cellStyle name="ดี" xfId="495"/>
    <cellStyle name="ดี 2" xfId="496"/>
    <cellStyle name="ดี 2 2" xfId="497"/>
    <cellStyle name="ดี 2 2 2" xfId="498"/>
    <cellStyle name="ดี 2 2 2 2" xfId="499"/>
    <cellStyle name="ดี 2 2 2 2 2" xfId="500"/>
    <cellStyle name="ดี 2 2 2 3" xfId="501"/>
    <cellStyle name="ดี 2 2 3" xfId="502"/>
    <cellStyle name="ดี 2 2 3 2" xfId="503"/>
    <cellStyle name="ดี 2 3" xfId="504"/>
    <cellStyle name="ดี 2 4" xfId="505"/>
    <cellStyle name="ดี 2 4 2" xfId="506"/>
    <cellStyle name="ดี 2 5" xfId="507"/>
    <cellStyle name="ดี 3" xfId="508"/>
    <cellStyle name="ดี 4" xfId="509"/>
    <cellStyle name="ดี 5" xfId="510"/>
    <cellStyle name="ดี_BEx7" xfId="511"/>
    <cellStyle name="ปกติ 2" xfId="512"/>
    <cellStyle name="ปกติ 2 2" xfId="513"/>
    <cellStyle name="ปกติ 2 3" xfId="514"/>
    <cellStyle name="ปกติ 2 4" xfId="515"/>
    <cellStyle name="ปกติ 2 5" xfId="516"/>
    <cellStyle name="ปกติ_ผลเบิกจ่าย" xfId="517"/>
    <cellStyle name="ป้อนค่า" xfId="518"/>
    <cellStyle name="ป้อนค่า 2" xfId="519"/>
    <cellStyle name="ป้อนค่า 2 2" xfId="520"/>
    <cellStyle name="ป้อนค่า 2 2 2" xfId="521"/>
    <cellStyle name="ป้อนค่า 2 2 2 2" xfId="522"/>
    <cellStyle name="ป้อนค่า 2 2 2 2 2" xfId="523"/>
    <cellStyle name="ป้อนค่า 2 2 2 3" xfId="524"/>
    <cellStyle name="ป้อนค่า 2 2 3" xfId="525"/>
    <cellStyle name="ป้อนค่า 2 2 3 2" xfId="526"/>
    <cellStyle name="ป้อนค่า 2 3" xfId="527"/>
    <cellStyle name="ป้อนค่า 2 4" xfId="528"/>
    <cellStyle name="ป้อนค่า 2 4 2" xfId="529"/>
    <cellStyle name="ป้อนค่า 2 5" xfId="530"/>
    <cellStyle name="ป้อนค่า 3" xfId="531"/>
    <cellStyle name="ป้อนค่า 4" xfId="532"/>
    <cellStyle name="ป้อนค่า 5" xfId="533"/>
    <cellStyle name="ป้อนค่า_BEx7" xfId="534"/>
    <cellStyle name="ปานกลาง" xfId="535"/>
    <cellStyle name="ปานกลาง 2" xfId="536"/>
    <cellStyle name="ปานกลาง 2 2" xfId="537"/>
    <cellStyle name="ปานกลาง 2 2 2" xfId="538"/>
    <cellStyle name="ปานกลาง 2 2 2 2" xfId="539"/>
    <cellStyle name="ปานกลาง 2 2 2 2 2" xfId="540"/>
    <cellStyle name="ปานกลาง 2 2 2 3" xfId="541"/>
    <cellStyle name="ปานกลาง 2 2 3" xfId="542"/>
    <cellStyle name="ปานกลาง 2 2 3 2" xfId="543"/>
    <cellStyle name="ปานกลาง 2 3" xfId="544"/>
    <cellStyle name="ปานกลาง 2 4" xfId="545"/>
    <cellStyle name="ปานกลาง 2 4 2" xfId="546"/>
    <cellStyle name="ปานกลาง 2 5" xfId="547"/>
    <cellStyle name="ปานกลาง 3" xfId="548"/>
    <cellStyle name="ปานกลาง 4" xfId="549"/>
    <cellStyle name="ปานกลาง 5" xfId="550"/>
    <cellStyle name="ปานกลาง_BEx7" xfId="551"/>
    <cellStyle name="ผลรวม" xfId="552"/>
    <cellStyle name="ผลรวม 2" xfId="553"/>
    <cellStyle name="ผลรวม 2 2" xfId="554"/>
    <cellStyle name="ผลรวม 2 2 2" xfId="555"/>
    <cellStyle name="ผลรวม 2 2 2 2" xfId="556"/>
    <cellStyle name="ผลรวม 2 2 2 2 2" xfId="557"/>
    <cellStyle name="ผลรวม 2 2 2 3" xfId="558"/>
    <cellStyle name="ผลรวม 2 2 3" xfId="559"/>
    <cellStyle name="ผลรวม 2 2 3 2" xfId="560"/>
    <cellStyle name="ผลรวม 2 3" xfId="561"/>
    <cellStyle name="ผลรวม 2 4" xfId="562"/>
    <cellStyle name="ผลรวม 2 4 2" xfId="563"/>
    <cellStyle name="ผลรวม 2 5" xfId="564"/>
    <cellStyle name="ผลรวม 3" xfId="565"/>
    <cellStyle name="ผลรวม 4" xfId="566"/>
    <cellStyle name="ผลรวม 5" xfId="567"/>
    <cellStyle name="ผลรวม_BEx7" xfId="568"/>
    <cellStyle name="แย่" xfId="569"/>
    <cellStyle name="แย่ 2" xfId="570"/>
    <cellStyle name="แย่ 2 2" xfId="571"/>
    <cellStyle name="แย่ 2 2 2" xfId="572"/>
    <cellStyle name="แย่ 2 2 2 2" xfId="573"/>
    <cellStyle name="แย่ 2 2 2 2 2" xfId="574"/>
    <cellStyle name="แย่ 2 2 2 3" xfId="575"/>
    <cellStyle name="แย่ 2 2 3" xfId="576"/>
    <cellStyle name="แย่ 2 2 3 2" xfId="577"/>
    <cellStyle name="แย่ 2 3" xfId="578"/>
    <cellStyle name="แย่ 2 4" xfId="579"/>
    <cellStyle name="แย่ 2 4 2" xfId="580"/>
    <cellStyle name="แย่ 2 5" xfId="581"/>
    <cellStyle name="แย่ 3" xfId="582"/>
    <cellStyle name="แย่ 4" xfId="583"/>
    <cellStyle name="แย่ 5" xfId="584"/>
    <cellStyle name="แย่_BEx7" xfId="585"/>
    <cellStyle name="ส่วนที่ถูกเน้น1" xfId="586"/>
    <cellStyle name="ส่วนที่ถูกเน้น1 2" xfId="587"/>
    <cellStyle name="ส่วนที่ถูกเน้น1 2 2" xfId="588"/>
    <cellStyle name="ส่วนที่ถูกเน้น1 2 2 2" xfId="589"/>
    <cellStyle name="ส่วนที่ถูกเน้น1 2 2 2 2" xfId="590"/>
    <cellStyle name="ส่วนที่ถูกเน้น1 2 2 2 2 2" xfId="591"/>
    <cellStyle name="ส่วนที่ถูกเน้น1 2 2 2 3" xfId="592"/>
    <cellStyle name="ส่วนที่ถูกเน้น1 2 2 3" xfId="593"/>
    <cellStyle name="ส่วนที่ถูกเน้น1 2 2 3 2" xfId="594"/>
    <cellStyle name="ส่วนที่ถูกเน้น1 2 3" xfId="595"/>
    <cellStyle name="ส่วนที่ถูกเน้น1 2 4" xfId="596"/>
    <cellStyle name="ส่วนที่ถูกเน้น1 2 4 2" xfId="597"/>
    <cellStyle name="ส่วนที่ถูกเน้น1 2 5" xfId="598"/>
    <cellStyle name="ส่วนที่ถูกเน้น1 3" xfId="599"/>
    <cellStyle name="ส่วนที่ถูกเน้น1 4" xfId="600"/>
    <cellStyle name="ส่วนที่ถูกเน้น1 5" xfId="601"/>
    <cellStyle name="ส่วนที่ถูกเน้น1_BEx7" xfId="602"/>
    <cellStyle name="ส่วนที่ถูกเน้น2" xfId="603"/>
    <cellStyle name="ส่วนที่ถูกเน้น2 2" xfId="604"/>
    <cellStyle name="ส่วนที่ถูกเน้น2 2 2" xfId="605"/>
    <cellStyle name="ส่วนที่ถูกเน้น2 2 2 2" xfId="606"/>
    <cellStyle name="ส่วนที่ถูกเน้น2 2 2 2 2" xfId="607"/>
    <cellStyle name="ส่วนที่ถูกเน้น2 2 2 2 2 2" xfId="608"/>
    <cellStyle name="ส่วนที่ถูกเน้น2 2 2 2 3" xfId="609"/>
    <cellStyle name="ส่วนที่ถูกเน้น2 2 2 3" xfId="610"/>
    <cellStyle name="ส่วนที่ถูกเน้น2 2 2 3 2" xfId="611"/>
    <cellStyle name="ส่วนที่ถูกเน้น2 2 3" xfId="612"/>
    <cellStyle name="ส่วนที่ถูกเน้น2 2 4" xfId="613"/>
    <cellStyle name="ส่วนที่ถูกเน้น2 2 4 2" xfId="614"/>
    <cellStyle name="ส่วนที่ถูกเน้น2 2 5" xfId="615"/>
    <cellStyle name="ส่วนที่ถูกเน้น2 3" xfId="616"/>
    <cellStyle name="ส่วนที่ถูกเน้น2 4" xfId="617"/>
    <cellStyle name="ส่วนที่ถูกเน้น2 5" xfId="618"/>
    <cellStyle name="ส่วนที่ถูกเน้น2_BEx7" xfId="619"/>
    <cellStyle name="ส่วนที่ถูกเน้น3" xfId="620"/>
    <cellStyle name="ส่วนที่ถูกเน้น3 2" xfId="621"/>
    <cellStyle name="ส่วนที่ถูกเน้น3 2 2" xfId="622"/>
    <cellStyle name="ส่วนที่ถูกเน้น3 2 2 2" xfId="623"/>
    <cellStyle name="ส่วนที่ถูกเน้น3 2 2 2 2" xfId="624"/>
    <cellStyle name="ส่วนที่ถูกเน้น3 2 2 2 2 2" xfId="625"/>
    <cellStyle name="ส่วนที่ถูกเน้น3 2 2 2 3" xfId="626"/>
    <cellStyle name="ส่วนที่ถูกเน้น3 2 2 3" xfId="627"/>
    <cellStyle name="ส่วนที่ถูกเน้น3 2 2 3 2" xfId="628"/>
    <cellStyle name="ส่วนที่ถูกเน้น3 2 3" xfId="629"/>
    <cellStyle name="ส่วนที่ถูกเน้น3 2 4" xfId="630"/>
    <cellStyle name="ส่วนที่ถูกเน้น3 2 4 2" xfId="631"/>
    <cellStyle name="ส่วนที่ถูกเน้น3 2 5" xfId="632"/>
    <cellStyle name="ส่วนที่ถูกเน้น3 3" xfId="633"/>
    <cellStyle name="ส่วนที่ถูกเน้น3 4" xfId="634"/>
    <cellStyle name="ส่วนที่ถูกเน้น3 5" xfId="635"/>
    <cellStyle name="ส่วนที่ถูกเน้น3_BEx7" xfId="636"/>
    <cellStyle name="ส่วนที่ถูกเน้น4" xfId="637"/>
    <cellStyle name="ส่วนที่ถูกเน้น4 2" xfId="638"/>
    <cellStyle name="ส่วนที่ถูกเน้น4 2 2" xfId="639"/>
    <cellStyle name="ส่วนที่ถูกเน้น4 2 2 2" xfId="640"/>
    <cellStyle name="ส่วนที่ถูกเน้น4 2 2 2 2" xfId="641"/>
    <cellStyle name="ส่วนที่ถูกเน้น4 2 2 2 2 2" xfId="642"/>
    <cellStyle name="ส่วนที่ถูกเน้น4 2 2 2 3" xfId="643"/>
    <cellStyle name="ส่วนที่ถูกเน้น4 2 2 3" xfId="644"/>
    <cellStyle name="ส่วนที่ถูกเน้น4 2 2 3 2" xfId="645"/>
    <cellStyle name="ส่วนที่ถูกเน้น4 2 3" xfId="646"/>
    <cellStyle name="ส่วนที่ถูกเน้น4 2 4" xfId="647"/>
    <cellStyle name="ส่วนที่ถูกเน้น4 2 4 2" xfId="648"/>
    <cellStyle name="ส่วนที่ถูกเน้น4 2 5" xfId="649"/>
    <cellStyle name="ส่วนที่ถูกเน้น4 3" xfId="650"/>
    <cellStyle name="ส่วนที่ถูกเน้น4 4" xfId="651"/>
    <cellStyle name="ส่วนที่ถูกเน้น4 5" xfId="652"/>
    <cellStyle name="ส่วนที่ถูกเน้น4_BEx7" xfId="653"/>
    <cellStyle name="ส่วนที่ถูกเน้น5" xfId="654"/>
    <cellStyle name="ส่วนที่ถูกเน้น5 2" xfId="655"/>
    <cellStyle name="ส่วนที่ถูกเน้น5 2 2" xfId="656"/>
    <cellStyle name="ส่วนที่ถูกเน้น5 2 2 2" xfId="657"/>
    <cellStyle name="ส่วนที่ถูกเน้น5 2 2 2 2" xfId="658"/>
    <cellStyle name="ส่วนที่ถูกเน้น5 2 2 2 2 2" xfId="659"/>
    <cellStyle name="ส่วนที่ถูกเน้น5 2 2 2 3" xfId="660"/>
    <cellStyle name="ส่วนที่ถูกเน้น5 2 2 3" xfId="661"/>
    <cellStyle name="ส่วนที่ถูกเน้น5 2 2 3 2" xfId="662"/>
    <cellStyle name="ส่วนที่ถูกเน้น5 2 3" xfId="663"/>
    <cellStyle name="ส่วนที่ถูกเน้น5 2 4" xfId="664"/>
    <cellStyle name="ส่วนที่ถูกเน้น5 2 4 2" xfId="665"/>
    <cellStyle name="ส่วนที่ถูกเน้น5 2 5" xfId="666"/>
    <cellStyle name="ส่วนที่ถูกเน้น5 3" xfId="667"/>
    <cellStyle name="ส่วนที่ถูกเน้น5 4" xfId="668"/>
    <cellStyle name="ส่วนที่ถูกเน้น5 5" xfId="669"/>
    <cellStyle name="ส่วนที่ถูกเน้น5_BEx7" xfId="670"/>
    <cellStyle name="ส่วนที่ถูกเน้น6" xfId="671"/>
    <cellStyle name="ส่วนที่ถูกเน้น6 2" xfId="672"/>
    <cellStyle name="ส่วนที่ถูกเน้น6 2 2" xfId="673"/>
    <cellStyle name="ส่วนที่ถูกเน้น6 2 2 2" xfId="674"/>
    <cellStyle name="ส่วนที่ถูกเน้น6 2 2 2 2" xfId="675"/>
    <cellStyle name="ส่วนที่ถูกเน้น6 2 2 2 2 2" xfId="676"/>
    <cellStyle name="ส่วนที่ถูกเน้น6 2 2 2 3" xfId="677"/>
    <cellStyle name="ส่วนที่ถูกเน้น6 2 2 3" xfId="678"/>
    <cellStyle name="ส่วนที่ถูกเน้น6 2 2 3 2" xfId="679"/>
    <cellStyle name="ส่วนที่ถูกเน้น6 2 3" xfId="680"/>
    <cellStyle name="ส่วนที่ถูกเน้น6 2 4" xfId="681"/>
    <cellStyle name="ส่วนที่ถูกเน้น6 2 4 2" xfId="682"/>
    <cellStyle name="ส่วนที่ถูกเน้น6 2 5" xfId="683"/>
    <cellStyle name="ส่วนที่ถูกเน้น6 3" xfId="684"/>
    <cellStyle name="ส่วนที่ถูกเน้น6 4" xfId="685"/>
    <cellStyle name="ส่วนที่ถูกเน้น6 5" xfId="686"/>
    <cellStyle name="ส่วนที่ถูกเน้น6_BEx7" xfId="687"/>
    <cellStyle name="แสดงผล" xfId="688"/>
    <cellStyle name="แสดงผล 2" xfId="689"/>
    <cellStyle name="แสดงผล 2 2" xfId="690"/>
    <cellStyle name="แสดงผล 2 2 2" xfId="691"/>
    <cellStyle name="แสดงผล 2 2 2 2" xfId="692"/>
    <cellStyle name="แสดงผล 2 2 2 2 2" xfId="693"/>
    <cellStyle name="แสดงผล 2 2 2 3" xfId="694"/>
    <cellStyle name="แสดงผล 2 2 3" xfId="695"/>
    <cellStyle name="แสดงผล 2 2 3 2" xfId="696"/>
    <cellStyle name="แสดงผล 2 3" xfId="697"/>
    <cellStyle name="แสดงผล 2 4" xfId="698"/>
    <cellStyle name="แสดงผล 2 4 2" xfId="699"/>
    <cellStyle name="แสดงผล 2 5" xfId="700"/>
    <cellStyle name="แสดงผล 3" xfId="701"/>
    <cellStyle name="แสดงผล 4" xfId="702"/>
    <cellStyle name="แสดงผล 5" xfId="703"/>
    <cellStyle name="แสดงผล_BEx7" xfId="704"/>
    <cellStyle name="หมายเหตุ" xfId="705"/>
    <cellStyle name="หมายเหตุ 2" xfId="706"/>
    <cellStyle name="หมายเหตุ 2 2" xfId="707"/>
    <cellStyle name="หมายเหตุ 2 2 2" xfId="708"/>
    <cellStyle name="หมายเหตุ 2 2 2 2" xfId="709"/>
    <cellStyle name="หมายเหตุ 2 2 2 2 2" xfId="710"/>
    <cellStyle name="หมายเหตุ 2 2 2 3" xfId="711"/>
    <cellStyle name="หมายเหตุ 2 2 3" xfId="712"/>
    <cellStyle name="หมายเหตุ 2 2 3 2" xfId="713"/>
    <cellStyle name="หมายเหตุ 2 3" xfId="714"/>
    <cellStyle name="หมายเหตุ 2 4" xfId="715"/>
    <cellStyle name="หมายเหตุ 2 4 2" xfId="716"/>
    <cellStyle name="หมายเหตุ 2 5" xfId="717"/>
    <cellStyle name="หมายเหตุ 3" xfId="718"/>
    <cellStyle name="หมายเหตุ 4" xfId="719"/>
    <cellStyle name="หมายเหตุ 5" xfId="720"/>
    <cellStyle name="หมายเหตุ_BEx7" xfId="721"/>
    <cellStyle name="หัวเรื่อง 1" xfId="722"/>
    <cellStyle name="หัวเรื่อง 1 2" xfId="723"/>
    <cellStyle name="หัวเรื่อง 1 2 2" xfId="724"/>
    <cellStyle name="หัวเรื่อง 1 2 2 2" xfId="725"/>
    <cellStyle name="หัวเรื่อง 1 2 2 2 2" xfId="726"/>
    <cellStyle name="หัวเรื่อง 1 2 2 2 2 2" xfId="727"/>
    <cellStyle name="หัวเรื่อง 1 2 2 2 3" xfId="728"/>
    <cellStyle name="หัวเรื่อง 1 2 2 3" xfId="729"/>
    <cellStyle name="หัวเรื่อง 1 2 2 3 2" xfId="730"/>
    <cellStyle name="หัวเรื่อง 1 2 3" xfId="731"/>
    <cellStyle name="หัวเรื่อง 1 2 4" xfId="732"/>
    <cellStyle name="หัวเรื่อง 1 2 4 2" xfId="733"/>
    <cellStyle name="หัวเรื่อง 1 2 5" xfId="734"/>
    <cellStyle name="หัวเรื่อง 1 3" xfId="735"/>
    <cellStyle name="หัวเรื่อง 1 4" xfId="736"/>
    <cellStyle name="หัวเรื่อง 1 5" xfId="737"/>
    <cellStyle name="หัวเรื่อง 1_BEx7" xfId="738"/>
    <cellStyle name="หัวเรื่อง 2" xfId="739"/>
    <cellStyle name="หัวเรื่อง 2 2" xfId="740"/>
    <cellStyle name="หัวเรื่อง 2 2 2" xfId="741"/>
    <cellStyle name="หัวเรื่อง 2 2 2 2" xfId="742"/>
    <cellStyle name="หัวเรื่อง 2 2 2 2 2" xfId="743"/>
    <cellStyle name="หัวเรื่อง 2 2 2 2 2 2" xfId="744"/>
    <cellStyle name="หัวเรื่อง 2 2 2 2 3" xfId="745"/>
    <cellStyle name="หัวเรื่อง 2 2 2 3" xfId="746"/>
    <cellStyle name="หัวเรื่อง 2 2 2 3 2" xfId="747"/>
    <cellStyle name="หัวเรื่อง 2 2 3" xfId="748"/>
    <cellStyle name="หัวเรื่อง 2 2 4" xfId="749"/>
    <cellStyle name="หัวเรื่อง 2 2 4 2" xfId="750"/>
    <cellStyle name="หัวเรื่อง 2 2 5" xfId="751"/>
    <cellStyle name="หัวเรื่อง 2 3" xfId="752"/>
    <cellStyle name="หัวเรื่อง 2 4" xfId="753"/>
    <cellStyle name="หัวเรื่อง 2 5" xfId="754"/>
    <cellStyle name="หัวเรื่อง 2_BEx7" xfId="755"/>
    <cellStyle name="หัวเรื่อง 3" xfId="756"/>
    <cellStyle name="หัวเรื่อง 3 2" xfId="757"/>
    <cellStyle name="หัวเรื่อง 3 2 2" xfId="758"/>
    <cellStyle name="หัวเรื่อง 3 2 2 2" xfId="759"/>
    <cellStyle name="หัวเรื่อง 3 2 2 2 2" xfId="760"/>
    <cellStyle name="หัวเรื่อง 3 2 2 2 2 2" xfId="761"/>
    <cellStyle name="หัวเรื่อง 3 2 2 2 3" xfId="762"/>
    <cellStyle name="หัวเรื่อง 3 2 2 3" xfId="763"/>
    <cellStyle name="หัวเรื่อง 3 2 2 3 2" xfId="764"/>
    <cellStyle name="หัวเรื่อง 3 2 3" xfId="765"/>
    <cellStyle name="หัวเรื่อง 3 2 4" xfId="766"/>
    <cellStyle name="หัวเรื่อง 3 2 4 2" xfId="767"/>
    <cellStyle name="หัวเรื่อง 3 2 5" xfId="768"/>
    <cellStyle name="หัวเรื่อง 3 3" xfId="769"/>
    <cellStyle name="หัวเรื่อง 3 4" xfId="770"/>
    <cellStyle name="หัวเรื่อง 3 5" xfId="771"/>
    <cellStyle name="หัวเรื่อง 3_BEx7" xfId="772"/>
    <cellStyle name="หัวเรื่อง 4" xfId="773"/>
    <cellStyle name="หัวเรื่อง 4 2" xfId="774"/>
    <cellStyle name="หัวเรื่อง 4 2 2" xfId="775"/>
    <cellStyle name="หัวเรื่อง 4 2 2 2" xfId="776"/>
    <cellStyle name="หัวเรื่อง 4 2 2 2 2" xfId="777"/>
    <cellStyle name="หัวเรื่อง 4 2 2 2 2 2" xfId="778"/>
    <cellStyle name="หัวเรื่อง 4 2 2 2 3" xfId="779"/>
    <cellStyle name="หัวเรื่อง 4 2 2 3" xfId="780"/>
    <cellStyle name="หัวเรื่อง 4 2 2 3 2" xfId="781"/>
    <cellStyle name="หัวเรื่อง 4 2 3" xfId="782"/>
    <cellStyle name="หัวเรื่อง 4 2 4" xfId="783"/>
    <cellStyle name="หัวเรื่อง 4 2 4 2" xfId="784"/>
    <cellStyle name="หัวเรื่อง 4 2 5" xfId="785"/>
    <cellStyle name="หัวเรื่อง 4 3" xfId="786"/>
    <cellStyle name="หัวเรื่อง 4 4" xfId="787"/>
    <cellStyle name="หัวเรื่อง 4 5" xfId="788"/>
    <cellStyle name="หัวเรื่อง 4_BEx7" xfId="789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orat.hem\AppData\Local\Temp\Rar$DIb0.886\2564.05.07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7 พฤษภาคม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7 พฤษภาคม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7/5/2021 21:48:20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8/5/2021 08:18:54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241388.59225983999</v>
          </cell>
          <cell r="E64">
            <v>3374.1963670099999</v>
          </cell>
          <cell r="F64">
            <v>196111.23421281</v>
          </cell>
          <cell r="G64">
            <v>81.242958657000003</v>
          </cell>
          <cell r="H64">
            <v>285011.27338758</v>
          </cell>
          <cell r="J64">
            <v>112485.94471700001</v>
          </cell>
          <cell r="K64">
            <v>99718.285239460005</v>
          </cell>
          <cell r="L64">
            <v>34.987488057999997</v>
          </cell>
          <cell r="M64">
            <v>526399.86564742005</v>
          </cell>
          <cell r="O64">
            <v>115860.14108401</v>
          </cell>
          <cell r="P64">
            <v>295829.51945227</v>
          </cell>
          <cell r="Q64">
            <v>56.198631261000003</v>
          </cell>
          <cell r="R64">
            <v>411689.66053628002</v>
          </cell>
        </row>
        <row r="65">
          <cell r="A65" t="str">
            <v>1500</v>
          </cell>
          <cell r="B65" t="str">
            <v>อ่างทอง</v>
          </cell>
          <cell r="C65">
            <v>873.91002226000001</v>
          </cell>
          <cell r="E65">
            <v>4.9327603199999999</v>
          </cell>
          <cell r="F65">
            <v>668.96723443999997</v>
          </cell>
          <cell r="G65">
            <v>76.548754150999997</v>
          </cell>
          <cell r="H65">
            <v>1724.0084173600001</v>
          </cell>
          <cell r="J65">
            <v>1060.58853202</v>
          </cell>
          <cell r="K65">
            <v>398.05221461000002</v>
          </cell>
          <cell r="L65">
            <v>23.088762827</v>
          </cell>
          <cell r="M65">
            <v>2597.9184396199998</v>
          </cell>
          <cell r="O65">
            <v>1065.5212923399999</v>
          </cell>
          <cell r="P65">
            <v>1067.01944905</v>
          </cell>
          <cell r="Q65">
            <v>41.072091901999997</v>
          </cell>
        </row>
        <row r="66">
          <cell r="A66" t="str">
            <v>2300</v>
          </cell>
          <cell r="B66" t="str">
            <v>ตราด</v>
          </cell>
          <cell r="C66">
            <v>730.30456462999996</v>
          </cell>
          <cell r="E66">
            <v>5.2602339000000002</v>
          </cell>
          <cell r="F66">
            <v>576.81408519000001</v>
          </cell>
          <cell r="G66">
            <v>78.982675602</v>
          </cell>
          <cell r="H66">
            <v>1398.6562505500001</v>
          </cell>
          <cell r="J66">
            <v>724.68295446000002</v>
          </cell>
          <cell r="K66">
            <v>299.01724404999999</v>
          </cell>
          <cell r="L66">
            <v>21.378894488</v>
          </cell>
          <cell r="M66">
            <v>2128.9608151799998</v>
          </cell>
          <cell r="O66">
            <v>729.94318836000002</v>
          </cell>
          <cell r="P66">
            <v>875.83132923999995</v>
          </cell>
          <cell r="Q66">
            <v>41.138912609000002</v>
          </cell>
        </row>
        <row r="67">
          <cell r="A67" t="str">
            <v>8100</v>
          </cell>
          <cell r="B67" t="str">
            <v>กระบี่</v>
          </cell>
          <cell r="C67">
            <v>1189.60968585</v>
          </cell>
          <cell r="E67">
            <v>10.054094689999999</v>
          </cell>
          <cell r="F67">
            <v>933.32327838000003</v>
          </cell>
          <cell r="G67">
            <v>78.456260862999997</v>
          </cell>
          <cell r="H67">
            <v>2151.4113891799998</v>
          </cell>
          <cell r="J67">
            <v>1124.2223885400001</v>
          </cell>
          <cell r="K67">
            <v>521.48085562000006</v>
          </cell>
          <cell r="L67">
            <v>24.239011573999999</v>
          </cell>
          <cell r="M67">
            <v>3341.0210750299998</v>
          </cell>
          <cell r="O67">
            <v>1134.2764832299999</v>
          </cell>
          <cell r="P67">
            <v>1454.804134</v>
          </cell>
          <cell r="Q67">
            <v>43.543698208999999</v>
          </cell>
        </row>
        <row r="68">
          <cell r="A68" t="str">
            <v>2500</v>
          </cell>
          <cell r="B68" t="str">
            <v>ปราจีนบุรี</v>
          </cell>
          <cell r="C68">
            <v>2059.33018451</v>
          </cell>
          <cell r="E68">
            <v>46.119086410000001</v>
          </cell>
          <cell r="F68">
            <v>1530.96247075</v>
          </cell>
          <cell r="G68">
            <v>74.342739316999996</v>
          </cell>
          <cell r="H68">
            <v>2942.2295631799998</v>
          </cell>
          <cell r="J68">
            <v>1307.0559514900001</v>
          </cell>
          <cell r="K68">
            <v>683.28888264</v>
          </cell>
          <cell r="L68">
            <v>23.223506798999999</v>
          </cell>
          <cell r="M68">
            <v>5001.5597476900002</v>
          </cell>
          <cell r="O68">
            <v>1353.1750379</v>
          </cell>
          <cell r="P68">
            <v>2214.2513533900001</v>
          </cell>
          <cell r="Q68">
            <v>44.271216682000002</v>
          </cell>
        </row>
        <row r="69">
          <cell r="A69" t="str">
            <v>9300</v>
          </cell>
          <cell r="B69" t="str">
            <v>พัทลุง</v>
          </cell>
          <cell r="C69">
            <v>1511.03130089</v>
          </cell>
          <cell r="E69">
            <v>16.931016620000001</v>
          </cell>
          <cell r="F69">
            <v>1194.6150168500001</v>
          </cell>
          <cell r="G69">
            <v>79.059581105000007</v>
          </cell>
          <cell r="H69">
            <v>3529.3921012599999</v>
          </cell>
          <cell r="J69">
            <v>1340.08896516</v>
          </cell>
          <cell r="K69">
            <v>1131.7729717300001</v>
          </cell>
          <cell r="L69">
            <v>32.067079520999997</v>
          </cell>
          <cell r="M69">
            <v>5040.4234021499997</v>
          </cell>
          <cell r="O69">
            <v>1357.0199817800001</v>
          </cell>
          <cell r="P69">
            <v>2326.3879885800002</v>
          </cell>
          <cell r="Q69">
            <v>46.154614463000001</v>
          </cell>
        </row>
        <row r="70">
          <cell r="A70" t="str">
            <v>1800</v>
          </cell>
          <cell r="B70" t="str">
            <v>ชัยนาท</v>
          </cell>
          <cell r="C70">
            <v>1162.4301636299999</v>
          </cell>
          <cell r="E70">
            <v>10.340024</v>
          </cell>
          <cell r="F70">
            <v>926.82546043000002</v>
          </cell>
          <cell r="G70">
            <v>79.731711153999996</v>
          </cell>
          <cell r="H70">
            <v>2842.6574745600001</v>
          </cell>
          <cell r="J70">
            <v>1276.33361096</v>
          </cell>
          <cell r="K70">
            <v>921.86753469999996</v>
          </cell>
          <cell r="L70">
            <v>32.429778929000001</v>
          </cell>
          <cell r="M70">
            <v>4005.0876381899998</v>
          </cell>
          <cell r="O70">
            <v>1286.6736349600001</v>
          </cell>
          <cell r="P70">
            <v>1848.6929951300001</v>
          </cell>
          <cell r="Q70">
            <v>46.158615294999997</v>
          </cell>
        </row>
        <row r="71">
          <cell r="A71" t="str">
            <v>3100</v>
          </cell>
          <cell r="B71" t="str">
            <v>บุรีรัมย์</v>
          </cell>
          <cell r="C71">
            <v>4008.5101963400002</v>
          </cell>
          <cell r="E71">
            <v>29.007571009999999</v>
          </cell>
          <cell r="F71">
            <v>3272.22403846</v>
          </cell>
          <cell r="G71">
            <v>81.631925034000005</v>
          </cell>
          <cell r="H71">
            <v>5784.88550751</v>
          </cell>
          <cell r="J71">
            <v>2836.4692125800002</v>
          </cell>
          <cell r="K71">
            <v>1348.30009083</v>
          </cell>
          <cell r="L71">
            <v>23.307290854000001</v>
          </cell>
          <cell r="M71">
            <v>9793.3957038499993</v>
          </cell>
          <cell r="O71">
            <v>2865.4767835900002</v>
          </cell>
          <cell r="P71">
            <v>4620.52412929</v>
          </cell>
          <cell r="Q71">
            <v>47.180000370000002</v>
          </cell>
        </row>
        <row r="72">
          <cell r="A72" t="str">
            <v>5300</v>
          </cell>
          <cell r="B72" t="str">
            <v>อุตรดิตถ์</v>
          </cell>
          <cell r="C72">
            <v>1642.8941824399999</v>
          </cell>
          <cell r="E72">
            <v>24.972902479999998</v>
          </cell>
          <cell r="F72">
            <v>1285.76171963</v>
          </cell>
          <cell r="G72">
            <v>78.261992364999998</v>
          </cell>
          <cell r="H72">
            <v>4078.3896850699998</v>
          </cell>
          <cell r="J72">
            <v>1390.66731009</v>
          </cell>
          <cell r="K72">
            <v>1416.3326487700001</v>
          </cell>
          <cell r="L72">
            <v>34.727742028999998</v>
          </cell>
          <cell r="M72">
            <v>5721.2838675100002</v>
          </cell>
          <cell r="O72">
            <v>1415.6402125699999</v>
          </cell>
          <cell r="P72">
            <v>2702.0943683999999</v>
          </cell>
          <cell r="Q72">
            <v>47.228811417000003</v>
          </cell>
        </row>
        <row r="73">
          <cell r="A73" t="str">
            <v>8400</v>
          </cell>
          <cell r="B73" t="str">
            <v>สุราษฎร์ธานี</v>
          </cell>
          <cell r="C73">
            <v>4402.6780571700001</v>
          </cell>
          <cell r="E73">
            <v>57.283184439999999</v>
          </cell>
          <cell r="F73">
            <v>3521.64069453</v>
          </cell>
          <cell r="G73">
            <v>79.988603499999996</v>
          </cell>
          <cell r="H73">
            <v>7695.4588700499999</v>
          </cell>
          <cell r="J73">
            <v>3141.7513509599999</v>
          </cell>
          <cell r="K73">
            <v>2228.2376717100001</v>
          </cell>
          <cell r="L73">
            <v>28.955228132999999</v>
          </cell>
          <cell r="M73">
            <v>12098.136927220001</v>
          </cell>
          <cell r="O73">
            <v>3199.0345354000001</v>
          </cell>
          <cell r="P73">
            <v>5749.8783662400001</v>
          </cell>
          <cell r="Q73">
            <v>47.526973787999999</v>
          </cell>
        </row>
        <row r="74">
          <cell r="A74" t="str">
            <v>7200</v>
          </cell>
          <cell r="B74" t="str">
            <v>สุพรรณบุรี</v>
          </cell>
          <cell r="C74">
            <v>2225.8009641799999</v>
          </cell>
          <cell r="E74">
            <v>46.15356036</v>
          </cell>
          <cell r="F74">
            <v>1738.00370709</v>
          </cell>
          <cell r="G74">
            <v>78.084417028000004</v>
          </cell>
          <cell r="H74">
            <v>5305.3497829899998</v>
          </cell>
          <cell r="J74">
            <v>2316.1770393299998</v>
          </cell>
          <cell r="K74">
            <v>1853.2178429099999</v>
          </cell>
          <cell r="L74">
            <v>34.931115171000002</v>
          </cell>
          <cell r="M74">
            <v>7531.1507471699997</v>
          </cell>
          <cell r="O74">
            <v>2362.3305996899999</v>
          </cell>
          <cell r="P74">
            <v>3591.2215500000002</v>
          </cell>
          <cell r="Q74">
            <v>47.684897972999998</v>
          </cell>
        </row>
        <row r="75">
          <cell r="A75" t="str">
            <v>6100</v>
          </cell>
          <cell r="B75" t="str">
            <v>อุทัยธานี</v>
          </cell>
          <cell r="C75">
            <v>932.48764105999999</v>
          </cell>
          <cell r="E75">
            <v>13.9489933</v>
          </cell>
          <cell r="F75">
            <v>745.42315088999999</v>
          </cell>
          <cell r="G75">
            <v>79.939198984000001</v>
          </cell>
          <cell r="H75">
            <v>2189.5991546300002</v>
          </cell>
          <cell r="J75">
            <v>961.75164806999999</v>
          </cell>
          <cell r="K75">
            <v>773.30417094999996</v>
          </cell>
          <cell r="L75">
            <v>35.317156992999998</v>
          </cell>
          <cell r="M75">
            <v>3122.0867956900001</v>
          </cell>
          <cell r="O75">
            <v>975.70064136999997</v>
          </cell>
          <cell r="P75">
            <v>1518.7273218400001</v>
          </cell>
          <cell r="Q75">
            <v>48.644622050000002</v>
          </cell>
        </row>
        <row r="76">
          <cell r="A76" t="str">
            <v>5500</v>
          </cell>
          <cell r="B76" t="str">
            <v>น่าน</v>
          </cell>
          <cell r="C76">
            <v>1852.12399858</v>
          </cell>
          <cell r="E76">
            <v>13.04429661</v>
          </cell>
          <cell r="F76">
            <v>1430.8032695300001</v>
          </cell>
          <cell r="G76">
            <v>77.252023656000006</v>
          </cell>
          <cell r="H76">
            <v>3005.2680184599999</v>
          </cell>
          <cell r="J76">
            <v>758.54540610000004</v>
          </cell>
          <cell r="K76">
            <v>947.08875770999998</v>
          </cell>
          <cell r="L76">
            <v>31.514285977</v>
          </cell>
          <cell r="M76">
            <v>4857.3920170399997</v>
          </cell>
          <cell r="O76">
            <v>771.58970270999998</v>
          </cell>
          <cell r="P76">
            <v>2377.8920272400001</v>
          </cell>
          <cell r="Q76">
            <v>48.954089332000002</v>
          </cell>
        </row>
        <row r="77">
          <cell r="A77" t="str">
            <v>1400</v>
          </cell>
          <cell r="B77" t="str">
            <v>พระนครศรีอยุธยา</v>
          </cell>
          <cell r="C77">
            <v>3133.8786826599999</v>
          </cell>
          <cell r="E77">
            <v>33.666940070000003</v>
          </cell>
          <cell r="F77">
            <v>2564.09627499</v>
          </cell>
          <cell r="G77">
            <v>81.818619501000001</v>
          </cell>
          <cell r="H77">
            <v>5266.4346862000002</v>
          </cell>
          <cell r="J77">
            <v>2881.09172713</v>
          </cell>
          <cell r="K77">
            <v>1585.0626789</v>
          </cell>
          <cell r="L77">
            <v>30.097452515000001</v>
          </cell>
          <cell r="M77">
            <v>8400.3133688599992</v>
          </cell>
          <cell r="O77">
            <v>2914.7586672000002</v>
          </cell>
          <cell r="P77">
            <v>4149.1589538899998</v>
          </cell>
          <cell r="Q77">
            <v>49.392906807999999</v>
          </cell>
        </row>
        <row r="78">
          <cell r="A78" t="str">
            <v>3800</v>
          </cell>
          <cell r="B78" t="str">
            <v>บึงกาฬ</v>
          </cell>
          <cell r="C78">
            <v>897.42550392999999</v>
          </cell>
          <cell r="E78">
            <v>14.425732679999999</v>
          </cell>
          <cell r="F78">
            <v>699.34030250000001</v>
          </cell>
          <cell r="G78">
            <v>77.927393352999999</v>
          </cell>
          <cell r="H78">
            <v>1957.6094318200001</v>
          </cell>
          <cell r="J78">
            <v>710.56045656000003</v>
          </cell>
          <cell r="K78">
            <v>712.73329148000005</v>
          </cell>
          <cell r="L78">
            <v>36.408349893</v>
          </cell>
          <cell r="M78">
            <v>2855.0349357499999</v>
          </cell>
          <cell r="O78">
            <v>724.98618924000004</v>
          </cell>
          <cell r="P78">
            <v>1412.0735939799999</v>
          </cell>
          <cell r="Q78">
            <v>49.459065326999998</v>
          </cell>
        </row>
        <row r="79">
          <cell r="A79" t="str">
            <v>7100</v>
          </cell>
          <cell r="B79" t="str">
            <v>กาญจนบุรี</v>
          </cell>
          <cell r="C79">
            <v>2790.8349474800002</v>
          </cell>
          <cell r="E79">
            <v>17.498971579999999</v>
          </cell>
          <cell r="F79">
            <v>2199.0168738500001</v>
          </cell>
          <cell r="G79">
            <v>78.794228795999999</v>
          </cell>
          <cell r="H79">
            <v>4518.16052777</v>
          </cell>
          <cell r="J79">
            <v>1339.9899341</v>
          </cell>
          <cell r="K79">
            <v>1418.6989493000001</v>
          </cell>
          <cell r="L79">
            <v>31.399923499</v>
          </cell>
          <cell r="M79">
            <v>7308.9954752499998</v>
          </cell>
          <cell r="O79">
            <v>1357.48890568</v>
          </cell>
          <cell r="P79">
            <v>3617.7158231499998</v>
          </cell>
          <cell r="Q79">
            <v>49.496758280999998</v>
          </cell>
        </row>
        <row r="80">
          <cell r="A80" t="str">
            <v>2700</v>
          </cell>
          <cell r="B80" t="str">
            <v>สระแก้ว</v>
          </cell>
          <cell r="C80">
            <v>1937.3741277199999</v>
          </cell>
          <cell r="E80">
            <v>11.98504986</v>
          </cell>
          <cell r="F80">
            <v>1534.8259431900001</v>
          </cell>
          <cell r="G80">
            <v>79.221969635999997</v>
          </cell>
          <cell r="H80">
            <v>2845.55090341</v>
          </cell>
          <cell r="J80">
            <v>1065.02656968</v>
          </cell>
          <cell r="K80">
            <v>837.91776591999997</v>
          </cell>
          <cell r="L80">
            <v>29.446592043999999</v>
          </cell>
          <cell r="M80">
            <v>4782.9250311300002</v>
          </cell>
          <cell r="O80">
            <v>1077.0116195400001</v>
          </cell>
          <cell r="P80">
            <v>2372.7437091100001</v>
          </cell>
          <cell r="Q80">
            <v>49.608632659999998</v>
          </cell>
        </row>
        <row r="81">
          <cell r="A81" t="str">
            <v>9500</v>
          </cell>
          <cell r="B81" t="str">
            <v>ยะลา</v>
          </cell>
          <cell r="C81">
            <v>5173.1398986100003</v>
          </cell>
          <cell r="E81">
            <v>47.876265369999999</v>
          </cell>
          <cell r="F81">
            <v>3727.4829164500002</v>
          </cell>
          <cell r="G81">
            <v>72.054554671000005</v>
          </cell>
          <cell r="H81">
            <v>5010.8622566499998</v>
          </cell>
          <cell r="J81">
            <v>2862.3474863000001</v>
          </cell>
          <cell r="K81">
            <v>1340.2795852899999</v>
          </cell>
          <cell r="L81">
            <v>26.747484098000001</v>
          </cell>
          <cell r="M81">
            <v>10184.002155259999</v>
          </cell>
          <cell r="O81">
            <v>2910.2237516700002</v>
          </cell>
          <cell r="P81">
            <v>5067.7625017399996</v>
          </cell>
          <cell r="Q81">
            <v>49.761993609999998</v>
          </cell>
        </row>
        <row r="82">
          <cell r="A82" t="str">
            <v>2100</v>
          </cell>
          <cell r="B82" t="str">
            <v>ระยอง</v>
          </cell>
          <cell r="C82">
            <v>6842.0366732599996</v>
          </cell>
          <cell r="E82">
            <v>1112.78579038</v>
          </cell>
          <cell r="F82">
            <v>4367.04276897</v>
          </cell>
          <cell r="G82">
            <v>63.826649541999998</v>
          </cell>
          <cell r="H82">
            <v>3477.8128012299999</v>
          </cell>
          <cell r="J82">
            <v>1641.2844441100001</v>
          </cell>
          <cell r="K82">
            <v>786.18228951000003</v>
          </cell>
          <cell r="L82">
            <v>22.605652876000001</v>
          </cell>
          <cell r="M82">
            <v>10319.84947449</v>
          </cell>
          <cell r="O82">
            <v>2754.0702344900001</v>
          </cell>
          <cell r="P82">
            <v>5153.2250584800004</v>
          </cell>
          <cell r="Q82">
            <v>49.935079684999998</v>
          </cell>
        </row>
        <row r="83">
          <cell r="A83" t="str">
            <v>3900</v>
          </cell>
          <cell r="B83" t="str">
            <v>หนองบัวลำภู</v>
          </cell>
          <cell r="C83">
            <v>1060.6871337299999</v>
          </cell>
          <cell r="E83">
            <v>8.4601244700000002</v>
          </cell>
          <cell r="F83">
            <v>828.35439011999995</v>
          </cell>
          <cell r="G83">
            <v>78.096015666</v>
          </cell>
          <cell r="H83">
            <v>2461.4217712099999</v>
          </cell>
          <cell r="J83">
            <v>537.84096400999999</v>
          </cell>
          <cell r="K83">
            <v>951.05910625000001</v>
          </cell>
          <cell r="L83">
            <v>38.638607872000001</v>
          </cell>
          <cell r="M83">
            <v>3522.1089049399998</v>
          </cell>
          <cell r="O83">
            <v>546.30108847999998</v>
          </cell>
          <cell r="P83">
            <v>1779.4134963700001</v>
          </cell>
          <cell r="Q83">
            <v>50.521251454999998</v>
          </cell>
        </row>
        <row r="84">
          <cell r="A84" t="str">
            <v>4900</v>
          </cell>
          <cell r="B84" t="str">
            <v>มุกดาหาร</v>
          </cell>
          <cell r="C84">
            <v>1058.4766042000001</v>
          </cell>
          <cell r="E84">
            <v>11.4685893</v>
          </cell>
          <cell r="F84">
            <v>838.12500196999997</v>
          </cell>
          <cell r="G84">
            <v>79.182194358000004</v>
          </cell>
          <cell r="H84">
            <v>1566.05023596</v>
          </cell>
          <cell r="J84">
            <v>551.92531093000002</v>
          </cell>
          <cell r="K84">
            <v>493.32586974999998</v>
          </cell>
          <cell r="L84">
            <v>31.501279999000001</v>
          </cell>
          <cell r="M84">
            <v>2624.5268401600001</v>
          </cell>
          <cell r="O84">
            <v>563.39390022999999</v>
          </cell>
          <cell r="P84">
            <v>1331.4508717199999</v>
          </cell>
          <cell r="Q84">
            <v>50.731082317000002</v>
          </cell>
        </row>
        <row r="85">
          <cell r="A85" t="str">
            <v>8500</v>
          </cell>
          <cell r="B85" t="str">
            <v>ระนอง</v>
          </cell>
          <cell r="C85">
            <v>736.73252038999999</v>
          </cell>
          <cell r="E85">
            <v>5.43455756</v>
          </cell>
          <cell r="F85">
            <v>586.61626965000005</v>
          </cell>
          <cell r="G85">
            <v>79.624049897999996</v>
          </cell>
          <cell r="H85">
            <v>1300.22118783</v>
          </cell>
          <cell r="J85">
            <v>641.81460803000004</v>
          </cell>
          <cell r="K85">
            <v>448.80382347</v>
          </cell>
          <cell r="L85">
            <v>34.517498074000002</v>
          </cell>
          <cell r="M85">
            <v>2036.95370822</v>
          </cell>
          <cell r="O85">
            <v>647.24916558999996</v>
          </cell>
          <cell r="P85">
            <v>1035.42009312</v>
          </cell>
          <cell r="Q85">
            <v>50.831793032</v>
          </cell>
        </row>
        <row r="86">
          <cell r="A86" t="str">
            <v>6000</v>
          </cell>
          <cell r="B86" t="str">
            <v>นครสวรรค์</v>
          </cell>
          <cell r="C86">
            <v>3563.8505440600002</v>
          </cell>
          <cell r="E86">
            <v>32.442559600000003</v>
          </cell>
          <cell r="F86">
            <v>2753.0494767800001</v>
          </cell>
          <cell r="G86">
            <v>77.249296588999997</v>
          </cell>
          <cell r="H86">
            <v>5243.8834743199996</v>
          </cell>
          <cell r="J86">
            <v>2393.0727921799999</v>
          </cell>
          <cell r="K86">
            <v>1762.31062802</v>
          </cell>
          <cell r="L86">
            <v>33.606975376999998</v>
          </cell>
          <cell r="M86">
            <v>8807.7340183800006</v>
          </cell>
          <cell r="O86">
            <v>2425.5153517799999</v>
          </cell>
          <cell r="P86">
            <v>4515.3601048</v>
          </cell>
          <cell r="Q86">
            <v>51.265854478999998</v>
          </cell>
        </row>
        <row r="87">
          <cell r="A87" t="str">
            <v>9100</v>
          </cell>
          <cell r="B87" t="str">
            <v>สตูล</v>
          </cell>
          <cell r="C87">
            <v>1076.02136217</v>
          </cell>
          <cell r="E87">
            <v>3.9798734699999998</v>
          </cell>
          <cell r="F87">
            <v>885.65962965000006</v>
          </cell>
          <cell r="G87">
            <v>82.308740400999994</v>
          </cell>
          <cell r="H87">
            <v>1940.17148434</v>
          </cell>
          <cell r="J87">
            <v>939.15624363999996</v>
          </cell>
          <cell r="K87">
            <v>661.55864492000001</v>
          </cell>
          <cell r="L87">
            <v>34.097947025000003</v>
          </cell>
          <cell r="M87">
            <v>3016.19284651</v>
          </cell>
          <cell r="O87">
            <v>943.13611710999999</v>
          </cell>
          <cell r="P87">
            <v>1547.2182745699999</v>
          </cell>
          <cell r="Q87">
            <v>51.297060676000001</v>
          </cell>
        </row>
        <row r="88">
          <cell r="A88" t="str">
            <v>2600</v>
          </cell>
          <cell r="B88" t="str">
            <v>นครนายก</v>
          </cell>
          <cell r="C88">
            <v>1143.47441858</v>
          </cell>
          <cell r="E88">
            <v>17.184826569999998</v>
          </cell>
          <cell r="F88">
            <v>844.92836216000001</v>
          </cell>
          <cell r="G88">
            <v>73.891321785000002</v>
          </cell>
          <cell r="H88">
            <v>1462.7806667299999</v>
          </cell>
          <cell r="J88">
            <v>583.56962410000006</v>
          </cell>
          <cell r="K88">
            <v>499.08426310999999</v>
          </cell>
          <cell r="L88">
            <v>34.118871984999998</v>
          </cell>
          <cell r="M88">
            <v>2606.2550853100001</v>
          </cell>
          <cell r="O88">
            <v>600.75445066999998</v>
          </cell>
          <cell r="P88">
            <v>1344.0126252699999</v>
          </cell>
          <cell r="Q88">
            <v>51.568729126000001</v>
          </cell>
        </row>
        <row r="89">
          <cell r="A89" t="str">
            <v>2200</v>
          </cell>
          <cell r="B89" t="str">
            <v>จันทบุรี</v>
          </cell>
          <cell r="C89">
            <v>2295.1273061900001</v>
          </cell>
          <cell r="E89">
            <v>11.05141931</v>
          </cell>
          <cell r="F89">
            <v>1907.68582494</v>
          </cell>
          <cell r="G89">
            <v>83.118954656</v>
          </cell>
          <cell r="H89">
            <v>2869.98604041</v>
          </cell>
          <cell r="J89">
            <v>1192.88887978</v>
          </cell>
          <cell r="K89">
            <v>757.15231820999998</v>
          </cell>
          <cell r="L89">
            <v>26.381742195000001</v>
          </cell>
          <cell r="M89">
            <v>5165.1133466000001</v>
          </cell>
          <cell r="O89">
            <v>1203.9402990900001</v>
          </cell>
          <cell r="P89">
            <v>2664.8381431500002</v>
          </cell>
          <cell r="Q89">
            <v>51.593023508000002</v>
          </cell>
        </row>
        <row r="90">
          <cell r="A90" t="str">
            <v>5800</v>
          </cell>
          <cell r="B90" t="str">
            <v>แม่ฮ่องสอน</v>
          </cell>
          <cell r="C90">
            <v>1294.8621295099999</v>
          </cell>
          <cell r="E90">
            <v>9.7144188299999996</v>
          </cell>
          <cell r="F90">
            <v>1024.2507564</v>
          </cell>
          <cell r="G90">
            <v>79.101143902000004</v>
          </cell>
          <cell r="H90">
            <v>1376.8399882199999</v>
          </cell>
          <cell r="J90">
            <v>563.43252010000003</v>
          </cell>
          <cell r="K90">
            <v>362.76662397000001</v>
          </cell>
          <cell r="L90">
            <v>26.347769318000001</v>
          </cell>
          <cell r="M90">
            <v>2671.7021177299998</v>
          </cell>
          <cell r="O90">
            <v>573.14693893000003</v>
          </cell>
          <cell r="P90">
            <v>1387.01738037</v>
          </cell>
          <cell r="Q90">
            <v>51.915120745000003</v>
          </cell>
        </row>
        <row r="91">
          <cell r="A91" t="str">
            <v>6600</v>
          </cell>
          <cell r="B91" t="str">
            <v>พิจิตร</v>
          </cell>
          <cell r="C91">
            <v>1434.52284966</v>
          </cell>
          <cell r="E91">
            <v>17.60415296</v>
          </cell>
          <cell r="F91">
            <v>1156.67697789</v>
          </cell>
          <cell r="G91">
            <v>80.631478137000002</v>
          </cell>
          <cell r="H91">
            <v>2296.7843939300001</v>
          </cell>
          <cell r="J91">
            <v>813.71757549999995</v>
          </cell>
          <cell r="K91">
            <v>797.12206205999996</v>
          </cell>
          <cell r="L91">
            <v>34.706003060999997</v>
          </cell>
          <cell r="M91">
            <v>3731.3072435899999</v>
          </cell>
          <cell r="O91">
            <v>831.32172846000003</v>
          </cell>
          <cell r="P91">
            <v>1953.79903995</v>
          </cell>
          <cell r="Q91">
            <v>52.362320023999999</v>
          </cell>
        </row>
        <row r="92">
          <cell r="A92" t="str">
            <v>1900</v>
          </cell>
          <cell r="B92" t="str">
            <v>สระบุรี</v>
          </cell>
          <cell r="C92">
            <v>2236.4331381000002</v>
          </cell>
          <cell r="E92">
            <v>11.474327649999999</v>
          </cell>
          <cell r="F92">
            <v>1769.4806440899999</v>
          </cell>
          <cell r="G92">
            <v>79.120659318999998</v>
          </cell>
          <cell r="H92">
            <v>2893.6095606399999</v>
          </cell>
          <cell r="J92">
            <v>1700.09198343</v>
          </cell>
          <cell r="K92">
            <v>927.81945345999998</v>
          </cell>
          <cell r="L92">
            <v>32.064431431000003</v>
          </cell>
          <cell r="M92">
            <v>5130.0426987399997</v>
          </cell>
          <cell r="O92">
            <v>1711.5663110800001</v>
          </cell>
          <cell r="P92">
            <v>2697.3000975499999</v>
          </cell>
          <cell r="Q92">
            <v>52.578511640999999</v>
          </cell>
        </row>
        <row r="93">
          <cell r="A93" t="str">
            <v>6200</v>
          </cell>
          <cell r="B93" t="str">
            <v>กำแพงเพชร</v>
          </cell>
          <cell r="C93">
            <v>1931.2751626100001</v>
          </cell>
          <cell r="E93">
            <v>4.6472636300000003</v>
          </cell>
          <cell r="F93">
            <v>1584.8939872200001</v>
          </cell>
          <cell r="G93">
            <v>82.064638841000004</v>
          </cell>
          <cell r="H93">
            <v>2956.66883272</v>
          </cell>
          <cell r="J93">
            <v>1038.4190771399999</v>
          </cell>
          <cell r="K93">
            <v>1005.79670823</v>
          </cell>
          <cell r="L93">
            <v>34.017902075999999</v>
          </cell>
          <cell r="M93">
            <v>4887.9439953299998</v>
          </cell>
          <cell r="O93">
            <v>1043.0663407699999</v>
          </cell>
          <cell r="P93">
            <v>2590.69069545</v>
          </cell>
          <cell r="Q93">
            <v>53.001644411999997</v>
          </cell>
        </row>
        <row r="94">
          <cell r="A94" t="str">
            <v>4600</v>
          </cell>
          <cell r="B94" t="str">
            <v>กาฬสินธุ์</v>
          </cell>
          <cell r="C94">
            <v>2860.7005619800002</v>
          </cell>
          <cell r="E94">
            <v>5.7569873899999999</v>
          </cell>
          <cell r="F94">
            <v>2330.3995122599999</v>
          </cell>
          <cell r="G94">
            <v>81.462546036000006</v>
          </cell>
          <cell r="H94">
            <v>3866.0408002700001</v>
          </cell>
          <cell r="J94">
            <v>1219.5471289499999</v>
          </cell>
          <cell r="K94">
            <v>1241.5572924099999</v>
          </cell>
          <cell r="L94">
            <v>32.114438428</v>
          </cell>
          <cell r="M94">
            <v>6726.7413622499998</v>
          </cell>
          <cell r="O94">
            <v>1225.3041163400001</v>
          </cell>
          <cell r="P94">
            <v>3571.9568046700001</v>
          </cell>
          <cell r="Q94">
            <v>53.100849465000003</v>
          </cell>
        </row>
        <row r="95">
          <cell r="A95" t="str">
            <v>6700</v>
          </cell>
          <cell r="B95" t="str">
            <v>เพชรบูรณ์</v>
          </cell>
          <cell r="C95">
            <v>2525.4724649599998</v>
          </cell>
          <cell r="E95">
            <v>17.250437959999999</v>
          </cell>
          <cell r="F95">
            <v>2031.1593381299999</v>
          </cell>
          <cell r="G95">
            <v>80.426904918000005</v>
          </cell>
          <cell r="H95">
            <v>3960.3043217899999</v>
          </cell>
          <cell r="J95">
            <v>1463.8065499100001</v>
          </cell>
          <cell r="K95">
            <v>1419.7667458200001</v>
          </cell>
          <cell r="L95">
            <v>35.849940572000001</v>
          </cell>
          <cell r="M95">
            <v>6485.7767867499997</v>
          </cell>
          <cell r="O95">
            <v>1481.0569878700001</v>
          </cell>
          <cell r="P95">
            <v>3450.9260839499998</v>
          </cell>
          <cell r="Q95">
            <v>53.207598679999997</v>
          </cell>
        </row>
        <row r="96">
          <cell r="A96" t="str">
            <v>3700</v>
          </cell>
          <cell r="B96" t="str">
            <v>อำนาจเจริญ</v>
          </cell>
          <cell r="C96">
            <v>1000.20638921</v>
          </cell>
          <cell r="E96">
            <v>6.9883271000000002</v>
          </cell>
          <cell r="F96">
            <v>780.87692483000001</v>
          </cell>
          <cell r="G96">
            <v>78.071579350999997</v>
          </cell>
          <cell r="H96">
            <v>1821.7462061900001</v>
          </cell>
          <cell r="J96">
            <v>507.56366100000002</v>
          </cell>
          <cell r="K96">
            <v>726.63907363999999</v>
          </cell>
          <cell r="L96">
            <v>39.886954131000003</v>
          </cell>
          <cell r="M96">
            <v>2821.9525954000001</v>
          </cell>
          <cell r="O96">
            <v>514.55198810000002</v>
          </cell>
          <cell r="P96">
            <v>1507.5159984700001</v>
          </cell>
          <cell r="Q96">
            <v>53.421024893000002</v>
          </cell>
        </row>
        <row r="97">
          <cell r="A97" t="str">
            <v>8300</v>
          </cell>
          <cell r="B97" t="str">
            <v>ภูเก็ต</v>
          </cell>
          <cell r="C97">
            <v>1810.18220989</v>
          </cell>
          <cell r="E97">
            <v>29.275073089999999</v>
          </cell>
          <cell r="F97">
            <v>1480.99666938</v>
          </cell>
          <cell r="G97">
            <v>81.814784239999994</v>
          </cell>
          <cell r="H97">
            <v>1808.5622926799999</v>
          </cell>
          <cell r="J97">
            <v>1245.3220508300001</v>
          </cell>
          <cell r="K97">
            <v>453.48553306000002</v>
          </cell>
          <cell r="L97">
            <v>25.074366246</v>
          </cell>
          <cell r="M97">
            <v>3618.7445025699999</v>
          </cell>
          <cell r="O97">
            <v>1274.5971239200001</v>
          </cell>
          <cell r="P97">
            <v>1934.48220244</v>
          </cell>
          <cell r="Q97">
            <v>53.457275060000001</v>
          </cell>
        </row>
        <row r="98">
          <cell r="A98" t="str">
            <v>8600</v>
          </cell>
          <cell r="B98" t="str">
            <v>ชุมพร</v>
          </cell>
          <cell r="C98">
            <v>1811.8434440000001</v>
          </cell>
          <cell r="E98">
            <v>8.1775082599999998</v>
          </cell>
          <cell r="F98">
            <v>1432.2003635799999</v>
          </cell>
          <cell r="G98">
            <v>79.046584753999994</v>
          </cell>
          <cell r="H98">
            <v>3600.51436956</v>
          </cell>
          <cell r="J98">
            <v>1079.17201426</v>
          </cell>
          <cell r="K98">
            <v>1462.77261542</v>
          </cell>
          <cell r="L98">
            <v>40.626767880000003</v>
          </cell>
          <cell r="M98">
            <v>5412.3578135600001</v>
          </cell>
          <cell r="O98">
            <v>1087.3495225199999</v>
          </cell>
          <cell r="P98">
            <v>2894.9729790000001</v>
          </cell>
          <cell r="Q98">
            <v>53.488203824000003</v>
          </cell>
        </row>
        <row r="99">
          <cell r="A99" t="str">
            <v>7600</v>
          </cell>
          <cell r="B99" t="str">
            <v>เพชรบุรี</v>
          </cell>
          <cell r="C99">
            <v>3030.57490508</v>
          </cell>
          <cell r="E99">
            <v>13.9841886</v>
          </cell>
          <cell r="F99">
            <v>2378.3324609699998</v>
          </cell>
          <cell r="G99">
            <v>78.477930275999995</v>
          </cell>
          <cell r="H99">
            <v>3819.4403678200001</v>
          </cell>
          <cell r="J99">
            <v>1705.66905471</v>
          </cell>
          <cell r="K99">
            <v>1305.28536007</v>
          </cell>
          <cell r="L99">
            <v>34.174780448999996</v>
          </cell>
          <cell r="M99">
            <v>6850.0152729000001</v>
          </cell>
          <cell r="O99">
            <v>1719.6532433100001</v>
          </cell>
          <cell r="P99">
            <v>3683.6178210399999</v>
          </cell>
          <cell r="Q99">
            <v>53.775322744</v>
          </cell>
        </row>
        <row r="100">
          <cell r="A100" t="str">
            <v>3600</v>
          </cell>
          <cell r="B100" t="str">
            <v>ชัยภูมิ</v>
          </cell>
          <cell r="C100">
            <v>2898.5300478899999</v>
          </cell>
          <cell r="E100">
            <v>6.4688504800000004</v>
          </cell>
          <cell r="F100">
            <v>2404.45306291</v>
          </cell>
          <cell r="G100">
            <v>82.954222423000004</v>
          </cell>
          <cell r="H100">
            <v>3737.4693164199998</v>
          </cell>
          <cell r="J100">
            <v>1349.11394425</v>
          </cell>
          <cell r="K100">
            <v>1164.3441064000001</v>
          </cell>
          <cell r="L100">
            <v>31.153275326999999</v>
          </cell>
          <cell r="M100">
            <v>6635.9993643099997</v>
          </cell>
          <cell r="O100">
            <v>1355.5827947299999</v>
          </cell>
          <cell r="P100">
            <v>3568.7971693099998</v>
          </cell>
          <cell r="Q100">
            <v>53.779347667000003</v>
          </cell>
        </row>
        <row r="101">
          <cell r="A101" t="str">
            <v>1300</v>
          </cell>
          <cell r="B101" t="str">
            <v>ปทุมธานี</v>
          </cell>
          <cell r="C101">
            <v>3747.19017106</v>
          </cell>
          <cell r="E101">
            <v>59.624735960000002</v>
          </cell>
          <cell r="F101">
            <v>2857.2466890800001</v>
          </cell>
          <cell r="G101">
            <v>76.250378514000005</v>
          </cell>
          <cell r="H101">
            <v>3288.2341348199998</v>
          </cell>
          <cell r="J101">
            <v>1525.55850725</v>
          </cell>
          <cell r="K101">
            <v>928.71622581999998</v>
          </cell>
          <cell r="L101">
            <v>28.243616109000001</v>
          </cell>
          <cell r="M101">
            <v>7035.4243058800002</v>
          </cell>
          <cell r="O101">
            <v>1585.18324321</v>
          </cell>
          <cell r="P101">
            <v>3785.9629149000002</v>
          </cell>
          <cell r="Q101">
            <v>53.812858333999998</v>
          </cell>
        </row>
        <row r="102">
          <cell r="A102" t="str">
            <v>2000</v>
          </cell>
          <cell r="B102" t="str">
            <v>ชลบุรี</v>
          </cell>
          <cell r="C102">
            <v>7323.5113358099998</v>
          </cell>
          <cell r="E102">
            <v>91.249590380000001</v>
          </cell>
          <cell r="F102">
            <v>6064.94436658</v>
          </cell>
          <cell r="G102">
            <v>82.814705794999995</v>
          </cell>
          <cell r="H102">
            <v>8956.3330565100005</v>
          </cell>
          <cell r="J102">
            <v>3012.2746417399999</v>
          </cell>
          <cell r="K102">
            <v>2730.0168507600001</v>
          </cell>
          <cell r="L102">
            <v>30.481412801000001</v>
          </cell>
          <cell r="M102">
            <v>16279.844392319999</v>
          </cell>
          <cell r="O102">
            <v>3103.5242321199999</v>
          </cell>
          <cell r="P102">
            <v>8794.9612173400001</v>
          </cell>
          <cell r="Q102">
            <v>54.023619670000002</v>
          </cell>
        </row>
        <row r="103">
          <cell r="A103" t="str">
            <v>1700</v>
          </cell>
          <cell r="B103" t="str">
            <v>สิงห์บุรี</v>
          </cell>
          <cell r="C103">
            <v>973.37146974999996</v>
          </cell>
          <cell r="E103">
            <v>5.3506150999999997</v>
          </cell>
          <cell r="F103">
            <v>797.68836295999995</v>
          </cell>
          <cell r="G103">
            <v>81.951072920000001</v>
          </cell>
          <cell r="H103">
            <v>1344.7629095</v>
          </cell>
          <cell r="J103">
            <v>768.90523990999998</v>
          </cell>
          <cell r="K103">
            <v>466.47171842</v>
          </cell>
          <cell r="L103">
            <v>34.688026798000003</v>
          </cell>
          <cell r="M103">
            <v>2318.1343792500002</v>
          </cell>
          <cell r="O103">
            <v>774.25585501</v>
          </cell>
          <cell r="P103">
            <v>1264.1600813800001</v>
          </cell>
          <cell r="Q103">
            <v>54.533511633000003</v>
          </cell>
        </row>
        <row r="104">
          <cell r="A104" t="str">
            <v>7700</v>
          </cell>
          <cell r="B104" t="str">
            <v>ประจวบคีรีขันธ์</v>
          </cell>
          <cell r="C104">
            <v>1425.9534026399999</v>
          </cell>
          <cell r="E104">
            <v>5.8096863399999998</v>
          </cell>
          <cell r="F104">
            <v>1143.4191864300001</v>
          </cell>
          <cell r="G104">
            <v>80.186293907999996</v>
          </cell>
          <cell r="H104">
            <v>2510.2810544499998</v>
          </cell>
          <cell r="J104">
            <v>818.79334991999997</v>
          </cell>
          <cell r="K104">
            <v>1008.80071813</v>
          </cell>
          <cell r="L104">
            <v>40.186763802000002</v>
          </cell>
          <cell r="M104">
            <v>3936.23445709</v>
          </cell>
          <cell r="O104">
            <v>824.60303625999995</v>
          </cell>
          <cell r="P104">
            <v>2152.21990456</v>
          </cell>
          <cell r="Q104">
            <v>54.677126782999999</v>
          </cell>
        </row>
        <row r="105">
          <cell r="A105" t="str">
            <v>4500</v>
          </cell>
          <cell r="B105" t="str">
            <v>ร้อยเอ็ด</v>
          </cell>
          <cell r="C105">
            <v>3457.24855295</v>
          </cell>
          <cell r="E105">
            <v>26.363280369999998</v>
          </cell>
          <cell r="F105">
            <v>2793.19272839</v>
          </cell>
          <cell r="G105">
            <v>80.792360908000006</v>
          </cell>
          <cell r="H105">
            <v>4991.4089066899996</v>
          </cell>
          <cell r="J105">
            <v>1378.18827549</v>
          </cell>
          <cell r="K105">
            <v>1830.8959001200001</v>
          </cell>
          <cell r="L105">
            <v>36.680943884999998</v>
          </cell>
          <cell r="M105">
            <v>8448.6574596400005</v>
          </cell>
          <cell r="O105">
            <v>1404.55155586</v>
          </cell>
          <cell r="P105">
            <v>4624.0886285099996</v>
          </cell>
          <cell r="Q105">
            <v>54.731638140000001</v>
          </cell>
        </row>
        <row r="106">
          <cell r="A106" t="str">
            <v>1100</v>
          </cell>
          <cell r="B106" t="str">
            <v>สมุทรปราการ</v>
          </cell>
          <cell r="C106">
            <v>2262.7467806700001</v>
          </cell>
          <cell r="E106">
            <v>21.323634460000001</v>
          </cell>
          <cell r="F106">
            <v>1786.70732866</v>
          </cell>
          <cell r="G106">
            <v>78.961876950999994</v>
          </cell>
          <cell r="H106">
            <v>1683.9440658399999</v>
          </cell>
          <cell r="J106">
            <v>854.63167944999998</v>
          </cell>
          <cell r="K106">
            <v>378.10017379999999</v>
          </cell>
          <cell r="L106">
            <v>22.453250168</v>
          </cell>
          <cell r="M106">
            <v>3946.69084651</v>
          </cell>
          <cell r="O106">
            <v>875.95531390999997</v>
          </cell>
          <cell r="P106">
            <v>2164.8075024599998</v>
          </cell>
          <cell r="Q106">
            <v>54.851205393000001</v>
          </cell>
        </row>
        <row r="107">
          <cell r="A107" t="str">
            <v>9600</v>
          </cell>
          <cell r="B107" t="str">
            <v>นราธิวาส</v>
          </cell>
          <cell r="C107">
            <v>4595.4648863800003</v>
          </cell>
          <cell r="E107">
            <v>27.03099332</v>
          </cell>
          <cell r="F107">
            <v>3766.51101118</v>
          </cell>
          <cell r="G107">
            <v>81.961479509</v>
          </cell>
          <cell r="H107">
            <v>4601.7855169799996</v>
          </cell>
          <cell r="J107">
            <v>2392.2400769400001</v>
          </cell>
          <cell r="K107">
            <v>1280.7881815600001</v>
          </cell>
          <cell r="L107">
            <v>27.832418021999999</v>
          </cell>
          <cell r="M107">
            <v>9197.2504033599998</v>
          </cell>
          <cell r="O107">
            <v>2419.2710702600002</v>
          </cell>
          <cell r="P107">
            <v>5047.2991927399999</v>
          </cell>
          <cell r="Q107">
            <v>54.878349194999998</v>
          </cell>
        </row>
        <row r="108">
          <cell r="A108" t="str">
            <v>3500</v>
          </cell>
          <cell r="B108" t="str">
            <v>ยโสธร</v>
          </cell>
          <cell r="C108">
            <v>1350.9714787800001</v>
          </cell>
          <cell r="E108">
            <v>10.52298584</v>
          </cell>
          <cell r="F108">
            <v>1093.8655169199999</v>
          </cell>
          <cell r="G108">
            <v>80.968809046000004</v>
          </cell>
          <cell r="H108">
            <v>2081.4272749800002</v>
          </cell>
          <cell r="J108">
            <v>631.57117536999999</v>
          </cell>
          <cell r="K108">
            <v>801.02952539</v>
          </cell>
          <cell r="L108">
            <v>38.484627111999998</v>
          </cell>
          <cell r="M108">
            <v>3432.3987537600001</v>
          </cell>
          <cell r="O108">
            <v>642.09416121000004</v>
          </cell>
          <cell r="P108">
            <v>1894.89504231</v>
          </cell>
          <cell r="Q108">
            <v>55.206145272000001</v>
          </cell>
        </row>
        <row r="109">
          <cell r="A109" t="str">
            <v>7500</v>
          </cell>
          <cell r="B109" t="str">
            <v>สมุทรสงคราม</v>
          </cell>
          <cell r="C109">
            <v>655.14433973999996</v>
          </cell>
          <cell r="E109">
            <v>10.44856585</v>
          </cell>
          <cell r="F109">
            <v>527.55097759</v>
          </cell>
          <cell r="G109">
            <v>80.524389143999997</v>
          </cell>
          <cell r="H109">
            <v>934.07483643</v>
          </cell>
          <cell r="J109">
            <v>464.11611592000003</v>
          </cell>
          <cell r="K109">
            <v>350.13624548000001</v>
          </cell>
          <cell r="L109">
            <v>37.484817257000003</v>
          </cell>
          <cell r="M109">
            <v>1589.2191761700001</v>
          </cell>
          <cell r="O109">
            <v>474.56468176999999</v>
          </cell>
          <cell r="P109">
            <v>877.68722306999996</v>
          </cell>
          <cell r="Q109">
            <v>55.227575668999997</v>
          </cell>
        </row>
        <row r="110">
          <cell r="A110" t="str">
            <v>4800</v>
          </cell>
          <cell r="B110" t="str">
            <v>นครพนม</v>
          </cell>
          <cell r="C110">
            <v>2461.62378648</v>
          </cell>
          <cell r="E110">
            <v>9.8330581600000002</v>
          </cell>
          <cell r="F110">
            <v>2002.68718296</v>
          </cell>
          <cell r="G110">
            <v>81.356346732000006</v>
          </cell>
          <cell r="H110">
            <v>4023.6297184300001</v>
          </cell>
          <cell r="J110">
            <v>1371.46309845</v>
          </cell>
          <cell r="K110">
            <v>1579.4774399400001</v>
          </cell>
          <cell r="L110">
            <v>39.255039615000001</v>
          </cell>
          <cell r="M110">
            <v>6485.2535049099997</v>
          </cell>
          <cell r="O110">
            <v>1381.29615661</v>
          </cell>
          <cell r="P110">
            <v>3582.1646228999998</v>
          </cell>
          <cell r="Q110">
            <v>55.235537364999999</v>
          </cell>
        </row>
        <row r="111">
          <cell r="A111" t="str">
            <v>8200</v>
          </cell>
          <cell r="B111" t="str">
            <v>พังงา</v>
          </cell>
          <cell r="C111">
            <v>1221.2843672399999</v>
          </cell>
          <cell r="E111">
            <v>12.118622719999999</v>
          </cell>
          <cell r="F111">
            <v>991.24014737000005</v>
          </cell>
          <cell r="G111">
            <v>81.163746458999995</v>
          </cell>
          <cell r="H111">
            <v>1404.09460156</v>
          </cell>
          <cell r="J111">
            <v>727.55853681999997</v>
          </cell>
          <cell r="K111">
            <v>459.57169456999998</v>
          </cell>
          <cell r="L111">
            <v>32.730821274999997</v>
          </cell>
          <cell r="M111">
            <v>2625.3789688000002</v>
          </cell>
          <cell r="O111">
            <v>739.67715954000005</v>
          </cell>
          <cell r="P111">
            <v>1450.81184194</v>
          </cell>
          <cell r="Q111">
            <v>55.261044564999999</v>
          </cell>
        </row>
        <row r="112">
          <cell r="A112" t="str">
            <v>3200</v>
          </cell>
          <cell r="B112" t="str">
            <v>สุรินทร์</v>
          </cell>
          <cell r="C112">
            <v>3817.8853000399999</v>
          </cell>
          <cell r="E112">
            <v>23.677397190000001</v>
          </cell>
          <cell r="F112">
            <v>3094.5415121400001</v>
          </cell>
          <cell r="G112">
            <v>81.053810393999996</v>
          </cell>
          <cell r="H112">
            <v>4788.8485958000001</v>
          </cell>
          <cell r="J112">
            <v>1810.92367509</v>
          </cell>
          <cell r="K112">
            <v>1684.7838710000001</v>
          </cell>
          <cell r="L112">
            <v>35.181397726</v>
          </cell>
          <cell r="M112">
            <v>8606.7338958399996</v>
          </cell>
          <cell r="O112">
            <v>1834.6010722799999</v>
          </cell>
          <cell r="P112">
            <v>4779.3253831399998</v>
          </cell>
          <cell r="Q112">
            <v>55.530070303000002</v>
          </cell>
        </row>
        <row r="113">
          <cell r="A113" t="str">
            <v>4200</v>
          </cell>
          <cell r="B113" t="str">
            <v>เลย</v>
          </cell>
          <cell r="C113">
            <v>2428.8459539300002</v>
          </cell>
          <cell r="E113">
            <v>7.9150608599999996</v>
          </cell>
          <cell r="F113">
            <v>1975.4041735999999</v>
          </cell>
          <cell r="G113">
            <v>81.330978212000005</v>
          </cell>
          <cell r="H113">
            <v>2960.44360138</v>
          </cell>
          <cell r="J113">
            <v>1259.86504767</v>
          </cell>
          <cell r="K113">
            <v>1036.4414551</v>
          </cell>
          <cell r="L113">
            <v>35.009667288000003</v>
          </cell>
          <cell r="M113">
            <v>5389.2895553099997</v>
          </cell>
          <cell r="O113">
            <v>1267.78010853</v>
          </cell>
          <cell r="P113">
            <v>3011.8456286999999</v>
          </cell>
          <cell r="Q113">
            <v>55.885763750000002</v>
          </cell>
        </row>
        <row r="114">
          <cell r="A114" t="str">
            <v>2400</v>
          </cell>
          <cell r="B114" t="str">
            <v>ฉะเชิงเทรา</v>
          </cell>
          <cell r="C114">
            <v>2353.9266701900001</v>
          </cell>
          <cell r="E114">
            <v>23.29127587</v>
          </cell>
          <cell r="F114">
            <v>1880.2032902599999</v>
          </cell>
          <cell r="G114">
            <v>79.875185325999993</v>
          </cell>
          <cell r="H114">
            <v>3172.5420798999999</v>
          </cell>
          <cell r="J114">
            <v>1229.6907315599999</v>
          </cell>
          <cell r="K114">
            <v>1222.58129712</v>
          </cell>
          <cell r="L114">
            <v>38.536330372999998</v>
          </cell>
          <cell r="M114">
            <v>5526.46875009</v>
          </cell>
          <cell r="O114">
            <v>1252.9820074300001</v>
          </cell>
          <cell r="P114">
            <v>3102.7845873800002</v>
          </cell>
          <cell r="Q114">
            <v>56.144071877999998</v>
          </cell>
        </row>
        <row r="115">
          <cell r="A115" t="str">
            <v>5400</v>
          </cell>
          <cell r="B115" t="str">
            <v>แพร่</v>
          </cell>
          <cell r="C115">
            <v>1800.6317285600001</v>
          </cell>
          <cell r="E115">
            <v>7.6173194300000002</v>
          </cell>
          <cell r="F115">
            <v>1391.5850488900001</v>
          </cell>
          <cell r="G115">
            <v>77.283157173000006</v>
          </cell>
          <cell r="H115">
            <v>2259.8930118799999</v>
          </cell>
          <cell r="J115">
            <v>885.85281595000004</v>
          </cell>
          <cell r="K115">
            <v>902.23921643999995</v>
          </cell>
          <cell r="L115">
            <v>39.923979219000003</v>
          </cell>
          <cell r="M115">
            <v>4060.5247404400002</v>
          </cell>
          <cell r="O115">
            <v>893.47013537999999</v>
          </cell>
          <cell r="P115">
            <v>2293.8242653299999</v>
          </cell>
          <cell r="Q115">
            <v>56.490833375999998</v>
          </cell>
        </row>
        <row r="116">
          <cell r="A116" t="str">
            <v>7000</v>
          </cell>
          <cell r="B116" t="str">
            <v>ราชบุรี</v>
          </cell>
          <cell r="C116">
            <v>3466.5489194000002</v>
          </cell>
          <cell r="E116">
            <v>130.05887564</v>
          </cell>
          <cell r="F116">
            <v>2730.45785389</v>
          </cell>
          <cell r="G116">
            <v>78.765882650999998</v>
          </cell>
          <cell r="H116">
            <v>3515.1438560900001</v>
          </cell>
          <cell r="J116">
            <v>1578.3227027</v>
          </cell>
          <cell r="K116">
            <v>1232.2587295799999</v>
          </cell>
          <cell r="L116">
            <v>35.055712653999997</v>
          </cell>
          <cell r="M116">
            <v>6981.6927754899998</v>
          </cell>
          <cell r="O116">
            <v>1708.38157834</v>
          </cell>
          <cell r="P116">
            <v>3962.7165834699999</v>
          </cell>
          <cell r="Q116">
            <v>56.758678889000002</v>
          </cell>
        </row>
        <row r="117">
          <cell r="A117" t="str">
            <v>4400</v>
          </cell>
          <cell r="B117" t="str">
            <v>มหาสารคาม</v>
          </cell>
          <cell r="C117">
            <v>3597.3042804199999</v>
          </cell>
          <cell r="E117">
            <v>7.0057297199999997</v>
          </cell>
          <cell r="F117">
            <v>3041.6985314100002</v>
          </cell>
          <cell r="G117">
            <v>84.554941541999995</v>
          </cell>
          <cell r="H117">
            <v>3765.2061806500001</v>
          </cell>
          <cell r="J117">
            <v>1306.5927630399999</v>
          </cell>
          <cell r="K117">
            <v>1158.2892392399999</v>
          </cell>
          <cell r="L117">
            <v>30.762969772999998</v>
          </cell>
          <cell r="M117">
            <v>7362.51046107</v>
          </cell>
          <cell r="O117">
            <v>1313.59849276</v>
          </cell>
          <cell r="P117">
            <v>4199.9877706500001</v>
          </cell>
          <cell r="Q117">
            <v>57.045593251</v>
          </cell>
        </row>
        <row r="118">
          <cell r="A118" t="str">
            <v>5200</v>
          </cell>
          <cell r="B118" t="str">
            <v>ลำปาง</v>
          </cell>
          <cell r="C118">
            <v>2977.8296434600002</v>
          </cell>
          <cell r="E118">
            <v>27.37385712</v>
          </cell>
          <cell r="F118">
            <v>2289.9485854899999</v>
          </cell>
          <cell r="G118">
            <v>76.899919057000005</v>
          </cell>
          <cell r="H118">
            <v>4534.3879662099998</v>
          </cell>
          <cell r="J118">
            <v>1482.8341614799999</v>
          </cell>
          <cell r="K118">
            <v>1997.2233884100001</v>
          </cell>
          <cell r="L118">
            <v>44.046151393999999</v>
          </cell>
          <cell r="M118">
            <v>7512.2176096699995</v>
          </cell>
          <cell r="O118">
            <v>1510.2080186000001</v>
          </cell>
          <cell r="P118">
            <v>4287.1719739</v>
          </cell>
          <cell r="Q118">
            <v>57.069326218</v>
          </cell>
        </row>
        <row r="119">
          <cell r="A119" t="str">
            <v>4100</v>
          </cell>
          <cell r="B119" t="str">
            <v>อุดรธานี</v>
          </cell>
          <cell r="C119">
            <v>4908.68340403</v>
          </cell>
          <cell r="E119">
            <v>108.68384777</v>
          </cell>
          <cell r="F119">
            <v>3926.2954361100001</v>
          </cell>
          <cell r="G119">
            <v>79.986731938999995</v>
          </cell>
          <cell r="H119">
            <v>5765.7953477299998</v>
          </cell>
          <cell r="J119">
            <v>2169.1812354499998</v>
          </cell>
          <cell r="K119">
            <v>2169.2126332600001</v>
          </cell>
          <cell r="L119">
            <v>37.622088583</v>
          </cell>
          <cell r="M119">
            <v>10674.47875176</v>
          </cell>
          <cell r="O119">
            <v>2277.8650832200001</v>
          </cell>
          <cell r="P119">
            <v>6095.5080693700002</v>
          </cell>
          <cell r="Q119">
            <v>57.103566469999997</v>
          </cell>
        </row>
        <row r="120">
          <cell r="A120" t="str">
            <v>1200</v>
          </cell>
          <cell r="B120" t="str">
            <v>นนทบุรี</v>
          </cell>
          <cell r="C120">
            <v>3518.20062349</v>
          </cell>
          <cell r="E120">
            <v>68.961028389999996</v>
          </cell>
          <cell r="F120">
            <v>2917.04206041</v>
          </cell>
          <cell r="G120">
            <v>82.912897033999997</v>
          </cell>
          <cell r="H120">
            <v>4361.6391841100003</v>
          </cell>
          <cell r="J120">
            <v>2083.9965799400002</v>
          </cell>
          <cell r="K120">
            <v>1583.0714069200001</v>
          </cell>
          <cell r="L120">
            <v>36.295331642000001</v>
          </cell>
          <cell r="M120">
            <v>7879.8398076000003</v>
          </cell>
          <cell r="O120">
            <v>2152.9576083299999</v>
          </cell>
          <cell r="P120">
            <v>4500.1134673300003</v>
          </cell>
          <cell r="Q120">
            <v>57.109199898</v>
          </cell>
        </row>
        <row r="121">
          <cell r="A121" t="str">
            <v>5100</v>
          </cell>
          <cell r="B121" t="str">
            <v>ลำพูน</v>
          </cell>
          <cell r="C121">
            <v>1126.4034208999999</v>
          </cell>
          <cell r="E121">
            <v>7.3437101699999996</v>
          </cell>
          <cell r="F121">
            <v>899.71436357000005</v>
          </cell>
          <cell r="G121">
            <v>79.874967252000005</v>
          </cell>
          <cell r="H121">
            <v>1441.1972668200001</v>
          </cell>
          <cell r="J121">
            <v>526.00636928999995</v>
          </cell>
          <cell r="K121">
            <v>584.74526116000004</v>
          </cell>
          <cell r="L121">
            <v>40.573575499999997</v>
          </cell>
          <cell r="M121">
            <v>2567.6006877200002</v>
          </cell>
          <cell r="O121">
            <v>533.35007945999996</v>
          </cell>
          <cell r="P121">
            <v>1484.4596247300001</v>
          </cell>
          <cell r="Q121">
            <v>57.815050128999999</v>
          </cell>
        </row>
        <row r="122">
          <cell r="A122" t="str">
            <v>9200</v>
          </cell>
          <cell r="B122" t="str">
            <v>ตรัง</v>
          </cell>
          <cell r="C122">
            <v>1992.04826789</v>
          </cell>
          <cell r="E122">
            <v>12.73216759</v>
          </cell>
          <cell r="F122">
            <v>1665.13827737</v>
          </cell>
          <cell r="G122">
            <v>83.589253544000002</v>
          </cell>
          <cell r="H122">
            <v>2302.8906134600002</v>
          </cell>
          <cell r="J122">
            <v>827.08508429000005</v>
          </cell>
          <cell r="K122">
            <v>819.49855133999995</v>
          </cell>
          <cell r="L122">
            <v>35.585648165000002</v>
          </cell>
          <cell r="M122">
            <v>4294.93888135</v>
          </cell>
          <cell r="O122">
            <v>839.81725187999996</v>
          </cell>
          <cell r="P122">
            <v>2484.6368287099999</v>
          </cell>
          <cell r="Q122">
            <v>57.850341933999999</v>
          </cell>
        </row>
        <row r="123">
          <cell r="A123" t="str">
            <v>7400</v>
          </cell>
          <cell r="B123" t="str">
            <v>สมุทรสาคร</v>
          </cell>
          <cell r="C123">
            <v>1415.4235516900001</v>
          </cell>
          <cell r="E123">
            <v>6.67970153</v>
          </cell>
          <cell r="F123">
            <v>1175.4604170299999</v>
          </cell>
          <cell r="G123">
            <v>83.046549256000006</v>
          </cell>
          <cell r="H123">
            <v>1226.99682549</v>
          </cell>
          <cell r="J123">
            <v>738.94528050999998</v>
          </cell>
          <cell r="K123">
            <v>356.68642352000001</v>
          </cell>
          <cell r="L123">
            <v>29.069873378</v>
          </cell>
          <cell r="M123">
            <v>2642.4203771799998</v>
          </cell>
          <cell r="O123">
            <v>745.62498203999996</v>
          </cell>
          <cell r="P123">
            <v>1532.14684055</v>
          </cell>
          <cell r="Q123">
            <v>57.982706073999999</v>
          </cell>
        </row>
        <row r="124">
          <cell r="A124" t="str">
            <v>6500</v>
          </cell>
          <cell r="B124" t="str">
            <v>พิษณุโลก</v>
          </cell>
          <cell r="C124">
            <v>5438.8705798700003</v>
          </cell>
          <cell r="E124">
            <v>127.02317161000001</v>
          </cell>
          <cell r="F124">
            <v>4373.5917290199995</v>
          </cell>
          <cell r="G124">
            <v>80.413601772999996</v>
          </cell>
          <cell r="H124">
            <v>4966.5527979400003</v>
          </cell>
          <cell r="J124">
            <v>2214.31338865</v>
          </cell>
          <cell r="K124">
            <v>1679.3359932200001</v>
          </cell>
          <cell r="L124">
            <v>33.812909306000002</v>
          </cell>
          <cell r="M124">
            <v>10405.423377810001</v>
          </cell>
          <cell r="O124">
            <v>2341.3365602600002</v>
          </cell>
          <cell r="P124">
            <v>6052.9277222399996</v>
          </cell>
          <cell r="Q124">
            <v>58.170893220000004</v>
          </cell>
        </row>
        <row r="125">
          <cell r="A125" t="str">
            <v>3000</v>
          </cell>
          <cell r="B125" t="str">
            <v>นครราชสีมา</v>
          </cell>
          <cell r="C125">
            <v>10409.553252350001</v>
          </cell>
          <cell r="E125">
            <v>149.79158441999999</v>
          </cell>
          <cell r="F125">
            <v>8632.8021477999991</v>
          </cell>
          <cell r="G125">
            <v>82.931533548999994</v>
          </cell>
          <cell r="H125">
            <v>12936.683048790001</v>
          </cell>
          <cell r="J125">
            <v>4792.5302506400003</v>
          </cell>
          <cell r="K125">
            <v>4964.2469862899998</v>
          </cell>
          <cell r="L125">
            <v>38.373414326000002</v>
          </cell>
          <cell r="M125">
            <v>23346.236301140001</v>
          </cell>
          <cell r="O125">
            <v>4942.32183506</v>
          </cell>
          <cell r="P125">
            <v>13597.049134090001</v>
          </cell>
          <cell r="Q125">
            <v>58.240861434000003</v>
          </cell>
        </row>
        <row r="126">
          <cell r="A126" t="str">
            <v>4700</v>
          </cell>
          <cell r="B126" t="str">
            <v>สกลนคร</v>
          </cell>
          <cell r="C126">
            <v>3317.9508752299998</v>
          </cell>
          <cell r="E126">
            <v>44.05641215</v>
          </cell>
          <cell r="F126">
            <v>2638.5299188700001</v>
          </cell>
          <cell r="G126">
            <v>79.522874752999996</v>
          </cell>
          <cell r="H126">
            <v>3906.6750752100002</v>
          </cell>
          <cell r="J126">
            <v>1181.5682418399999</v>
          </cell>
          <cell r="K126">
            <v>1583.9782579</v>
          </cell>
          <cell r="L126">
            <v>40.545431278999999</v>
          </cell>
          <cell r="M126">
            <v>7224.6259504400005</v>
          </cell>
          <cell r="O126">
            <v>1225.6246539900001</v>
          </cell>
          <cell r="P126">
            <v>4222.5081767700003</v>
          </cell>
          <cell r="Q126">
            <v>58.446045591000001</v>
          </cell>
        </row>
        <row r="127">
          <cell r="A127" t="str">
            <v>1600</v>
          </cell>
          <cell r="B127" t="str">
            <v>ลพบุรี</v>
          </cell>
          <cell r="C127">
            <v>3296.84132159</v>
          </cell>
          <cell r="E127">
            <v>34.86096294</v>
          </cell>
          <cell r="F127">
            <v>2559.9932634199999</v>
          </cell>
          <cell r="G127">
            <v>77.649877979999999</v>
          </cell>
          <cell r="H127">
            <v>4590.1290619000001</v>
          </cell>
          <cell r="J127">
            <v>1643.70119974</v>
          </cell>
          <cell r="K127">
            <v>2076.3724555600002</v>
          </cell>
          <cell r="L127">
            <v>45.235600732999998</v>
          </cell>
          <cell r="M127">
            <v>7886.9703834900001</v>
          </cell>
          <cell r="O127">
            <v>1678.56216268</v>
          </cell>
          <cell r="P127">
            <v>4636.3657189799997</v>
          </cell>
          <cell r="Q127">
            <v>58.785129062000003</v>
          </cell>
        </row>
        <row r="128">
          <cell r="A128" t="str">
            <v>3300</v>
          </cell>
          <cell r="B128" t="str">
            <v>ศรีสะเกษ</v>
          </cell>
          <cell r="C128">
            <v>4125.4965271499996</v>
          </cell>
          <cell r="E128">
            <v>10.86755215</v>
          </cell>
          <cell r="F128">
            <v>3412.3443086399998</v>
          </cell>
          <cell r="G128">
            <v>82.713542144000002</v>
          </cell>
          <cell r="H128">
            <v>3613.76686131</v>
          </cell>
          <cell r="J128">
            <v>1406.0426076399999</v>
          </cell>
          <cell r="K128">
            <v>1145.3513419200001</v>
          </cell>
          <cell r="L128">
            <v>31.694112704999998</v>
          </cell>
          <cell r="M128">
            <v>7739.26338846</v>
          </cell>
          <cell r="O128">
            <v>1416.9101597900001</v>
          </cell>
          <cell r="P128">
            <v>4557.6956505600001</v>
          </cell>
          <cell r="Q128">
            <v>58.890561308000002</v>
          </cell>
        </row>
        <row r="129">
          <cell r="A129" t="str">
            <v>6400</v>
          </cell>
          <cell r="B129" t="str">
            <v>สุโขทัย</v>
          </cell>
          <cell r="C129">
            <v>1783.94193159</v>
          </cell>
          <cell r="E129">
            <v>20.257825100000002</v>
          </cell>
          <cell r="F129">
            <v>1500.4676844400001</v>
          </cell>
          <cell r="G129">
            <v>84.109670717</v>
          </cell>
          <cell r="H129">
            <v>3171.2662690500001</v>
          </cell>
          <cell r="J129">
            <v>898.14723102000005</v>
          </cell>
          <cell r="K129">
            <v>1430.32274843</v>
          </cell>
          <cell r="L129">
            <v>45.102575031000001</v>
          </cell>
          <cell r="M129">
            <v>4955.2082006399996</v>
          </cell>
          <cell r="O129">
            <v>918.40505612000004</v>
          </cell>
          <cell r="P129">
            <v>2930.7904328700001</v>
          </cell>
          <cell r="Q129">
            <v>59.145656735000003</v>
          </cell>
        </row>
        <row r="130">
          <cell r="A130" t="str">
            <v>9400</v>
          </cell>
          <cell r="B130" t="str">
            <v>ปัตตานี</v>
          </cell>
          <cell r="C130">
            <v>4679.5800005900001</v>
          </cell>
          <cell r="E130">
            <v>31.292031260000002</v>
          </cell>
          <cell r="F130">
            <v>3653.02057474</v>
          </cell>
          <cell r="G130">
            <v>78.063000830999997</v>
          </cell>
          <cell r="H130">
            <v>3178.8137630900001</v>
          </cell>
          <cell r="J130">
            <v>1498.3159266</v>
          </cell>
          <cell r="K130">
            <v>1007.39209974</v>
          </cell>
          <cell r="L130">
            <v>31.690818488000001</v>
          </cell>
          <cell r="M130">
            <v>7858.3937636800001</v>
          </cell>
          <cell r="O130">
            <v>1529.6079578599999</v>
          </cell>
          <cell r="P130">
            <v>4660.4126744799996</v>
          </cell>
          <cell r="Q130">
            <v>59.304901417000004</v>
          </cell>
        </row>
        <row r="131">
          <cell r="A131" t="str">
            <v>5700</v>
          </cell>
          <cell r="B131" t="str">
            <v>เชียงราย</v>
          </cell>
          <cell r="C131">
            <v>4997.8988489200001</v>
          </cell>
          <cell r="E131">
            <v>30.996902729999999</v>
          </cell>
          <cell r="F131">
            <v>4153.3634667899996</v>
          </cell>
          <cell r="G131">
            <v>83.102191387999994</v>
          </cell>
          <cell r="H131">
            <v>5474.3208877300003</v>
          </cell>
          <cell r="J131">
            <v>1839.2359941899999</v>
          </cell>
          <cell r="K131">
            <v>2135.9427152899998</v>
          </cell>
          <cell r="L131">
            <v>39.017492015999999</v>
          </cell>
          <cell r="M131">
            <v>10472.21973665</v>
          </cell>
          <cell r="O131">
            <v>1870.23289692</v>
          </cell>
          <cell r="P131">
            <v>6289.3061820800003</v>
          </cell>
          <cell r="Q131">
            <v>60.057049415000002</v>
          </cell>
        </row>
        <row r="132">
          <cell r="A132" t="str">
            <v>3400</v>
          </cell>
          <cell r="B132" t="str">
            <v>อุบลราชธานี</v>
          </cell>
          <cell r="C132">
            <v>6896.2917791</v>
          </cell>
          <cell r="E132">
            <v>63.053814750000001</v>
          </cell>
          <cell r="F132">
            <v>5639.4675585000005</v>
          </cell>
          <cell r="G132">
            <v>81.775361877999998</v>
          </cell>
          <cell r="H132">
            <v>7109.8180404300001</v>
          </cell>
          <cell r="J132">
            <v>1817.04575725</v>
          </cell>
          <cell r="K132">
            <v>2786.54924175</v>
          </cell>
          <cell r="L132">
            <v>39.192975486999998</v>
          </cell>
          <cell r="M132">
            <v>14006.10981953</v>
          </cell>
          <cell r="O132">
            <v>1880.0995720000001</v>
          </cell>
          <cell r="P132">
            <v>8426.0168002499995</v>
          </cell>
          <cell r="Q132">
            <v>60.159579704000002</v>
          </cell>
        </row>
        <row r="133">
          <cell r="A133" t="str">
            <v>4300</v>
          </cell>
          <cell r="B133" t="str">
            <v>หนองคาย</v>
          </cell>
          <cell r="C133">
            <v>1661.7785916600001</v>
          </cell>
          <cell r="E133">
            <v>4.6475388200000003</v>
          </cell>
          <cell r="F133">
            <v>1338.7392478899999</v>
          </cell>
          <cell r="G133">
            <v>80.560626705000004</v>
          </cell>
          <cell r="H133">
            <v>1827.29753377</v>
          </cell>
          <cell r="J133">
            <v>578.08542505000003</v>
          </cell>
          <cell r="K133">
            <v>767.91725345999998</v>
          </cell>
          <cell r="L133">
            <v>42.024751813000002</v>
          </cell>
          <cell r="M133">
            <v>3489.07612543</v>
          </cell>
          <cell r="O133">
            <v>582.73296387000005</v>
          </cell>
          <cell r="P133">
            <v>2106.6565013499999</v>
          </cell>
          <cell r="Q133">
            <v>60.378633931000003</v>
          </cell>
        </row>
        <row r="134">
          <cell r="A134" t="str">
            <v>7300</v>
          </cell>
          <cell r="B134" t="str">
            <v>นครปฐม</v>
          </cell>
          <cell r="C134">
            <v>3252.7497858299998</v>
          </cell>
          <cell r="E134">
            <v>66.142659080000001</v>
          </cell>
          <cell r="F134">
            <v>2598.62169722</v>
          </cell>
          <cell r="G134">
            <v>79.889996719999999</v>
          </cell>
          <cell r="H134">
            <v>2138.0081316400001</v>
          </cell>
          <cell r="J134">
            <v>921.36935455000003</v>
          </cell>
          <cell r="K134">
            <v>714.81150982999998</v>
          </cell>
          <cell r="L134">
            <v>33.433526246</v>
          </cell>
          <cell r="M134">
            <v>5390.7579174700004</v>
          </cell>
          <cell r="O134">
            <v>987.51201362999996</v>
          </cell>
          <cell r="P134">
            <v>3313.43320705</v>
          </cell>
          <cell r="Q134">
            <v>61.465071475999999</v>
          </cell>
        </row>
        <row r="135">
          <cell r="A135" t="str">
            <v>6300</v>
          </cell>
          <cell r="B135" t="str">
            <v>ตาก</v>
          </cell>
          <cell r="C135">
            <v>2474.2755763599998</v>
          </cell>
          <cell r="E135">
            <v>22.446383579999999</v>
          </cell>
          <cell r="F135">
            <v>2005.2334284399999</v>
          </cell>
          <cell r="G135">
            <v>81.043253531999994</v>
          </cell>
          <cell r="H135">
            <v>2309.9341330799998</v>
          </cell>
          <cell r="J135">
            <v>914.28772042000003</v>
          </cell>
          <cell r="K135">
            <v>992.90469251000002</v>
          </cell>
          <cell r="L135">
            <v>42.984112762999999</v>
          </cell>
          <cell r="M135">
            <v>4784.2097094399996</v>
          </cell>
          <cell r="O135">
            <v>936.734104</v>
          </cell>
          <cell r="P135">
            <v>2998.13812095</v>
          </cell>
          <cell r="Q135">
            <v>62.667364163000002</v>
          </cell>
        </row>
        <row r="136">
          <cell r="A136" t="str">
            <v>4000</v>
          </cell>
          <cell r="B136" t="str">
            <v>ขอนแก่น</v>
          </cell>
          <cell r="C136">
            <v>10355.95174502</v>
          </cell>
          <cell r="E136">
            <v>80.131343419999993</v>
          </cell>
          <cell r="F136">
            <v>9081.9065296600002</v>
          </cell>
          <cell r="G136">
            <v>87.697458941999997</v>
          </cell>
          <cell r="H136">
            <v>9477.4573622700009</v>
          </cell>
          <cell r="J136">
            <v>3919.5710008900001</v>
          </cell>
          <cell r="K136">
            <v>3686.4541985800001</v>
          </cell>
          <cell r="L136">
            <v>38.897080279000001</v>
          </cell>
          <cell r="M136">
            <v>19833.409107290001</v>
          </cell>
          <cell r="O136">
            <v>3999.7023443100002</v>
          </cell>
          <cell r="P136">
            <v>12768.360728240001</v>
          </cell>
          <cell r="Q136">
            <v>64.378043426999994</v>
          </cell>
        </row>
        <row r="137">
          <cell r="A137" t="str">
            <v>9000</v>
          </cell>
          <cell r="B137" t="str">
            <v>สงขลา</v>
          </cell>
          <cell r="C137">
            <v>12318.550250689999</v>
          </cell>
          <cell r="E137">
            <v>85.15086058</v>
          </cell>
          <cell r="F137">
            <v>10780.92703778</v>
          </cell>
          <cell r="G137">
            <v>87.517823269999994</v>
          </cell>
          <cell r="H137">
            <v>11913.46056215</v>
          </cell>
          <cell r="J137">
            <v>5093.8116514100002</v>
          </cell>
          <cell r="K137">
            <v>4996.1996299800003</v>
          </cell>
          <cell r="L137">
            <v>41.937433745</v>
          </cell>
          <cell r="M137">
            <v>24232.010812839999</v>
          </cell>
          <cell r="O137">
            <v>5178.9625119900002</v>
          </cell>
          <cell r="P137">
            <v>15777.12666776</v>
          </cell>
          <cell r="Q137">
            <v>65.108615169000004</v>
          </cell>
        </row>
        <row r="138">
          <cell r="A138" t="str">
            <v>5600</v>
          </cell>
          <cell r="B138" t="str">
            <v>พะเยา</v>
          </cell>
          <cell r="C138">
            <v>2165.1431477699998</v>
          </cell>
          <cell r="E138">
            <v>7.3562114300000001</v>
          </cell>
          <cell r="F138">
            <v>1847.2625719299999</v>
          </cell>
          <cell r="G138">
            <v>85.318265160999999</v>
          </cell>
          <cell r="H138">
            <v>1919.2194247</v>
          </cell>
          <cell r="J138">
            <v>553.33167877999995</v>
          </cell>
          <cell r="K138">
            <v>888.65121975</v>
          </cell>
          <cell r="L138">
            <v>46.302742058</v>
          </cell>
          <cell r="M138">
            <v>4084.36257247</v>
          </cell>
          <cell r="O138">
            <v>560.68789020999998</v>
          </cell>
          <cell r="P138">
            <v>2735.91379168</v>
          </cell>
          <cell r="Q138">
            <v>66.985086244000001</v>
          </cell>
        </row>
        <row r="139">
          <cell r="A139" t="str">
            <v>8000</v>
          </cell>
          <cell r="B139" t="str">
            <v>นครศรีธรรมราช</v>
          </cell>
          <cell r="C139">
            <v>10042.257993450001</v>
          </cell>
          <cell r="E139">
            <v>40.988619700000001</v>
          </cell>
          <cell r="F139">
            <v>8932.6897447600004</v>
          </cell>
          <cell r="G139">
            <v>88.951008334999997</v>
          </cell>
          <cell r="H139">
            <v>6727.5051986199996</v>
          </cell>
          <cell r="J139">
            <v>1817.64298532</v>
          </cell>
          <cell r="K139">
            <v>2535.0430446400001</v>
          </cell>
          <cell r="L139">
            <v>37.681770133000001</v>
          </cell>
          <cell r="M139">
            <v>16769.763192070001</v>
          </cell>
          <cell r="O139">
            <v>1858.6316050200001</v>
          </cell>
          <cell r="P139">
            <v>11467.732789399999</v>
          </cell>
          <cell r="Q139">
            <v>68.383391333999995</v>
          </cell>
        </row>
        <row r="140">
          <cell r="A140" t="str">
            <v>5000</v>
          </cell>
          <cell r="B140" t="str">
            <v>เชียงใหม่</v>
          </cell>
          <cell r="C140">
            <v>14158.44372976</v>
          </cell>
          <cell r="E140">
            <v>106.4667932</v>
          </cell>
          <cell r="F140">
            <v>12214.42139557</v>
          </cell>
          <cell r="G140">
            <v>86.269519650000007</v>
          </cell>
          <cell r="H140">
            <v>9129.1724972699994</v>
          </cell>
          <cell r="J140">
            <v>3287.5881883900001</v>
          </cell>
          <cell r="K140">
            <v>4122.2900286300001</v>
          </cell>
          <cell r="L140">
            <v>45.155133499999998</v>
          </cell>
          <cell r="M140">
            <v>23287.616227030001</v>
          </cell>
          <cell r="O140">
            <v>3394.0549815899999</v>
          </cell>
          <cell r="P140">
            <v>16336.711424200001</v>
          </cell>
          <cell r="Q140">
            <v>70.151926521999997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Q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O5" sqref="O5"/>
    </sheetView>
  </sheetViews>
  <sheetFormatPr defaultRowHeight="12.75"/>
  <cols>
    <col min="1" max="1" width="6.7109375" style="58" customWidth="1"/>
    <col min="2" max="2" width="39.42578125" customWidth="1"/>
    <col min="3" max="14" width="14.140625" customWidth="1"/>
    <col min="15" max="15" width="13.140625" bestFit="1" customWidth="1"/>
  </cols>
  <sheetData>
    <row r="1" spans="1:17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7 พฤษภาคม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</row>
    <row r="4" spans="1:17" ht="21">
      <c r="A4" s="5" t="s">
        <v>1</v>
      </c>
      <c r="B4" s="6" t="s">
        <v>2</v>
      </c>
      <c r="C4" s="7" t="s">
        <v>3</v>
      </c>
      <c r="D4" s="8"/>
      <c r="E4" s="8"/>
      <c r="F4" s="9"/>
      <c r="G4" s="10" t="s">
        <v>4</v>
      </c>
      <c r="H4" s="11"/>
      <c r="I4" s="11"/>
      <c r="J4" s="11"/>
      <c r="K4" s="10" t="s">
        <v>5</v>
      </c>
      <c r="L4" s="11"/>
      <c r="M4" s="11"/>
      <c r="N4" s="12"/>
    </row>
    <row r="5" spans="1:17" ht="63">
      <c r="A5" s="13"/>
      <c r="B5" s="14"/>
      <c r="C5" s="15" t="s">
        <v>6</v>
      </c>
      <c r="D5" s="16" t="s">
        <v>7</v>
      </c>
      <c r="E5" s="17" t="s">
        <v>8</v>
      </c>
      <c r="F5" s="18" t="s">
        <v>9</v>
      </c>
      <c r="G5" s="15" t="s">
        <v>6</v>
      </c>
      <c r="H5" s="16" t="s">
        <v>7</v>
      </c>
      <c r="I5" s="17" t="s">
        <v>8</v>
      </c>
      <c r="J5" s="19" t="s">
        <v>9</v>
      </c>
      <c r="K5" s="15" t="s">
        <v>6</v>
      </c>
      <c r="L5" s="16" t="s">
        <v>7</v>
      </c>
      <c r="M5" s="17" t="s">
        <v>8</v>
      </c>
      <c r="N5" s="18" t="s">
        <v>9</v>
      </c>
    </row>
    <row r="6" spans="1:17" ht="21">
      <c r="A6" s="20">
        <v>1</v>
      </c>
      <c r="B6" s="21" t="str">
        <f>VLOOKUP($O6,[1]Name!$A:$B,2,0)</f>
        <v>อ่างทอง</v>
      </c>
      <c r="C6" s="22">
        <f>IF(ISERROR(VLOOKUP($O6,[1]BEx6_1!$A:$Z,3,0)),0,VLOOKUP($O6,[1]BEx6_1!$A:$Z,3,0))</f>
        <v>873.91002226000001</v>
      </c>
      <c r="D6" s="23">
        <f>IF(ISERROR(VLOOKUP($O6,[1]BEx6_1!$A:$Z,5,0)),0,VLOOKUP($O6,[1]BEx6_1!$A:$Z,5,0))</f>
        <v>4.9327603199999999</v>
      </c>
      <c r="E6" s="24">
        <f>IF(ISERROR(VLOOKUP($O6,[1]BEx6_1!$A:$Z,6,0)),0,VLOOKUP($O6,[1]BEx6_1!$A:$Z,6,0))</f>
        <v>668.96723443999997</v>
      </c>
      <c r="F6" s="25">
        <f t="shared" ref="F6:F69" si="0">IF(ISERROR(E6/C6*100),0,E6/C6*100)</f>
        <v>76.548754150913396</v>
      </c>
      <c r="G6" s="22">
        <f>IF(ISERROR(VLOOKUP($O6,[1]BEx6_1!$A:$Z,8,0)),0,VLOOKUP($O6,[1]BEx6_1!$A:$Z,8,0))</f>
        <v>1724.0084173600001</v>
      </c>
      <c r="H6" s="23">
        <f>IF(ISERROR(VLOOKUP($O6,[1]BEx6_1!$A:$Z,10,0)),0,VLOOKUP($O6,[1]BEx6_1!$A:$Z,10,0))</f>
        <v>1060.58853202</v>
      </c>
      <c r="I6" s="24">
        <f>IF(ISERROR(VLOOKUP($O6,[1]BEx6_1!$A:$Z,11,0)),0,VLOOKUP($O6,[1]BEx6_1!$A:$Z,11,0))</f>
        <v>398.05221461000002</v>
      </c>
      <c r="J6" s="26">
        <f t="shared" ref="J6:J69" si="1">IF(ISERROR(I6/G6*100),0,I6/G6*100)</f>
        <v>23.08876282747757</v>
      </c>
      <c r="K6" s="22">
        <f t="shared" ref="K6:M37" si="2">C6+G6</f>
        <v>2597.9184396199998</v>
      </c>
      <c r="L6" s="22">
        <f t="shared" si="2"/>
        <v>1065.5212923399999</v>
      </c>
      <c r="M6" s="27">
        <f t="shared" si="2"/>
        <v>1067.01944905</v>
      </c>
      <c r="N6" s="28">
        <f t="shared" ref="N6:N69" si="3">IF(ISERROR(M6/K6*100),0,M6/K6*100)</f>
        <v>41.072091901625448</v>
      </c>
      <c r="O6" s="29" t="s">
        <v>10</v>
      </c>
      <c r="P6" s="30"/>
      <c r="Q6" s="31"/>
    </row>
    <row r="7" spans="1:17" ht="21">
      <c r="A7" s="32">
        <v>2</v>
      </c>
      <c r="B7" s="33" t="str">
        <f>VLOOKUP($O7,[1]Name!$A:$B,2,0)</f>
        <v>ตราด</v>
      </c>
      <c r="C7" s="22">
        <f>IF(ISERROR(VLOOKUP($O7,[1]BEx6_1!$A:$Z,3,0)),0,VLOOKUP($O7,[1]BEx6_1!$A:$Z,3,0))</f>
        <v>730.30456462999996</v>
      </c>
      <c r="D7" s="23">
        <f>IF(ISERROR(VLOOKUP($O7,[1]BEx6_1!$A:$Z,5,0)),0,VLOOKUP($O7,[1]BEx6_1!$A:$Z,5,0))</f>
        <v>5.2602339000000002</v>
      </c>
      <c r="E7" s="24">
        <f>IF(ISERROR(VLOOKUP($O7,[1]BEx6_1!$A:$Z,6,0)),0,VLOOKUP($O7,[1]BEx6_1!$A:$Z,6,0))</f>
        <v>576.81408519000001</v>
      </c>
      <c r="F7" s="34">
        <f t="shared" si="0"/>
        <v>78.98267560223124</v>
      </c>
      <c r="G7" s="22">
        <f>IF(ISERROR(VLOOKUP($O7,[1]BEx6_1!$A:$Z,8,0)),0,VLOOKUP($O7,[1]BEx6_1!$A:$Z,8,0))</f>
        <v>1398.6562505500001</v>
      </c>
      <c r="H7" s="23">
        <f>IF(ISERROR(VLOOKUP($O7,[1]BEx6_1!$A:$Z,10,0)),0,VLOOKUP($O7,[1]BEx6_1!$A:$Z,10,0))</f>
        <v>724.68295446000002</v>
      </c>
      <c r="I7" s="24">
        <f>IF(ISERROR(VLOOKUP($O7,[1]BEx6_1!$A:$Z,11,0)),0,VLOOKUP($O7,[1]BEx6_1!$A:$Z,11,0))</f>
        <v>299.01724404999999</v>
      </c>
      <c r="J7" s="26">
        <f t="shared" si="1"/>
        <v>21.378894487649561</v>
      </c>
      <c r="K7" s="22">
        <f t="shared" si="2"/>
        <v>2128.9608151800003</v>
      </c>
      <c r="L7" s="23">
        <f t="shared" si="2"/>
        <v>729.94318836000002</v>
      </c>
      <c r="M7" s="27">
        <f t="shared" si="2"/>
        <v>875.83132924000006</v>
      </c>
      <c r="N7" s="28">
        <f t="shared" si="3"/>
        <v>41.138912609152456</v>
      </c>
      <c r="O7" s="29" t="s">
        <v>11</v>
      </c>
      <c r="P7" s="30" t="str">
        <f>IF(N7&lt;N6,"check","")</f>
        <v/>
      </c>
      <c r="Q7" s="31"/>
    </row>
    <row r="8" spans="1:17" ht="21">
      <c r="A8" s="32">
        <v>3</v>
      </c>
      <c r="B8" s="33" t="str">
        <f>VLOOKUP($O8,[1]Name!$A:$B,2,0)</f>
        <v>กระบี่</v>
      </c>
      <c r="C8" s="22">
        <f>IF(ISERROR(VLOOKUP($O8,[1]BEx6_1!$A:$Z,3,0)),0,VLOOKUP($O8,[1]BEx6_1!$A:$Z,3,0))</f>
        <v>1189.60968585</v>
      </c>
      <c r="D8" s="23">
        <f>IF(ISERROR(VLOOKUP($O8,[1]BEx6_1!$A:$Z,5,0)),0,VLOOKUP($O8,[1]BEx6_1!$A:$Z,5,0))</f>
        <v>10.054094689999999</v>
      </c>
      <c r="E8" s="24">
        <f>IF(ISERROR(VLOOKUP($O8,[1]BEx6_1!$A:$Z,6,0)),0,VLOOKUP($O8,[1]BEx6_1!$A:$Z,6,0))</f>
        <v>933.32327838000003</v>
      </c>
      <c r="F8" s="34">
        <f t="shared" si="0"/>
        <v>78.45626086283265</v>
      </c>
      <c r="G8" s="22">
        <f>IF(ISERROR(VLOOKUP($O8,[1]BEx6_1!$A:$Z,8,0)),0,VLOOKUP($O8,[1]BEx6_1!$A:$Z,8,0))</f>
        <v>2151.4113891799998</v>
      </c>
      <c r="H8" s="23">
        <f>IF(ISERROR(VLOOKUP($O8,[1]BEx6_1!$A:$Z,10,0)),0,VLOOKUP($O8,[1]BEx6_1!$A:$Z,10,0))</f>
        <v>1124.2223885400001</v>
      </c>
      <c r="I8" s="24">
        <f>IF(ISERROR(VLOOKUP($O8,[1]BEx6_1!$A:$Z,11,0)),0,VLOOKUP($O8,[1]BEx6_1!$A:$Z,11,0))</f>
        <v>521.48085562000006</v>
      </c>
      <c r="J8" s="26">
        <f t="shared" si="1"/>
        <v>24.239011573642362</v>
      </c>
      <c r="K8" s="22">
        <f t="shared" si="2"/>
        <v>3341.0210750299998</v>
      </c>
      <c r="L8" s="23">
        <f t="shared" si="2"/>
        <v>1134.2764832300002</v>
      </c>
      <c r="M8" s="27">
        <f t="shared" si="2"/>
        <v>1454.804134</v>
      </c>
      <c r="N8" s="28">
        <f t="shared" si="3"/>
        <v>43.543698208696185</v>
      </c>
      <c r="O8" s="29" t="s">
        <v>12</v>
      </c>
      <c r="P8" s="30" t="str">
        <f t="shared" ref="P8:P71" si="4">IF(N8&lt;N7,"check","")</f>
        <v/>
      </c>
      <c r="Q8" s="31"/>
    </row>
    <row r="9" spans="1:17" ht="21">
      <c r="A9" s="32">
        <v>4</v>
      </c>
      <c r="B9" s="33" t="str">
        <f>VLOOKUP($O9,[1]Name!$A:$B,2,0)</f>
        <v>ปราจีนบุรี</v>
      </c>
      <c r="C9" s="22">
        <f>IF(ISERROR(VLOOKUP($O9,[1]BEx6_1!$A:$Z,3,0)),0,VLOOKUP($O9,[1]BEx6_1!$A:$Z,3,0))</f>
        <v>2059.33018451</v>
      </c>
      <c r="D9" s="23">
        <f>IF(ISERROR(VLOOKUP($O9,[1]BEx6_1!$A:$Z,5,0)),0,VLOOKUP($O9,[1]BEx6_1!$A:$Z,5,0))</f>
        <v>46.119086410000001</v>
      </c>
      <c r="E9" s="24">
        <f>IF(ISERROR(VLOOKUP($O9,[1]BEx6_1!$A:$Z,6,0)),0,VLOOKUP($O9,[1]BEx6_1!$A:$Z,6,0))</f>
        <v>1530.96247075</v>
      </c>
      <c r="F9" s="34">
        <f t="shared" si="0"/>
        <v>74.342739317166831</v>
      </c>
      <c r="G9" s="22">
        <f>IF(ISERROR(VLOOKUP($O9,[1]BEx6_1!$A:$Z,8,0)),0,VLOOKUP($O9,[1]BEx6_1!$A:$Z,8,0))</f>
        <v>2942.2295631799998</v>
      </c>
      <c r="H9" s="23">
        <f>IF(ISERROR(VLOOKUP($O9,[1]BEx6_1!$A:$Z,10,0)),0,VLOOKUP($O9,[1]BEx6_1!$A:$Z,10,0))</f>
        <v>1307.0559514900001</v>
      </c>
      <c r="I9" s="24">
        <f>IF(ISERROR(VLOOKUP($O9,[1]BEx6_1!$A:$Z,11,0)),0,VLOOKUP($O9,[1]BEx6_1!$A:$Z,11,0))</f>
        <v>683.28888264</v>
      </c>
      <c r="J9" s="26">
        <f t="shared" si="1"/>
        <v>23.223506798752052</v>
      </c>
      <c r="K9" s="22">
        <f t="shared" si="2"/>
        <v>5001.5597476900002</v>
      </c>
      <c r="L9" s="23">
        <f t="shared" si="2"/>
        <v>1353.1750379</v>
      </c>
      <c r="M9" s="27">
        <f t="shared" si="2"/>
        <v>2214.2513533900001</v>
      </c>
      <c r="N9" s="28">
        <f t="shared" si="3"/>
        <v>44.271216682209285</v>
      </c>
      <c r="O9" s="29" t="s">
        <v>13</v>
      </c>
      <c r="P9" s="30" t="str">
        <f t="shared" si="4"/>
        <v/>
      </c>
      <c r="Q9" s="31"/>
    </row>
    <row r="10" spans="1:17" ht="21">
      <c r="A10" s="32">
        <v>5</v>
      </c>
      <c r="B10" s="33" t="str">
        <f>VLOOKUP($O10,[1]Name!$A:$B,2,0)</f>
        <v>พัทลุง</v>
      </c>
      <c r="C10" s="22">
        <f>IF(ISERROR(VLOOKUP($O10,[1]BEx6_1!$A:$Z,3,0)),0,VLOOKUP($O10,[1]BEx6_1!$A:$Z,3,0))</f>
        <v>1511.03130089</v>
      </c>
      <c r="D10" s="23">
        <f>IF(ISERROR(VLOOKUP($O10,[1]BEx6_1!$A:$Z,5,0)),0,VLOOKUP($O10,[1]BEx6_1!$A:$Z,5,0))</f>
        <v>16.931016620000001</v>
      </c>
      <c r="E10" s="24">
        <f>IF(ISERROR(VLOOKUP($O10,[1]BEx6_1!$A:$Z,6,0)),0,VLOOKUP($O10,[1]BEx6_1!$A:$Z,6,0))</f>
        <v>1194.6150168500001</v>
      </c>
      <c r="F10" s="34">
        <f t="shared" si="0"/>
        <v>79.05958110506181</v>
      </c>
      <c r="G10" s="22">
        <f>IF(ISERROR(VLOOKUP($O10,[1]BEx6_1!$A:$Z,8,0)),0,VLOOKUP($O10,[1]BEx6_1!$A:$Z,8,0))</f>
        <v>3529.3921012599999</v>
      </c>
      <c r="H10" s="23">
        <f>IF(ISERROR(VLOOKUP($O10,[1]BEx6_1!$A:$Z,10,0)),0,VLOOKUP($O10,[1]BEx6_1!$A:$Z,10,0))</f>
        <v>1340.08896516</v>
      </c>
      <c r="I10" s="24">
        <f>IF(ISERROR(VLOOKUP($O10,[1]BEx6_1!$A:$Z,11,0)),0,VLOOKUP($O10,[1]BEx6_1!$A:$Z,11,0))</f>
        <v>1131.7729717300001</v>
      </c>
      <c r="J10" s="26">
        <f t="shared" si="1"/>
        <v>32.06707952131346</v>
      </c>
      <c r="K10" s="22">
        <f t="shared" si="2"/>
        <v>5040.4234021499997</v>
      </c>
      <c r="L10" s="23">
        <f t="shared" si="2"/>
        <v>1357.0199817800001</v>
      </c>
      <c r="M10" s="27">
        <f t="shared" si="2"/>
        <v>2326.3879885800002</v>
      </c>
      <c r="N10" s="28">
        <f t="shared" si="3"/>
        <v>46.154614463294415</v>
      </c>
      <c r="O10" s="29" t="s">
        <v>14</v>
      </c>
      <c r="P10" s="30" t="str">
        <f t="shared" si="4"/>
        <v/>
      </c>
      <c r="Q10" s="31"/>
    </row>
    <row r="11" spans="1:17" ht="21">
      <c r="A11" s="32">
        <v>6</v>
      </c>
      <c r="B11" s="33" t="str">
        <f>VLOOKUP($O11,[1]Name!$A:$B,2,0)</f>
        <v>ชัยนาท</v>
      </c>
      <c r="C11" s="22">
        <f>IF(ISERROR(VLOOKUP($O11,[1]BEx6_1!$A:$Z,3,0)),0,VLOOKUP($O11,[1]BEx6_1!$A:$Z,3,0))</f>
        <v>1162.4301636299999</v>
      </c>
      <c r="D11" s="23">
        <f>IF(ISERROR(VLOOKUP($O11,[1]BEx6_1!$A:$Z,5,0)),0,VLOOKUP($O11,[1]BEx6_1!$A:$Z,5,0))</f>
        <v>10.340024</v>
      </c>
      <c r="E11" s="24">
        <f>IF(ISERROR(VLOOKUP($O11,[1]BEx6_1!$A:$Z,6,0)),0,VLOOKUP($O11,[1]BEx6_1!$A:$Z,6,0))</f>
        <v>926.82546043000002</v>
      </c>
      <c r="F11" s="34">
        <f t="shared" si="0"/>
        <v>79.731711153790002</v>
      </c>
      <c r="G11" s="22">
        <f>IF(ISERROR(VLOOKUP($O11,[1]BEx6_1!$A:$Z,8,0)),0,VLOOKUP($O11,[1]BEx6_1!$A:$Z,8,0))</f>
        <v>2842.6574745600001</v>
      </c>
      <c r="H11" s="23">
        <f>IF(ISERROR(VLOOKUP($O11,[1]BEx6_1!$A:$Z,10,0)),0,VLOOKUP($O11,[1]BEx6_1!$A:$Z,10,0))</f>
        <v>1276.33361096</v>
      </c>
      <c r="I11" s="24">
        <f>IF(ISERROR(VLOOKUP($O11,[1]BEx6_1!$A:$Z,11,0)),0,VLOOKUP($O11,[1]BEx6_1!$A:$Z,11,0))</f>
        <v>921.86753469999996</v>
      </c>
      <c r="J11" s="26">
        <f t="shared" si="1"/>
        <v>32.429778928700898</v>
      </c>
      <c r="K11" s="22">
        <f t="shared" si="2"/>
        <v>4005.0876381899998</v>
      </c>
      <c r="L11" s="23">
        <f t="shared" si="2"/>
        <v>1286.6736349600001</v>
      </c>
      <c r="M11" s="27">
        <f t="shared" si="2"/>
        <v>1848.6929951299999</v>
      </c>
      <c r="N11" s="28">
        <f t="shared" si="3"/>
        <v>46.158615294757219</v>
      </c>
      <c r="O11" s="29" t="s">
        <v>15</v>
      </c>
      <c r="P11" s="30" t="str">
        <f t="shared" si="4"/>
        <v/>
      </c>
      <c r="Q11" s="31"/>
    </row>
    <row r="12" spans="1:17" ht="21">
      <c r="A12" s="32">
        <v>7</v>
      </c>
      <c r="B12" s="33" t="str">
        <f>VLOOKUP($O12,[1]Name!$A:$B,2,0)</f>
        <v>บุรีรัมย์</v>
      </c>
      <c r="C12" s="22">
        <f>IF(ISERROR(VLOOKUP($O12,[1]BEx6_1!$A:$Z,3,0)),0,VLOOKUP($O12,[1]BEx6_1!$A:$Z,3,0))</f>
        <v>4008.5101963400002</v>
      </c>
      <c r="D12" s="23">
        <f>IF(ISERROR(VLOOKUP($O12,[1]BEx6_1!$A:$Z,5,0)),0,VLOOKUP($O12,[1]BEx6_1!$A:$Z,5,0))</f>
        <v>29.007571009999999</v>
      </c>
      <c r="E12" s="24">
        <f>IF(ISERROR(VLOOKUP($O12,[1]BEx6_1!$A:$Z,6,0)),0,VLOOKUP($O12,[1]BEx6_1!$A:$Z,6,0))</f>
        <v>3272.22403846</v>
      </c>
      <c r="F12" s="34">
        <f t="shared" si="0"/>
        <v>81.631925034086933</v>
      </c>
      <c r="G12" s="22">
        <f>IF(ISERROR(VLOOKUP($O12,[1]BEx6_1!$A:$Z,8,0)),0,VLOOKUP($O12,[1]BEx6_1!$A:$Z,8,0))</f>
        <v>5784.88550751</v>
      </c>
      <c r="H12" s="23">
        <f>IF(ISERROR(VLOOKUP($O12,[1]BEx6_1!$A:$Z,10,0)),0,VLOOKUP($O12,[1]BEx6_1!$A:$Z,10,0))</f>
        <v>2836.4692125800002</v>
      </c>
      <c r="I12" s="24">
        <f>IF(ISERROR(VLOOKUP($O12,[1]BEx6_1!$A:$Z,11,0)),0,VLOOKUP($O12,[1]BEx6_1!$A:$Z,11,0))</f>
        <v>1348.30009083</v>
      </c>
      <c r="J12" s="26">
        <f t="shared" si="1"/>
        <v>23.30729085441056</v>
      </c>
      <c r="K12" s="22">
        <f t="shared" si="2"/>
        <v>9793.3957038500012</v>
      </c>
      <c r="L12" s="23">
        <f t="shared" si="2"/>
        <v>2865.4767835900002</v>
      </c>
      <c r="M12" s="27">
        <f t="shared" si="2"/>
        <v>4620.52412929</v>
      </c>
      <c r="N12" s="28">
        <f t="shared" si="3"/>
        <v>47.180000369775414</v>
      </c>
      <c r="O12" s="29" t="s">
        <v>16</v>
      </c>
      <c r="P12" s="30" t="str">
        <f t="shared" si="4"/>
        <v/>
      </c>
      <c r="Q12" s="31"/>
    </row>
    <row r="13" spans="1:17" ht="21">
      <c r="A13" s="32">
        <v>8</v>
      </c>
      <c r="B13" s="33" t="str">
        <f>VLOOKUP($O13,[1]Name!$A:$B,2,0)</f>
        <v>อุตรดิตถ์</v>
      </c>
      <c r="C13" s="22">
        <f>IF(ISERROR(VLOOKUP($O13,[1]BEx6_1!$A:$Z,3,0)),0,VLOOKUP($O13,[1]BEx6_1!$A:$Z,3,0))</f>
        <v>1642.8941824399999</v>
      </c>
      <c r="D13" s="23">
        <f>IF(ISERROR(VLOOKUP($O13,[1]BEx6_1!$A:$Z,5,0)),0,VLOOKUP($O13,[1]BEx6_1!$A:$Z,5,0))</f>
        <v>24.972902479999998</v>
      </c>
      <c r="E13" s="24">
        <f>IF(ISERROR(VLOOKUP($O13,[1]BEx6_1!$A:$Z,6,0)),0,VLOOKUP($O13,[1]BEx6_1!$A:$Z,6,0))</f>
        <v>1285.76171963</v>
      </c>
      <c r="F13" s="34">
        <f t="shared" si="0"/>
        <v>78.261992365229972</v>
      </c>
      <c r="G13" s="22">
        <f>IF(ISERROR(VLOOKUP($O13,[1]BEx6_1!$A:$Z,8,0)),0,VLOOKUP($O13,[1]BEx6_1!$A:$Z,8,0))</f>
        <v>4078.3896850699998</v>
      </c>
      <c r="H13" s="23">
        <f>IF(ISERROR(VLOOKUP($O13,[1]BEx6_1!$A:$Z,10,0)),0,VLOOKUP($O13,[1]BEx6_1!$A:$Z,10,0))</f>
        <v>1390.66731009</v>
      </c>
      <c r="I13" s="24">
        <f>IF(ISERROR(VLOOKUP($O13,[1]BEx6_1!$A:$Z,11,0)),0,VLOOKUP($O13,[1]BEx6_1!$A:$Z,11,0))</f>
        <v>1416.3326487700001</v>
      </c>
      <c r="J13" s="26">
        <f t="shared" si="1"/>
        <v>34.727742029037884</v>
      </c>
      <c r="K13" s="22">
        <f t="shared" si="2"/>
        <v>5721.2838675099993</v>
      </c>
      <c r="L13" s="23">
        <f t="shared" si="2"/>
        <v>1415.6402125699999</v>
      </c>
      <c r="M13" s="27">
        <f t="shared" si="2"/>
        <v>2702.0943684000003</v>
      </c>
      <c r="N13" s="28">
        <f t="shared" si="3"/>
        <v>47.228811416693404</v>
      </c>
      <c r="O13" s="29" t="s">
        <v>17</v>
      </c>
      <c r="P13" s="30" t="str">
        <f t="shared" si="4"/>
        <v/>
      </c>
      <c r="Q13" s="31"/>
    </row>
    <row r="14" spans="1:17" ht="21">
      <c r="A14" s="32">
        <v>9</v>
      </c>
      <c r="B14" s="33" t="str">
        <f>VLOOKUP($O14,[1]Name!$A:$B,2,0)</f>
        <v>สุราษฏร์ธานี</v>
      </c>
      <c r="C14" s="22">
        <f>IF(ISERROR(VLOOKUP($O14,[1]BEx6_1!$A:$Z,3,0)),0,VLOOKUP($O14,[1]BEx6_1!$A:$Z,3,0))</f>
        <v>4402.6780571700001</v>
      </c>
      <c r="D14" s="23">
        <f>IF(ISERROR(VLOOKUP($O14,[1]BEx6_1!$A:$Z,5,0)),0,VLOOKUP($O14,[1]BEx6_1!$A:$Z,5,0))</f>
        <v>57.283184439999999</v>
      </c>
      <c r="E14" s="24">
        <f>IF(ISERROR(VLOOKUP($O14,[1]BEx6_1!$A:$Z,6,0)),0,VLOOKUP($O14,[1]BEx6_1!$A:$Z,6,0))</f>
        <v>3521.64069453</v>
      </c>
      <c r="F14" s="34">
        <f t="shared" si="0"/>
        <v>79.988603499972413</v>
      </c>
      <c r="G14" s="22">
        <f>IF(ISERROR(VLOOKUP($O14,[1]BEx6_1!$A:$Z,8,0)),0,VLOOKUP($O14,[1]BEx6_1!$A:$Z,8,0))</f>
        <v>7695.4588700499999</v>
      </c>
      <c r="H14" s="23">
        <f>IF(ISERROR(VLOOKUP($O14,[1]BEx6_1!$A:$Z,10,0)),0,VLOOKUP($O14,[1]BEx6_1!$A:$Z,10,0))</f>
        <v>3141.7513509599999</v>
      </c>
      <c r="I14" s="24">
        <f>IF(ISERROR(VLOOKUP($O14,[1]BEx6_1!$A:$Z,11,0)),0,VLOOKUP($O14,[1]BEx6_1!$A:$Z,11,0))</f>
        <v>2228.2376717100001</v>
      </c>
      <c r="J14" s="26">
        <f t="shared" si="1"/>
        <v>28.95522813307587</v>
      </c>
      <c r="K14" s="22">
        <f t="shared" si="2"/>
        <v>12098.136927219999</v>
      </c>
      <c r="L14" s="23">
        <f t="shared" si="2"/>
        <v>3199.0345353999996</v>
      </c>
      <c r="M14" s="27">
        <f t="shared" si="2"/>
        <v>5749.8783662400001</v>
      </c>
      <c r="N14" s="28">
        <f t="shared" si="3"/>
        <v>47.526973788031427</v>
      </c>
      <c r="O14" s="29" t="s">
        <v>18</v>
      </c>
      <c r="P14" s="30" t="str">
        <f t="shared" si="4"/>
        <v/>
      </c>
      <c r="Q14" s="31"/>
    </row>
    <row r="15" spans="1:17" ht="21">
      <c r="A15" s="32">
        <v>10</v>
      </c>
      <c r="B15" s="33" t="str">
        <f>VLOOKUP($O15,[1]Name!$A:$B,2,0)</f>
        <v>สุพรรณบุรี</v>
      </c>
      <c r="C15" s="22">
        <f>IF(ISERROR(VLOOKUP($O15,[1]BEx6_1!$A:$Z,3,0)),0,VLOOKUP($O15,[1]BEx6_1!$A:$Z,3,0))</f>
        <v>2225.8009641799999</v>
      </c>
      <c r="D15" s="23">
        <f>IF(ISERROR(VLOOKUP($O15,[1]BEx6_1!$A:$Z,5,0)),0,VLOOKUP($O15,[1]BEx6_1!$A:$Z,5,0))</f>
        <v>46.15356036</v>
      </c>
      <c r="E15" s="24">
        <f>IF(ISERROR(VLOOKUP($O15,[1]BEx6_1!$A:$Z,6,0)),0,VLOOKUP($O15,[1]BEx6_1!$A:$Z,6,0))</f>
        <v>1738.00370709</v>
      </c>
      <c r="F15" s="34">
        <f t="shared" si="0"/>
        <v>78.084417028289508</v>
      </c>
      <c r="G15" s="22">
        <f>IF(ISERROR(VLOOKUP($O15,[1]BEx6_1!$A:$Z,8,0)),0,VLOOKUP($O15,[1]BEx6_1!$A:$Z,8,0))</f>
        <v>5305.3497829899998</v>
      </c>
      <c r="H15" s="23">
        <f>IF(ISERROR(VLOOKUP($O15,[1]BEx6_1!$A:$Z,10,0)),0,VLOOKUP($O15,[1]BEx6_1!$A:$Z,10,0))</f>
        <v>2316.1770393299998</v>
      </c>
      <c r="I15" s="24">
        <f>IF(ISERROR(VLOOKUP($O15,[1]BEx6_1!$A:$Z,11,0)),0,VLOOKUP($O15,[1]BEx6_1!$A:$Z,11,0))</f>
        <v>1853.2178429099999</v>
      </c>
      <c r="J15" s="26">
        <f t="shared" si="1"/>
        <v>34.931115170799529</v>
      </c>
      <c r="K15" s="22">
        <f t="shared" si="2"/>
        <v>7531.1507471699997</v>
      </c>
      <c r="L15" s="23">
        <f t="shared" si="2"/>
        <v>2362.3305996899999</v>
      </c>
      <c r="M15" s="27">
        <f t="shared" si="2"/>
        <v>3591.2215500000002</v>
      </c>
      <c r="N15" s="28">
        <f t="shared" si="3"/>
        <v>47.684897973254394</v>
      </c>
      <c r="O15" s="29" t="s">
        <v>19</v>
      </c>
      <c r="P15" s="30" t="str">
        <f t="shared" si="4"/>
        <v/>
      </c>
      <c r="Q15" s="31"/>
    </row>
    <row r="16" spans="1:17" ht="21">
      <c r="A16" s="32">
        <v>11</v>
      </c>
      <c r="B16" s="33" t="str">
        <f>VLOOKUP($O16,[1]Name!$A:$B,2,0)</f>
        <v>อุทัยธานี</v>
      </c>
      <c r="C16" s="22">
        <f>IF(ISERROR(VLOOKUP($O16,[1]BEx6_1!$A:$Z,3,0)),0,VLOOKUP($O16,[1]BEx6_1!$A:$Z,3,0))</f>
        <v>932.48764105999999</v>
      </c>
      <c r="D16" s="23">
        <f>IF(ISERROR(VLOOKUP($O16,[1]BEx6_1!$A:$Z,5,0)),0,VLOOKUP($O16,[1]BEx6_1!$A:$Z,5,0))</f>
        <v>13.9489933</v>
      </c>
      <c r="E16" s="24">
        <f>IF(ISERROR(VLOOKUP($O16,[1]BEx6_1!$A:$Z,6,0)),0,VLOOKUP($O16,[1]BEx6_1!$A:$Z,6,0))</f>
        <v>745.42315088999999</v>
      </c>
      <c r="F16" s="34">
        <f t="shared" si="0"/>
        <v>79.939198984197205</v>
      </c>
      <c r="G16" s="22">
        <f>IF(ISERROR(VLOOKUP($O16,[1]BEx6_1!$A:$Z,8,0)),0,VLOOKUP($O16,[1]BEx6_1!$A:$Z,8,0))</f>
        <v>2189.5991546300002</v>
      </c>
      <c r="H16" s="23">
        <f>IF(ISERROR(VLOOKUP($O16,[1]BEx6_1!$A:$Z,10,0)),0,VLOOKUP($O16,[1]BEx6_1!$A:$Z,10,0))</f>
        <v>961.75164806999999</v>
      </c>
      <c r="I16" s="24">
        <f>IF(ISERROR(VLOOKUP($O16,[1]BEx6_1!$A:$Z,11,0)),0,VLOOKUP($O16,[1]BEx6_1!$A:$Z,11,0))</f>
        <v>773.30417094999996</v>
      </c>
      <c r="J16" s="26">
        <f t="shared" si="1"/>
        <v>35.31715699263107</v>
      </c>
      <c r="K16" s="22">
        <f t="shared" si="2"/>
        <v>3122.0867956900001</v>
      </c>
      <c r="L16" s="23">
        <f t="shared" si="2"/>
        <v>975.70064136999997</v>
      </c>
      <c r="M16" s="27">
        <f t="shared" si="2"/>
        <v>1518.7273218400001</v>
      </c>
      <c r="N16" s="28">
        <f t="shared" si="3"/>
        <v>48.644622050116709</v>
      </c>
      <c r="O16" s="29" t="s">
        <v>20</v>
      </c>
      <c r="P16" s="30" t="str">
        <f t="shared" si="4"/>
        <v/>
      </c>
      <c r="Q16" s="31"/>
    </row>
    <row r="17" spans="1:17" ht="21">
      <c r="A17" s="32">
        <v>12</v>
      </c>
      <c r="B17" s="33" t="str">
        <f>VLOOKUP($O17,[1]Name!$A:$B,2,0)</f>
        <v>น่าน</v>
      </c>
      <c r="C17" s="22">
        <f>IF(ISERROR(VLOOKUP($O17,[1]BEx6_1!$A:$Z,3,0)),0,VLOOKUP($O17,[1]BEx6_1!$A:$Z,3,0))</f>
        <v>1852.12399858</v>
      </c>
      <c r="D17" s="23">
        <f>IF(ISERROR(VLOOKUP($O17,[1]BEx6_1!$A:$Z,5,0)),0,VLOOKUP($O17,[1]BEx6_1!$A:$Z,5,0))</f>
        <v>13.04429661</v>
      </c>
      <c r="E17" s="24">
        <f>IF(ISERROR(VLOOKUP($O17,[1]BEx6_1!$A:$Z,6,0)),0,VLOOKUP($O17,[1]BEx6_1!$A:$Z,6,0))</f>
        <v>1430.8032695300001</v>
      </c>
      <c r="F17" s="34">
        <f t="shared" si="0"/>
        <v>77.252023656460295</v>
      </c>
      <c r="G17" s="22">
        <f>IF(ISERROR(VLOOKUP($O17,[1]BEx6_1!$A:$Z,8,0)),0,VLOOKUP($O17,[1]BEx6_1!$A:$Z,8,0))</f>
        <v>3005.2680184599999</v>
      </c>
      <c r="H17" s="23">
        <f>IF(ISERROR(VLOOKUP($O17,[1]BEx6_1!$A:$Z,10,0)),0,VLOOKUP($O17,[1]BEx6_1!$A:$Z,10,0))</f>
        <v>758.54540610000004</v>
      </c>
      <c r="I17" s="24">
        <f>IF(ISERROR(VLOOKUP($O17,[1]BEx6_1!$A:$Z,11,0)),0,VLOOKUP($O17,[1]BEx6_1!$A:$Z,11,0))</f>
        <v>947.08875770999998</v>
      </c>
      <c r="J17" s="26">
        <f t="shared" si="1"/>
        <v>31.514285976906649</v>
      </c>
      <c r="K17" s="22">
        <f t="shared" si="2"/>
        <v>4857.3920170399997</v>
      </c>
      <c r="L17" s="23">
        <f t="shared" si="2"/>
        <v>771.58970270999998</v>
      </c>
      <c r="M17" s="27">
        <f t="shared" si="2"/>
        <v>2377.8920272400001</v>
      </c>
      <c r="N17" s="28">
        <f t="shared" si="3"/>
        <v>48.954089332263557</v>
      </c>
      <c r="O17" s="29" t="s">
        <v>21</v>
      </c>
      <c r="P17" s="30" t="str">
        <f t="shared" si="4"/>
        <v/>
      </c>
      <c r="Q17" s="31"/>
    </row>
    <row r="18" spans="1:17" ht="21">
      <c r="A18" s="32">
        <v>13</v>
      </c>
      <c r="B18" s="33" t="str">
        <f>VLOOKUP($O18,[1]Name!$A:$B,2,0)</f>
        <v>พระนครศรีอยุธยา</v>
      </c>
      <c r="C18" s="22">
        <f>IF(ISERROR(VLOOKUP($O18,[1]BEx6_1!$A:$Z,3,0)),0,VLOOKUP($O18,[1]BEx6_1!$A:$Z,3,0))</f>
        <v>3133.8786826599999</v>
      </c>
      <c r="D18" s="23">
        <f>IF(ISERROR(VLOOKUP($O18,[1]BEx6_1!$A:$Z,5,0)),0,VLOOKUP($O18,[1]BEx6_1!$A:$Z,5,0))</f>
        <v>33.666940070000003</v>
      </c>
      <c r="E18" s="24">
        <f>IF(ISERROR(VLOOKUP($O18,[1]BEx6_1!$A:$Z,6,0)),0,VLOOKUP($O18,[1]BEx6_1!$A:$Z,6,0))</f>
        <v>2564.09627499</v>
      </c>
      <c r="F18" s="34">
        <f t="shared" si="0"/>
        <v>81.818619501046697</v>
      </c>
      <c r="G18" s="22">
        <f>IF(ISERROR(VLOOKUP($O18,[1]BEx6_1!$A:$Z,8,0)),0,VLOOKUP($O18,[1]BEx6_1!$A:$Z,8,0))</f>
        <v>5266.4346862000002</v>
      </c>
      <c r="H18" s="23">
        <f>IF(ISERROR(VLOOKUP($O18,[1]BEx6_1!$A:$Z,10,0)),0,VLOOKUP($O18,[1]BEx6_1!$A:$Z,10,0))</f>
        <v>2881.09172713</v>
      </c>
      <c r="I18" s="24">
        <f>IF(ISERROR(VLOOKUP($O18,[1]BEx6_1!$A:$Z,11,0)),0,VLOOKUP($O18,[1]BEx6_1!$A:$Z,11,0))</f>
        <v>1585.0626789</v>
      </c>
      <c r="J18" s="26">
        <f t="shared" si="1"/>
        <v>30.097452514761997</v>
      </c>
      <c r="K18" s="22">
        <f t="shared" si="2"/>
        <v>8400.3133688599992</v>
      </c>
      <c r="L18" s="23">
        <f t="shared" si="2"/>
        <v>2914.7586671999998</v>
      </c>
      <c r="M18" s="27">
        <f t="shared" si="2"/>
        <v>4149.1589538899998</v>
      </c>
      <c r="N18" s="28">
        <f t="shared" si="3"/>
        <v>49.392906808345401</v>
      </c>
      <c r="O18" s="29" t="s">
        <v>22</v>
      </c>
      <c r="P18" s="30" t="str">
        <f t="shared" si="4"/>
        <v/>
      </c>
      <c r="Q18" s="31"/>
    </row>
    <row r="19" spans="1:17" ht="21">
      <c r="A19" s="32">
        <v>14</v>
      </c>
      <c r="B19" s="33" t="str">
        <f>VLOOKUP($O19,[1]Name!$A:$B,2,0)</f>
        <v>บึงกาฬ</v>
      </c>
      <c r="C19" s="22">
        <f>IF(ISERROR(VLOOKUP($O19,[1]BEx6_1!$A:$Z,3,0)),0,VLOOKUP($O19,[1]BEx6_1!$A:$Z,3,0))</f>
        <v>897.42550392999999</v>
      </c>
      <c r="D19" s="23">
        <f>IF(ISERROR(VLOOKUP($O19,[1]BEx6_1!$A:$Z,5,0)),0,VLOOKUP($O19,[1]BEx6_1!$A:$Z,5,0))</f>
        <v>14.425732679999999</v>
      </c>
      <c r="E19" s="24">
        <f>IF(ISERROR(VLOOKUP($O19,[1]BEx6_1!$A:$Z,6,0)),0,VLOOKUP($O19,[1]BEx6_1!$A:$Z,6,0))</f>
        <v>699.34030250000001</v>
      </c>
      <c r="F19" s="34">
        <f t="shared" si="0"/>
        <v>77.927393353259234</v>
      </c>
      <c r="G19" s="22">
        <f>IF(ISERROR(VLOOKUP($O19,[1]BEx6_1!$A:$Z,8,0)),0,VLOOKUP($O19,[1]BEx6_1!$A:$Z,8,0))</f>
        <v>1957.6094318200001</v>
      </c>
      <c r="H19" s="23">
        <f>IF(ISERROR(VLOOKUP($O19,[1]BEx6_1!$A:$Z,10,0)),0,VLOOKUP($O19,[1]BEx6_1!$A:$Z,10,0))</f>
        <v>710.56045656000003</v>
      </c>
      <c r="I19" s="24">
        <f>IF(ISERROR(VLOOKUP($O19,[1]BEx6_1!$A:$Z,11,0)),0,VLOOKUP($O19,[1]BEx6_1!$A:$Z,11,0))</f>
        <v>712.73329148000005</v>
      </c>
      <c r="J19" s="26">
        <f t="shared" si="1"/>
        <v>36.40834989323524</v>
      </c>
      <c r="K19" s="22">
        <f t="shared" si="2"/>
        <v>2855.0349357499999</v>
      </c>
      <c r="L19" s="23">
        <f t="shared" si="2"/>
        <v>724.98618924000004</v>
      </c>
      <c r="M19" s="27">
        <f t="shared" si="2"/>
        <v>1412.0735939800002</v>
      </c>
      <c r="N19" s="28">
        <f t="shared" si="3"/>
        <v>49.459065326955695</v>
      </c>
      <c r="O19" s="29" t="s">
        <v>23</v>
      </c>
      <c r="P19" s="30" t="str">
        <f t="shared" si="4"/>
        <v/>
      </c>
      <c r="Q19" s="31"/>
    </row>
    <row r="20" spans="1:17" ht="21">
      <c r="A20" s="32">
        <v>15</v>
      </c>
      <c r="B20" s="33" t="str">
        <f>VLOOKUP($O20,[1]Name!$A:$B,2,0)</f>
        <v>กาญจนบุรี</v>
      </c>
      <c r="C20" s="22">
        <f>IF(ISERROR(VLOOKUP($O20,[1]BEx6_1!$A:$Z,3,0)),0,VLOOKUP($O20,[1]BEx6_1!$A:$Z,3,0))</f>
        <v>2790.8349474800002</v>
      </c>
      <c r="D20" s="23">
        <f>IF(ISERROR(VLOOKUP($O20,[1]BEx6_1!$A:$Z,5,0)),0,VLOOKUP($O20,[1]BEx6_1!$A:$Z,5,0))</f>
        <v>17.498971579999999</v>
      </c>
      <c r="E20" s="24">
        <f>IF(ISERROR(VLOOKUP($O20,[1]BEx6_1!$A:$Z,6,0)),0,VLOOKUP($O20,[1]BEx6_1!$A:$Z,6,0))</f>
        <v>2199.0168738500001</v>
      </c>
      <c r="F20" s="34">
        <f t="shared" si="0"/>
        <v>78.794228796497421</v>
      </c>
      <c r="G20" s="22">
        <f>IF(ISERROR(VLOOKUP($O20,[1]BEx6_1!$A:$Z,8,0)),0,VLOOKUP($O20,[1]BEx6_1!$A:$Z,8,0))</f>
        <v>4518.16052777</v>
      </c>
      <c r="H20" s="23">
        <f>IF(ISERROR(VLOOKUP($O20,[1]BEx6_1!$A:$Z,10,0)),0,VLOOKUP($O20,[1]BEx6_1!$A:$Z,10,0))</f>
        <v>1339.9899341</v>
      </c>
      <c r="I20" s="24">
        <f>IF(ISERROR(VLOOKUP($O20,[1]BEx6_1!$A:$Z,11,0)),0,VLOOKUP($O20,[1]BEx6_1!$A:$Z,11,0))</f>
        <v>1418.6989493000001</v>
      </c>
      <c r="J20" s="26">
        <f t="shared" si="1"/>
        <v>31.399923499402938</v>
      </c>
      <c r="K20" s="22">
        <f t="shared" si="2"/>
        <v>7308.9954752499998</v>
      </c>
      <c r="L20" s="23">
        <f t="shared" si="2"/>
        <v>1357.48890568</v>
      </c>
      <c r="M20" s="27">
        <f t="shared" si="2"/>
        <v>3617.7158231500002</v>
      </c>
      <c r="N20" s="28">
        <f t="shared" si="3"/>
        <v>49.496758280949109</v>
      </c>
      <c r="O20" s="29" t="s">
        <v>24</v>
      </c>
      <c r="P20" s="30" t="str">
        <f t="shared" si="4"/>
        <v/>
      </c>
      <c r="Q20" s="31"/>
    </row>
    <row r="21" spans="1:17" ht="21">
      <c r="A21" s="32">
        <v>16</v>
      </c>
      <c r="B21" s="33" t="str">
        <f>VLOOKUP($O21,[1]Name!$A:$B,2,0)</f>
        <v>สระแก้ว</v>
      </c>
      <c r="C21" s="22">
        <f>IF(ISERROR(VLOOKUP($O21,[1]BEx6_1!$A:$Z,3,0)),0,VLOOKUP($O21,[1]BEx6_1!$A:$Z,3,0))</f>
        <v>1937.3741277199999</v>
      </c>
      <c r="D21" s="23">
        <f>IF(ISERROR(VLOOKUP($O21,[1]BEx6_1!$A:$Z,5,0)),0,VLOOKUP($O21,[1]BEx6_1!$A:$Z,5,0))</f>
        <v>11.98504986</v>
      </c>
      <c r="E21" s="24">
        <f>IF(ISERROR(VLOOKUP($O21,[1]BEx6_1!$A:$Z,6,0)),0,VLOOKUP($O21,[1]BEx6_1!$A:$Z,6,0))</f>
        <v>1534.8259431900001</v>
      </c>
      <c r="F21" s="34">
        <f t="shared" si="0"/>
        <v>79.22196963558406</v>
      </c>
      <c r="G21" s="22">
        <f>IF(ISERROR(VLOOKUP($O21,[1]BEx6_1!$A:$Z,8,0)),0,VLOOKUP($O21,[1]BEx6_1!$A:$Z,8,0))</f>
        <v>2845.55090341</v>
      </c>
      <c r="H21" s="23">
        <f>IF(ISERROR(VLOOKUP($O21,[1]BEx6_1!$A:$Z,10,0)),0,VLOOKUP($O21,[1]BEx6_1!$A:$Z,10,0))</f>
        <v>1065.02656968</v>
      </c>
      <c r="I21" s="24">
        <f>IF(ISERROR(VLOOKUP($O21,[1]BEx6_1!$A:$Z,11,0)),0,VLOOKUP($O21,[1]BEx6_1!$A:$Z,11,0))</f>
        <v>837.91776591999997</v>
      </c>
      <c r="J21" s="26">
        <f t="shared" si="1"/>
        <v>29.446592043595889</v>
      </c>
      <c r="K21" s="22">
        <f t="shared" si="2"/>
        <v>4782.9250311300002</v>
      </c>
      <c r="L21" s="23">
        <f t="shared" si="2"/>
        <v>1077.0116195399999</v>
      </c>
      <c r="M21" s="27">
        <f t="shared" si="2"/>
        <v>2372.7437091100001</v>
      </c>
      <c r="N21" s="28">
        <f t="shared" si="3"/>
        <v>49.608632660282829</v>
      </c>
      <c r="O21" s="29" t="s">
        <v>25</v>
      </c>
      <c r="P21" s="30" t="str">
        <f t="shared" si="4"/>
        <v/>
      </c>
      <c r="Q21" s="31"/>
    </row>
    <row r="22" spans="1:17" ht="21">
      <c r="A22" s="32">
        <v>17</v>
      </c>
      <c r="B22" s="33" t="str">
        <f>VLOOKUP($O22,[1]Name!$A:$B,2,0)</f>
        <v>ยะลา</v>
      </c>
      <c r="C22" s="22">
        <f>IF(ISERROR(VLOOKUP($O22,[1]BEx6_1!$A:$Z,3,0)),0,VLOOKUP($O22,[1]BEx6_1!$A:$Z,3,0))</f>
        <v>5173.1398986100003</v>
      </c>
      <c r="D22" s="23">
        <f>IF(ISERROR(VLOOKUP($O22,[1]BEx6_1!$A:$Z,5,0)),0,VLOOKUP($O22,[1]BEx6_1!$A:$Z,5,0))</f>
        <v>47.876265369999999</v>
      </c>
      <c r="E22" s="24">
        <f>IF(ISERROR(VLOOKUP($O22,[1]BEx6_1!$A:$Z,6,0)),0,VLOOKUP($O22,[1]BEx6_1!$A:$Z,6,0))</f>
        <v>3727.4829164500002</v>
      </c>
      <c r="F22" s="34">
        <f t="shared" si="0"/>
        <v>72.054554670975719</v>
      </c>
      <c r="G22" s="22">
        <f>IF(ISERROR(VLOOKUP($O22,[1]BEx6_1!$A:$Z,8,0)),0,VLOOKUP($O22,[1]BEx6_1!$A:$Z,8,0))</f>
        <v>5010.8622566499998</v>
      </c>
      <c r="H22" s="23">
        <f>IF(ISERROR(VLOOKUP($O22,[1]BEx6_1!$A:$Z,10,0)),0,VLOOKUP($O22,[1]BEx6_1!$A:$Z,10,0))</f>
        <v>2862.3474863000001</v>
      </c>
      <c r="I22" s="24">
        <f>IF(ISERROR(VLOOKUP($O22,[1]BEx6_1!$A:$Z,11,0)),0,VLOOKUP($O22,[1]BEx6_1!$A:$Z,11,0))</f>
        <v>1340.2795852899999</v>
      </c>
      <c r="J22" s="26">
        <f t="shared" si="1"/>
        <v>26.747484098396285</v>
      </c>
      <c r="K22" s="22">
        <f t="shared" si="2"/>
        <v>10184.002155260001</v>
      </c>
      <c r="L22" s="23">
        <f t="shared" si="2"/>
        <v>2910.2237516700002</v>
      </c>
      <c r="M22" s="27">
        <f t="shared" si="2"/>
        <v>5067.7625017400005</v>
      </c>
      <c r="N22" s="28">
        <f t="shared" si="3"/>
        <v>49.761993609973061</v>
      </c>
      <c r="O22" s="29" t="s">
        <v>26</v>
      </c>
      <c r="P22" s="30" t="str">
        <f t="shared" si="4"/>
        <v/>
      </c>
      <c r="Q22" s="31"/>
    </row>
    <row r="23" spans="1:17" ht="21">
      <c r="A23" s="32">
        <v>18</v>
      </c>
      <c r="B23" s="33" t="str">
        <f>VLOOKUP($O23,[1]Name!$A:$B,2,0)</f>
        <v>ระยอง</v>
      </c>
      <c r="C23" s="22">
        <f>IF(ISERROR(VLOOKUP($O23,[1]BEx6_1!$A:$Z,3,0)),0,VLOOKUP($O23,[1]BEx6_1!$A:$Z,3,0))</f>
        <v>6842.0366732599996</v>
      </c>
      <c r="D23" s="23">
        <f>IF(ISERROR(VLOOKUP($O23,[1]BEx6_1!$A:$Z,5,0)),0,VLOOKUP($O23,[1]BEx6_1!$A:$Z,5,0))</f>
        <v>1112.78579038</v>
      </c>
      <c r="E23" s="24">
        <f>IF(ISERROR(VLOOKUP($O23,[1]BEx6_1!$A:$Z,6,0)),0,VLOOKUP($O23,[1]BEx6_1!$A:$Z,6,0))</f>
        <v>4367.04276897</v>
      </c>
      <c r="F23" s="34">
        <f t="shared" si="0"/>
        <v>63.82664954190097</v>
      </c>
      <c r="G23" s="22">
        <f>IF(ISERROR(VLOOKUP($O23,[1]BEx6_1!$A:$Z,8,0)),0,VLOOKUP($O23,[1]BEx6_1!$A:$Z,8,0))</f>
        <v>3477.8128012299999</v>
      </c>
      <c r="H23" s="23">
        <f>IF(ISERROR(VLOOKUP($O23,[1]BEx6_1!$A:$Z,10,0)),0,VLOOKUP($O23,[1]BEx6_1!$A:$Z,10,0))</f>
        <v>1641.2844441100001</v>
      </c>
      <c r="I23" s="24">
        <f>IF(ISERROR(VLOOKUP($O23,[1]BEx6_1!$A:$Z,11,0)),0,VLOOKUP($O23,[1]BEx6_1!$A:$Z,11,0))</f>
        <v>786.18228951000003</v>
      </c>
      <c r="J23" s="26">
        <f t="shared" si="1"/>
        <v>22.605652875622013</v>
      </c>
      <c r="K23" s="22">
        <f t="shared" si="2"/>
        <v>10319.84947449</v>
      </c>
      <c r="L23" s="23">
        <f t="shared" si="2"/>
        <v>2754.0702344900001</v>
      </c>
      <c r="M23" s="27">
        <f t="shared" si="2"/>
        <v>5153.2250584800004</v>
      </c>
      <c r="N23" s="28">
        <f t="shared" si="3"/>
        <v>49.935079685207029</v>
      </c>
      <c r="O23" s="29" t="s">
        <v>27</v>
      </c>
      <c r="P23" s="30" t="str">
        <f t="shared" si="4"/>
        <v/>
      </c>
      <c r="Q23" s="31"/>
    </row>
    <row r="24" spans="1:17" ht="21">
      <c r="A24" s="32">
        <v>19</v>
      </c>
      <c r="B24" s="33" t="str">
        <f>VLOOKUP($O24,[1]Name!$A:$B,2,0)</f>
        <v>หนองบัวลำภู</v>
      </c>
      <c r="C24" s="22">
        <f>IF(ISERROR(VLOOKUP($O24,[1]BEx6_1!$A:$Z,3,0)),0,VLOOKUP($O24,[1]BEx6_1!$A:$Z,3,0))</f>
        <v>1060.6871337299999</v>
      </c>
      <c r="D24" s="23">
        <f>IF(ISERROR(VLOOKUP($O24,[1]BEx6_1!$A:$Z,5,0)),0,VLOOKUP($O24,[1]BEx6_1!$A:$Z,5,0))</f>
        <v>8.4601244700000002</v>
      </c>
      <c r="E24" s="24">
        <f>IF(ISERROR(VLOOKUP($O24,[1]BEx6_1!$A:$Z,6,0)),0,VLOOKUP($O24,[1]BEx6_1!$A:$Z,6,0))</f>
        <v>828.35439011999995</v>
      </c>
      <c r="F24" s="34">
        <f t="shared" si="0"/>
        <v>78.096015665526039</v>
      </c>
      <c r="G24" s="22">
        <f>IF(ISERROR(VLOOKUP($O24,[1]BEx6_1!$A:$Z,8,0)),0,VLOOKUP($O24,[1]BEx6_1!$A:$Z,8,0))</f>
        <v>2461.4217712099999</v>
      </c>
      <c r="H24" s="23">
        <f>IF(ISERROR(VLOOKUP($O24,[1]BEx6_1!$A:$Z,10,0)),0,VLOOKUP($O24,[1]BEx6_1!$A:$Z,10,0))</f>
        <v>537.84096400999999</v>
      </c>
      <c r="I24" s="24">
        <f>IF(ISERROR(VLOOKUP($O24,[1]BEx6_1!$A:$Z,11,0)),0,VLOOKUP($O24,[1]BEx6_1!$A:$Z,11,0))</f>
        <v>951.05910625000001</v>
      </c>
      <c r="J24" s="26">
        <f t="shared" si="1"/>
        <v>38.638607871842822</v>
      </c>
      <c r="K24" s="22">
        <f t="shared" si="2"/>
        <v>3522.1089049399998</v>
      </c>
      <c r="L24" s="23">
        <f t="shared" si="2"/>
        <v>546.30108847999998</v>
      </c>
      <c r="M24" s="27">
        <f t="shared" si="2"/>
        <v>1779.4134963699998</v>
      </c>
      <c r="N24" s="28">
        <f t="shared" si="3"/>
        <v>50.521251454611473</v>
      </c>
      <c r="O24" s="29" t="s">
        <v>28</v>
      </c>
      <c r="P24" s="30" t="str">
        <f t="shared" si="4"/>
        <v/>
      </c>
      <c r="Q24" s="31"/>
    </row>
    <row r="25" spans="1:17" ht="21">
      <c r="A25" s="32">
        <v>20</v>
      </c>
      <c r="B25" s="33" t="str">
        <f>VLOOKUP($O25,[1]Name!$A:$B,2,0)</f>
        <v>มุกดาหาร</v>
      </c>
      <c r="C25" s="22">
        <f>IF(ISERROR(VLOOKUP($O25,[1]BEx6_1!$A:$Z,3,0)),0,VLOOKUP($O25,[1]BEx6_1!$A:$Z,3,0))</f>
        <v>1058.4766042000001</v>
      </c>
      <c r="D25" s="23">
        <f>IF(ISERROR(VLOOKUP($O25,[1]BEx6_1!$A:$Z,5,0)),0,VLOOKUP($O25,[1]BEx6_1!$A:$Z,5,0))</f>
        <v>11.4685893</v>
      </c>
      <c r="E25" s="24">
        <f>IF(ISERROR(VLOOKUP($O25,[1]BEx6_1!$A:$Z,6,0)),0,VLOOKUP($O25,[1]BEx6_1!$A:$Z,6,0))</f>
        <v>838.12500196999997</v>
      </c>
      <c r="F25" s="34">
        <f t="shared" si="0"/>
        <v>79.182194357848601</v>
      </c>
      <c r="G25" s="22">
        <f>IF(ISERROR(VLOOKUP($O25,[1]BEx6_1!$A:$Z,8,0)),0,VLOOKUP($O25,[1]BEx6_1!$A:$Z,8,0))</f>
        <v>1566.05023596</v>
      </c>
      <c r="H25" s="23">
        <f>IF(ISERROR(VLOOKUP($O25,[1]BEx6_1!$A:$Z,10,0)),0,VLOOKUP($O25,[1]BEx6_1!$A:$Z,10,0))</f>
        <v>551.92531093000002</v>
      </c>
      <c r="I25" s="24">
        <f>IF(ISERROR(VLOOKUP($O25,[1]BEx6_1!$A:$Z,11,0)),0,VLOOKUP($O25,[1]BEx6_1!$A:$Z,11,0))</f>
        <v>493.32586974999998</v>
      </c>
      <c r="J25" s="26">
        <f t="shared" si="1"/>
        <v>31.501279998696063</v>
      </c>
      <c r="K25" s="22">
        <f t="shared" si="2"/>
        <v>2624.5268401600001</v>
      </c>
      <c r="L25" s="23">
        <f t="shared" si="2"/>
        <v>563.39390022999999</v>
      </c>
      <c r="M25" s="27">
        <f t="shared" si="2"/>
        <v>1331.4508717199999</v>
      </c>
      <c r="N25" s="28">
        <f t="shared" si="3"/>
        <v>50.731082317254184</v>
      </c>
      <c r="O25" s="29" t="s">
        <v>29</v>
      </c>
      <c r="P25" s="30" t="str">
        <f t="shared" si="4"/>
        <v/>
      </c>
      <c r="Q25" s="31"/>
    </row>
    <row r="26" spans="1:17" ht="21">
      <c r="A26" s="32">
        <v>21</v>
      </c>
      <c r="B26" s="33" t="str">
        <f>VLOOKUP($O26,[1]Name!$A:$B,2,0)</f>
        <v>ระนอง</v>
      </c>
      <c r="C26" s="22">
        <f>IF(ISERROR(VLOOKUP($O26,[1]BEx6_1!$A:$Z,3,0)),0,VLOOKUP($O26,[1]BEx6_1!$A:$Z,3,0))</f>
        <v>736.73252038999999</v>
      </c>
      <c r="D26" s="23">
        <f>IF(ISERROR(VLOOKUP($O26,[1]BEx6_1!$A:$Z,5,0)),0,VLOOKUP($O26,[1]BEx6_1!$A:$Z,5,0))</f>
        <v>5.43455756</v>
      </c>
      <c r="E26" s="24">
        <f>IF(ISERROR(VLOOKUP($O26,[1]BEx6_1!$A:$Z,6,0)),0,VLOOKUP($O26,[1]BEx6_1!$A:$Z,6,0))</f>
        <v>586.61626965000005</v>
      </c>
      <c r="F26" s="34">
        <f t="shared" si="0"/>
        <v>79.624049897982815</v>
      </c>
      <c r="G26" s="22">
        <f>IF(ISERROR(VLOOKUP($O26,[1]BEx6_1!$A:$Z,8,0)),0,VLOOKUP($O26,[1]BEx6_1!$A:$Z,8,0))</f>
        <v>1300.22118783</v>
      </c>
      <c r="H26" s="23">
        <f>IF(ISERROR(VLOOKUP($O26,[1]BEx6_1!$A:$Z,10,0)),0,VLOOKUP($O26,[1]BEx6_1!$A:$Z,10,0))</f>
        <v>641.81460803000004</v>
      </c>
      <c r="I26" s="24">
        <f>IF(ISERROR(VLOOKUP($O26,[1]BEx6_1!$A:$Z,11,0)),0,VLOOKUP($O26,[1]BEx6_1!$A:$Z,11,0))</f>
        <v>448.80382347</v>
      </c>
      <c r="J26" s="35">
        <f t="shared" si="1"/>
        <v>34.517498074233792</v>
      </c>
      <c r="K26" s="22">
        <f t="shared" si="2"/>
        <v>2036.95370822</v>
      </c>
      <c r="L26" s="23">
        <f t="shared" si="2"/>
        <v>647.24916559000008</v>
      </c>
      <c r="M26" s="27">
        <f t="shared" si="2"/>
        <v>1035.42009312</v>
      </c>
      <c r="N26" s="28">
        <f t="shared" si="3"/>
        <v>50.83179303199806</v>
      </c>
      <c r="O26" s="29" t="s">
        <v>30</v>
      </c>
      <c r="P26" s="30" t="str">
        <f t="shared" si="4"/>
        <v/>
      </c>
      <c r="Q26" s="31"/>
    </row>
    <row r="27" spans="1:17" ht="21">
      <c r="A27" s="32">
        <v>22</v>
      </c>
      <c r="B27" s="33" t="str">
        <f>VLOOKUP($O27,[1]Name!$A:$B,2,0)</f>
        <v>นครสวรรค์</v>
      </c>
      <c r="C27" s="22">
        <f>IF(ISERROR(VLOOKUP($O27,[1]BEx6_1!$A:$Z,3,0)),0,VLOOKUP($O27,[1]BEx6_1!$A:$Z,3,0))</f>
        <v>3563.8505440600002</v>
      </c>
      <c r="D27" s="23">
        <f>IF(ISERROR(VLOOKUP($O27,[1]BEx6_1!$A:$Z,5,0)),0,VLOOKUP($O27,[1]BEx6_1!$A:$Z,5,0))</f>
        <v>32.442559600000003</v>
      </c>
      <c r="E27" s="24">
        <f>IF(ISERROR(VLOOKUP($O27,[1]BEx6_1!$A:$Z,6,0)),0,VLOOKUP($O27,[1]BEx6_1!$A:$Z,6,0))</f>
        <v>2753.0494767800001</v>
      </c>
      <c r="F27" s="34">
        <f t="shared" si="0"/>
        <v>77.249296589291831</v>
      </c>
      <c r="G27" s="22">
        <f>IF(ISERROR(VLOOKUP($O27,[1]BEx6_1!$A:$Z,8,0)),0,VLOOKUP($O27,[1]BEx6_1!$A:$Z,8,0))</f>
        <v>5243.8834743199996</v>
      </c>
      <c r="H27" s="23">
        <f>IF(ISERROR(VLOOKUP($O27,[1]BEx6_1!$A:$Z,10,0)),0,VLOOKUP($O27,[1]BEx6_1!$A:$Z,10,0))</f>
        <v>2393.0727921799999</v>
      </c>
      <c r="I27" s="24">
        <f>IF(ISERROR(VLOOKUP($O27,[1]BEx6_1!$A:$Z,11,0)),0,VLOOKUP($O27,[1]BEx6_1!$A:$Z,11,0))</f>
        <v>1762.31062802</v>
      </c>
      <c r="J27" s="35">
        <f t="shared" si="1"/>
        <v>33.606975377127874</v>
      </c>
      <c r="K27" s="22">
        <f t="shared" si="2"/>
        <v>8807.7340183800006</v>
      </c>
      <c r="L27" s="23">
        <f t="shared" si="2"/>
        <v>2425.5153517799999</v>
      </c>
      <c r="M27" s="27">
        <f t="shared" si="2"/>
        <v>4515.3601048</v>
      </c>
      <c r="N27" s="28">
        <f t="shared" si="3"/>
        <v>51.265854479453353</v>
      </c>
      <c r="O27" s="29" t="s">
        <v>31</v>
      </c>
      <c r="P27" s="30" t="str">
        <f t="shared" si="4"/>
        <v/>
      </c>
      <c r="Q27" s="31"/>
    </row>
    <row r="28" spans="1:17" ht="21">
      <c r="A28" s="32">
        <v>23</v>
      </c>
      <c r="B28" s="33" t="str">
        <f>VLOOKUP($O28,[1]Name!$A:$B,2,0)</f>
        <v>สตูล</v>
      </c>
      <c r="C28" s="22">
        <f>IF(ISERROR(VLOOKUP($O28,[1]BEx6_1!$A:$Z,3,0)),0,VLOOKUP($O28,[1]BEx6_1!$A:$Z,3,0))</f>
        <v>1076.02136217</v>
      </c>
      <c r="D28" s="23">
        <f>IF(ISERROR(VLOOKUP($O28,[1]BEx6_1!$A:$Z,5,0)),0,VLOOKUP($O28,[1]BEx6_1!$A:$Z,5,0))</f>
        <v>3.9798734699999998</v>
      </c>
      <c r="E28" s="24">
        <f>IF(ISERROR(VLOOKUP($O28,[1]BEx6_1!$A:$Z,6,0)),0,VLOOKUP($O28,[1]BEx6_1!$A:$Z,6,0))</f>
        <v>885.65962965000006</v>
      </c>
      <c r="F28" s="34">
        <f t="shared" si="0"/>
        <v>82.308740401203593</v>
      </c>
      <c r="G28" s="22">
        <f>IF(ISERROR(VLOOKUP($O28,[1]BEx6_1!$A:$Z,8,0)),0,VLOOKUP($O28,[1]BEx6_1!$A:$Z,8,0))</f>
        <v>1940.17148434</v>
      </c>
      <c r="H28" s="23">
        <f>IF(ISERROR(VLOOKUP($O28,[1]BEx6_1!$A:$Z,10,0)),0,VLOOKUP($O28,[1]BEx6_1!$A:$Z,10,0))</f>
        <v>939.15624363999996</v>
      </c>
      <c r="I28" s="24">
        <f>IF(ISERROR(VLOOKUP($O28,[1]BEx6_1!$A:$Z,11,0)),0,VLOOKUP($O28,[1]BEx6_1!$A:$Z,11,0))</f>
        <v>661.55864492000001</v>
      </c>
      <c r="J28" s="35">
        <f t="shared" si="1"/>
        <v>34.097947024772736</v>
      </c>
      <c r="K28" s="22">
        <f t="shared" si="2"/>
        <v>3016.19284651</v>
      </c>
      <c r="L28" s="23">
        <f t="shared" si="2"/>
        <v>943.13611710999999</v>
      </c>
      <c r="M28" s="27">
        <f t="shared" si="2"/>
        <v>1547.2182745700002</v>
      </c>
      <c r="N28" s="28">
        <f t="shared" si="3"/>
        <v>51.297060675688144</v>
      </c>
      <c r="O28" s="29" t="s">
        <v>32</v>
      </c>
      <c r="P28" s="30" t="str">
        <f t="shared" si="4"/>
        <v/>
      </c>
      <c r="Q28" s="31"/>
    </row>
    <row r="29" spans="1:17" ht="21">
      <c r="A29" s="32">
        <v>24</v>
      </c>
      <c r="B29" s="33" t="str">
        <f>VLOOKUP($O29,[1]Name!$A:$B,2,0)</f>
        <v>นครนายก</v>
      </c>
      <c r="C29" s="22">
        <f>IF(ISERROR(VLOOKUP($O29,[1]BEx6_1!$A:$Z,3,0)),0,VLOOKUP($O29,[1]BEx6_1!$A:$Z,3,0))</f>
        <v>1143.47441858</v>
      </c>
      <c r="D29" s="23">
        <f>IF(ISERROR(VLOOKUP($O29,[1]BEx6_1!$A:$Z,5,0)),0,VLOOKUP($O29,[1]BEx6_1!$A:$Z,5,0))</f>
        <v>17.184826569999998</v>
      </c>
      <c r="E29" s="24">
        <f>IF(ISERROR(VLOOKUP($O29,[1]BEx6_1!$A:$Z,6,0)),0,VLOOKUP($O29,[1]BEx6_1!$A:$Z,6,0))</f>
        <v>844.92836216000001</v>
      </c>
      <c r="F29" s="34">
        <f t="shared" si="0"/>
        <v>73.891321784815858</v>
      </c>
      <c r="G29" s="22">
        <f>IF(ISERROR(VLOOKUP($O29,[1]BEx6_1!$A:$Z,8,0)),0,VLOOKUP($O29,[1]BEx6_1!$A:$Z,8,0))</f>
        <v>1462.7806667299999</v>
      </c>
      <c r="H29" s="23">
        <f>IF(ISERROR(VLOOKUP($O29,[1]BEx6_1!$A:$Z,10,0)),0,VLOOKUP($O29,[1]BEx6_1!$A:$Z,10,0))</f>
        <v>583.56962410000006</v>
      </c>
      <c r="I29" s="24">
        <f>IF(ISERROR(VLOOKUP($O29,[1]BEx6_1!$A:$Z,11,0)),0,VLOOKUP($O29,[1]BEx6_1!$A:$Z,11,0))</f>
        <v>499.08426310999999</v>
      </c>
      <c r="J29" s="35">
        <f t="shared" si="1"/>
        <v>34.11887198548277</v>
      </c>
      <c r="K29" s="22">
        <f t="shared" si="2"/>
        <v>2606.2550853100001</v>
      </c>
      <c r="L29" s="23">
        <f t="shared" si="2"/>
        <v>600.7544506700001</v>
      </c>
      <c r="M29" s="27">
        <f t="shared" si="2"/>
        <v>1344.0126252699999</v>
      </c>
      <c r="N29" s="28">
        <f t="shared" si="3"/>
        <v>51.568729125765401</v>
      </c>
      <c r="O29" s="29" t="s">
        <v>33</v>
      </c>
      <c r="P29" s="30" t="str">
        <f t="shared" si="4"/>
        <v/>
      </c>
      <c r="Q29" s="31"/>
    </row>
    <row r="30" spans="1:17" ht="21">
      <c r="A30" s="32">
        <v>25</v>
      </c>
      <c r="B30" s="33" t="str">
        <f>VLOOKUP($O30,[1]Name!$A:$B,2,0)</f>
        <v>จันทบุรี</v>
      </c>
      <c r="C30" s="22">
        <f>IF(ISERROR(VLOOKUP($O30,[1]BEx6_1!$A:$Z,3,0)),0,VLOOKUP($O30,[1]BEx6_1!$A:$Z,3,0))</f>
        <v>2295.1273061900001</v>
      </c>
      <c r="D30" s="23">
        <f>IF(ISERROR(VLOOKUP($O30,[1]BEx6_1!$A:$Z,5,0)),0,VLOOKUP($O30,[1]BEx6_1!$A:$Z,5,0))</f>
        <v>11.05141931</v>
      </c>
      <c r="E30" s="24">
        <f>IF(ISERROR(VLOOKUP($O30,[1]BEx6_1!$A:$Z,6,0)),0,VLOOKUP($O30,[1]BEx6_1!$A:$Z,6,0))</f>
        <v>1907.68582494</v>
      </c>
      <c r="F30" s="34">
        <f t="shared" si="0"/>
        <v>83.118954656455728</v>
      </c>
      <c r="G30" s="22">
        <f>IF(ISERROR(VLOOKUP($O30,[1]BEx6_1!$A:$Z,8,0)),0,VLOOKUP($O30,[1]BEx6_1!$A:$Z,8,0))</f>
        <v>2869.98604041</v>
      </c>
      <c r="H30" s="23">
        <f>IF(ISERROR(VLOOKUP($O30,[1]BEx6_1!$A:$Z,10,0)),0,VLOOKUP($O30,[1]BEx6_1!$A:$Z,10,0))</f>
        <v>1192.88887978</v>
      </c>
      <c r="I30" s="24">
        <f>IF(ISERROR(VLOOKUP($O30,[1]BEx6_1!$A:$Z,11,0)),0,VLOOKUP($O30,[1]BEx6_1!$A:$Z,11,0))</f>
        <v>757.15231820999998</v>
      </c>
      <c r="J30" s="35">
        <f t="shared" si="1"/>
        <v>26.381742194879624</v>
      </c>
      <c r="K30" s="22">
        <f t="shared" si="2"/>
        <v>5165.1133466000001</v>
      </c>
      <c r="L30" s="23">
        <f t="shared" si="2"/>
        <v>1203.9402990900001</v>
      </c>
      <c r="M30" s="27">
        <f t="shared" si="2"/>
        <v>2664.8381431500002</v>
      </c>
      <c r="N30" s="28">
        <f t="shared" si="3"/>
        <v>51.593023508461101</v>
      </c>
      <c r="O30" s="29" t="s">
        <v>34</v>
      </c>
      <c r="P30" s="30" t="str">
        <f t="shared" si="4"/>
        <v/>
      </c>
      <c r="Q30" s="31"/>
    </row>
    <row r="31" spans="1:17" ht="21">
      <c r="A31" s="32">
        <v>26</v>
      </c>
      <c r="B31" s="33" t="str">
        <f>VLOOKUP($O31,[1]Name!$A:$B,2,0)</f>
        <v>แม่ฮ่องสอน</v>
      </c>
      <c r="C31" s="22">
        <f>IF(ISERROR(VLOOKUP($O31,[1]BEx6_1!$A:$Z,3,0)),0,VLOOKUP($O31,[1]BEx6_1!$A:$Z,3,0))</f>
        <v>1294.8621295099999</v>
      </c>
      <c r="D31" s="23">
        <f>IF(ISERROR(VLOOKUP($O31,[1]BEx6_1!$A:$Z,5,0)),0,VLOOKUP($O31,[1]BEx6_1!$A:$Z,5,0))</f>
        <v>9.7144188299999996</v>
      </c>
      <c r="E31" s="24">
        <f>IF(ISERROR(VLOOKUP($O31,[1]BEx6_1!$A:$Z,6,0)),0,VLOOKUP($O31,[1]BEx6_1!$A:$Z,6,0))</f>
        <v>1024.2507564</v>
      </c>
      <c r="F31" s="34">
        <f t="shared" si="0"/>
        <v>79.101143902292961</v>
      </c>
      <c r="G31" s="22">
        <f>IF(ISERROR(VLOOKUP($O31,[1]BEx6_1!$A:$Z,8,0)),0,VLOOKUP($O31,[1]BEx6_1!$A:$Z,8,0))</f>
        <v>1376.8399882199999</v>
      </c>
      <c r="H31" s="23">
        <f>IF(ISERROR(VLOOKUP($O31,[1]BEx6_1!$A:$Z,10,0)),0,VLOOKUP($O31,[1]BEx6_1!$A:$Z,10,0))</f>
        <v>563.43252010000003</v>
      </c>
      <c r="I31" s="24">
        <f>IF(ISERROR(VLOOKUP($O31,[1]BEx6_1!$A:$Z,11,0)),0,VLOOKUP($O31,[1]BEx6_1!$A:$Z,11,0))</f>
        <v>362.76662397000001</v>
      </c>
      <c r="J31" s="35">
        <f t="shared" si="1"/>
        <v>26.34776931769612</v>
      </c>
      <c r="K31" s="22">
        <f t="shared" si="2"/>
        <v>2671.7021177299998</v>
      </c>
      <c r="L31" s="23">
        <f t="shared" si="2"/>
        <v>573.14693893000003</v>
      </c>
      <c r="M31" s="27">
        <f t="shared" si="2"/>
        <v>1387.01738037</v>
      </c>
      <c r="N31" s="28">
        <f t="shared" si="3"/>
        <v>51.915120745140307</v>
      </c>
      <c r="O31" s="29" t="s">
        <v>35</v>
      </c>
      <c r="P31" s="30" t="str">
        <f t="shared" si="4"/>
        <v/>
      </c>
      <c r="Q31" s="31"/>
    </row>
    <row r="32" spans="1:17" ht="21">
      <c r="A32" s="32">
        <v>27</v>
      </c>
      <c r="B32" s="33" t="str">
        <f>VLOOKUP($O32,[1]Name!$A:$B,2,0)</f>
        <v>พิจิตร</v>
      </c>
      <c r="C32" s="22">
        <f>IF(ISERROR(VLOOKUP($O32,[1]BEx6_1!$A:$Z,3,0)),0,VLOOKUP($O32,[1]BEx6_1!$A:$Z,3,0))</f>
        <v>1434.52284966</v>
      </c>
      <c r="D32" s="23">
        <f>IF(ISERROR(VLOOKUP($O32,[1]BEx6_1!$A:$Z,5,0)),0,VLOOKUP($O32,[1]BEx6_1!$A:$Z,5,0))</f>
        <v>17.60415296</v>
      </c>
      <c r="E32" s="24">
        <f>IF(ISERROR(VLOOKUP($O32,[1]BEx6_1!$A:$Z,6,0)),0,VLOOKUP($O32,[1]BEx6_1!$A:$Z,6,0))</f>
        <v>1156.67697789</v>
      </c>
      <c r="F32" s="34">
        <f t="shared" si="0"/>
        <v>80.631478136730067</v>
      </c>
      <c r="G32" s="22">
        <f>IF(ISERROR(VLOOKUP($O32,[1]BEx6_1!$A:$Z,8,0)),0,VLOOKUP($O32,[1]BEx6_1!$A:$Z,8,0))</f>
        <v>2296.7843939300001</v>
      </c>
      <c r="H32" s="23">
        <f>IF(ISERROR(VLOOKUP($O32,[1]BEx6_1!$A:$Z,10,0)),0,VLOOKUP($O32,[1]BEx6_1!$A:$Z,10,0))</f>
        <v>813.71757549999995</v>
      </c>
      <c r="I32" s="24">
        <f>IF(ISERROR(VLOOKUP($O32,[1]BEx6_1!$A:$Z,11,0)),0,VLOOKUP($O32,[1]BEx6_1!$A:$Z,11,0))</f>
        <v>797.12206205999996</v>
      </c>
      <c r="J32" s="35">
        <f t="shared" si="1"/>
        <v>34.706003060916572</v>
      </c>
      <c r="K32" s="22">
        <f t="shared" si="2"/>
        <v>3731.3072435900003</v>
      </c>
      <c r="L32" s="23">
        <f t="shared" si="2"/>
        <v>831.32172845999992</v>
      </c>
      <c r="M32" s="27">
        <f t="shared" si="2"/>
        <v>1953.79903995</v>
      </c>
      <c r="N32" s="28">
        <f t="shared" si="3"/>
        <v>52.362320023536647</v>
      </c>
      <c r="O32" s="29" t="s">
        <v>36</v>
      </c>
      <c r="P32" s="30" t="str">
        <f t="shared" si="4"/>
        <v/>
      </c>
      <c r="Q32" s="31"/>
    </row>
    <row r="33" spans="1:17" ht="21">
      <c r="A33" s="32">
        <v>28</v>
      </c>
      <c r="B33" s="33" t="str">
        <f>VLOOKUP($O33,[1]Name!$A:$B,2,0)</f>
        <v>สระบุรี</v>
      </c>
      <c r="C33" s="22">
        <f>IF(ISERROR(VLOOKUP($O33,[1]BEx6_1!$A:$Z,3,0)),0,VLOOKUP($O33,[1]BEx6_1!$A:$Z,3,0))</f>
        <v>2236.4331381000002</v>
      </c>
      <c r="D33" s="23">
        <f>IF(ISERROR(VLOOKUP($O33,[1]BEx6_1!$A:$Z,5,0)),0,VLOOKUP($O33,[1]BEx6_1!$A:$Z,5,0))</f>
        <v>11.474327649999999</v>
      </c>
      <c r="E33" s="24">
        <f>IF(ISERROR(VLOOKUP($O33,[1]BEx6_1!$A:$Z,6,0)),0,VLOOKUP($O33,[1]BEx6_1!$A:$Z,6,0))</f>
        <v>1769.4806440899999</v>
      </c>
      <c r="F33" s="34">
        <f t="shared" si="0"/>
        <v>79.120659318851466</v>
      </c>
      <c r="G33" s="22">
        <f>IF(ISERROR(VLOOKUP($O33,[1]BEx6_1!$A:$Z,8,0)),0,VLOOKUP($O33,[1]BEx6_1!$A:$Z,8,0))</f>
        <v>2893.6095606399999</v>
      </c>
      <c r="H33" s="23">
        <f>IF(ISERROR(VLOOKUP($O33,[1]BEx6_1!$A:$Z,10,0)),0,VLOOKUP($O33,[1]BEx6_1!$A:$Z,10,0))</f>
        <v>1700.09198343</v>
      </c>
      <c r="I33" s="24">
        <f>IF(ISERROR(VLOOKUP($O33,[1]BEx6_1!$A:$Z,11,0)),0,VLOOKUP($O33,[1]BEx6_1!$A:$Z,11,0))</f>
        <v>927.81945345999998</v>
      </c>
      <c r="J33" s="35">
        <f t="shared" si="1"/>
        <v>32.064431431267032</v>
      </c>
      <c r="K33" s="22">
        <f t="shared" si="2"/>
        <v>5130.0426987400006</v>
      </c>
      <c r="L33" s="23">
        <f t="shared" si="2"/>
        <v>1711.5663110800001</v>
      </c>
      <c r="M33" s="27">
        <f t="shared" si="2"/>
        <v>2697.3000975499999</v>
      </c>
      <c r="N33" s="28">
        <f t="shared" si="3"/>
        <v>52.578511641091971</v>
      </c>
      <c r="O33" s="29" t="s">
        <v>37</v>
      </c>
      <c r="P33" s="30" t="str">
        <f t="shared" si="4"/>
        <v/>
      </c>
      <c r="Q33" s="31"/>
    </row>
    <row r="34" spans="1:17" ht="21">
      <c r="A34" s="32">
        <v>29</v>
      </c>
      <c r="B34" s="33" t="str">
        <f>VLOOKUP($O34,[1]Name!$A:$B,2,0)</f>
        <v>กำแพงเพชร</v>
      </c>
      <c r="C34" s="22">
        <f>IF(ISERROR(VLOOKUP($O34,[1]BEx6_1!$A:$Z,3,0)),0,VLOOKUP($O34,[1]BEx6_1!$A:$Z,3,0))</f>
        <v>1931.2751626100001</v>
      </c>
      <c r="D34" s="23">
        <f>IF(ISERROR(VLOOKUP($O34,[1]BEx6_1!$A:$Z,5,0)),0,VLOOKUP($O34,[1]BEx6_1!$A:$Z,5,0))</f>
        <v>4.6472636300000003</v>
      </c>
      <c r="E34" s="24">
        <f>IF(ISERROR(VLOOKUP($O34,[1]BEx6_1!$A:$Z,6,0)),0,VLOOKUP($O34,[1]BEx6_1!$A:$Z,6,0))</f>
        <v>1584.8939872200001</v>
      </c>
      <c r="F34" s="34">
        <f t="shared" si="0"/>
        <v>82.064638840905147</v>
      </c>
      <c r="G34" s="22">
        <f>IF(ISERROR(VLOOKUP($O34,[1]BEx6_1!$A:$Z,8,0)),0,VLOOKUP($O34,[1]BEx6_1!$A:$Z,8,0))</f>
        <v>2956.66883272</v>
      </c>
      <c r="H34" s="23">
        <f>IF(ISERROR(VLOOKUP($O34,[1]BEx6_1!$A:$Z,10,0)),0,VLOOKUP($O34,[1]BEx6_1!$A:$Z,10,0))</f>
        <v>1038.4190771399999</v>
      </c>
      <c r="I34" s="24">
        <f>IF(ISERROR(VLOOKUP($O34,[1]BEx6_1!$A:$Z,11,0)),0,VLOOKUP($O34,[1]BEx6_1!$A:$Z,11,0))</f>
        <v>1005.79670823</v>
      </c>
      <c r="J34" s="35">
        <f t="shared" si="1"/>
        <v>34.017902076125075</v>
      </c>
      <c r="K34" s="22">
        <f t="shared" si="2"/>
        <v>4887.9439953299998</v>
      </c>
      <c r="L34" s="23">
        <f t="shared" si="2"/>
        <v>1043.0663407699999</v>
      </c>
      <c r="M34" s="27">
        <f t="shared" si="2"/>
        <v>2590.69069545</v>
      </c>
      <c r="N34" s="28">
        <f t="shared" si="3"/>
        <v>53.001644411744017</v>
      </c>
      <c r="O34" s="29" t="s">
        <v>38</v>
      </c>
      <c r="P34" s="30" t="str">
        <f t="shared" si="4"/>
        <v/>
      </c>
      <c r="Q34" s="31"/>
    </row>
    <row r="35" spans="1:17" ht="21">
      <c r="A35" s="32">
        <v>30</v>
      </c>
      <c r="B35" s="33" t="str">
        <f>VLOOKUP($O35,[1]Name!$A:$B,2,0)</f>
        <v>กาฬสินธุ์</v>
      </c>
      <c r="C35" s="22">
        <f>IF(ISERROR(VLOOKUP($O35,[1]BEx6_1!$A:$Z,3,0)),0,VLOOKUP($O35,[1]BEx6_1!$A:$Z,3,0))</f>
        <v>2860.7005619800002</v>
      </c>
      <c r="D35" s="23">
        <f>IF(ISERROR(VLOOKUP($O35,[1]BEx6_1!$A:$Z,5,0)),0,VLOOKUP($O35,[1]BEx6_1!$A:$Z,5,0))</f>
        <v>5.7569873899999999</v>
      </c>
      <c r="E35" s="24">
        <f>IF(ISERROR(VLOOKUP($O35,[1]BEx6_1!$A:$Z,6,0)),0,VLOOKUP($O35,[1]BEx6_1!$A:$Z,6,0))</f>
        <v>2330.3995122599999</v>
      </c>
      <c r="F35" s="34">
        <f t="shared" si="0"/>
        <v>81.462546036172384</v>
      </c>
      <c r="G35" s="22">
        <f>IF(ISERROR(VLOOKUP($O35,[1]BEx6_1!$A:$Z,8,0)),0,VLOOKUP($O35,[1]BEx6_1!$A:$Z,8,0))</f>
        <v>3866.0408002700001</v>
      </c>
      <c r="H35" s="23">
        <f>IF(ISERROR(VLOOKUP($O35,[1]BEx6_1!$A:$Z,10,0)),0,VLOOKUP($O35,[1]BEx6_1!$A:$Z,10,0))</f>
        <v>1219.5471289499999</v>
      </c>
      <c r="I35" s="24">
        <f>IF(ISERROR(VLOOKUP($O35,[1]BEx6_1!$A:$Z,11,0)),0,VLOOKUP($O35,[1]BEx6_1!$A:$Z,11,0))</f>
        <v>1241.5572924099999</v>
      </c>
      <c r="J35" s="35">
        <f t="shared" si="1"/>
        <v>32.114438428153449</v>
      </c>
      <c r="K35" s="22">
        <f t="shared" si="2"/>
        <v>6726.7413622500007</v>
      </c>
      <c r="L35" s="23">
        <f t="shared" si="2"/>
        <v>1225.3041163399998</v>
      </c>
      <c r="M35" s="27">
        <f t="shared" si="2"/>
        <v>3571.9568046699997</v>
      </c>
      <c r="N35" s="28">
        <f t="shared" si="3"/>
        <v>53.10084946502581</v>
      </c>
      <c r="O35" s="29" t="s">
        <v>39</v>
      </c>
      <c r="P35" s="30" t="str">
        <f t="shared" si="4"/>
        <v/>
      </c>
      <c r="Q35" s="31"/>
    </row>
    <row r="36" spans="1:17" ht="21">
      <c r="A36" s="32">
        <v>31</v>
      </c>
      <c r="B36" s="33" t="str">
        <f>VLOOKUP($O36,[1]Name!$A:$B,2,0)</f>
        <v>เพชรบูรณ์</v>
      </c>
      <c r="C36" s="22">
        <f>IF(ISERROR(VLOOKUP($O36,[1]BEx6_1!$A:$Z,3,0)),0,VLOOKUP($O36,[1]BEx6_1!$A:$Z,3,0))</f>
        <v>2525.4724649599998</v>
      </c>
      <c r="D36" s="23">
        <f>IF(ISERROR(VLOOKUP($O36,[1]BEx6_1!$A:$Z,5,0)),0,VLOOKUP($O36,[1]BEx6_1!$A:$Z,5,0))</f>
        <v>17.250437959999999</v>
      </c>
      <c r="E36" s="24">
        <f>IF(ISERROR(VLOOKUP($O36,[1]BEx6_1!$A:$Z,6,0)),0,VLOOKUP($O36,[1]BEx6_1!$A:$Z,6,0))</f>
        <v>2031.1593381299999</v>
      </c>
      <c r="F36" s="34">
        <f t="shared" si="0"/>
        <v>80.426904918251438</v>
      </c>
      <c r="G36" s="22">
        <f>IF(ISERROR(VLOOKUP($O36,[1]BEx6_1!$A:$Z,8,0)),0,VLOOKUP($O36,[1]BEx6_1!$A:$Z,8,0))</f>
        <v>3960.3043217899999</v>
      </c>
      <c r="H36" s="23">
        <f>IF(ISERROR(VLOOKUP($O36,[1]BEx6_1!$A:$Z,10,0)),0,VLOOKUP($O36,[1]BEx6_1!$A:$Z,10,0))</f>
        <v>1463.8065499100001</v>
      </c>
      <c r="I36" s="24">
        <f>IF(ISERROR(VLOOKUP($O36,[1]BEx6_1!$A:$Z,11,0)),0,VLOOKUP($O36,[1]BEx6_1!$A:$Z,11,0))</f>
        <v>1419.7667458200001</v>
      </c>
      <c r="J36" s="35">
        <f t="shared" si="1"/>
        <v>35.849940571695413</v>
      </c>
      <c r="K36" s="22">
        <f t="shared" si="2"/>
        <v>6485.7767867499997</v>
      </c>
      <c r="L36" s="23">
        <f t="shared" si="2"/>
        <v>1481.0569878700001</v>
      </c>
      <c r="M36" s="27">
        <f t="shared" si="2"/>
        <v>3450.9260839500002</v>
      </c>
      <c r="N36" s="28">
        <f t="shared" si="3"/>
        <v>53.207598679621647</v>
      </c>
      <c r="O36" s="29" t="s">
        <v>40</v>
      </c>
      <c r="P36" s="30" t="str">
        <f t="shared" si="4"/>
        <v/>
      </c>
      <c r="Q36" s="31"/>
    </row>
    <row r="37" spans="1:17" ht="21">
      <c r="A37" s="32">
        <v>32</v>
      </c>
      <c r="B37" s="33" t="str">
        <f>VLOOKUP($O37,[1]Name!$A:$B,2,0)</f>
        <v>อำนาจเจริญ</v>
      </c>
      <c r="C37" s="22">
        <f>IF(ISERROR(VLOOKUP($O37,[1]BEx6_1!$A:$Z,3,0)),0,VLOOKUP($O37,[1]BEx6_1!$A:$Z,3,0))</f>
        <v>1000.20638921</v>
      </c>
      <c r="D37" s="23">
        <f>IF(ISERROR(VLOOKUP($O37,[1]BEx6_1!$A:$Z,5,0)),0,VLOOKUP($O37,[1]BEx6_1!$A:$Z,5,0))</f>
        <v>6.9883271000000002</v>
      </c>
      <c r="E37" s="24">
        <f>IF(ISERROR(VLOOKUP($O37,[1]BEx6_1!$A:$Z,6,0)),0,VLOOKUP($O37,[1]BEx6_1!$A:$Z,6,0))</f>
        <v>780.87692483000001</v>
      </c>
      <c r="F37" s="36">
        <f t="shared" si="0"/>
        <v>78.071579351414215</v>
      </c>
      <c r="G37" s="22">
        <f>IF(ISERROR(VLOOKUP($O37,[1]BEx6_1!$A:$Z,8,0)),0,VLOOKUP($O37,[1]BEx6_1!$A:$Z,8,0))</f>
        <v>1821.7462061900001</v>
      </c>
      <c r="H37" s="23">
        <f>IF(ISERROR(VLOOKUP($O37,[1]BEx6_1!$A:$Z,10,0)),0,VLOOKUP($O37,[1]BEx6_1!$A:$Z,10,0))</f>
        <v>507.56366100000002</v>
      </c>
      <c r="I37" s="24">
        <f>IF(ISERROR(VLOOKUP($O37,[1]BEx6_1!$A:$Z,11,0)),0,VLOOKUP($O37,[1]BEx6_1!$A:$Z,11,0))</f>
        <v>726.63907363999999</v>
      </c>
      <c r="J37" s="35">
        <f t="shared" si="1"/>
        <v>39.886954130657578</v>
      </c>
      <c r="K37" s="22">
        <f t="shared" si="2"/>
        <v>2821.9525954000001</v>
      </c>
      <c r="L37" s="23">
        <f t="shared" si="2"/>
        <v>514.55198810000002</v>
      </c>
      <c r="M37" s="27">
        <f t="shared" si="2"/>
        <v>1507.5159984699999</v>
      </c>
      <c r="N37" s="28">
        <f t="shared" si="3"/>
        <v>53.421024893450266</v>
      </c>
      <c r="O37" s="29" t="s">
        <v>41</v>
      </c>
      <c r="P37" s="30" t="str">
        <f t="shared" si="4"/>
        <v/>
      </c>
      <c r="Q37" s="31"/>
    </row>
    <row r="38" spans="1:17" ht="21">
      <c r="A38" s="32">
        <v>33</v>
      </c>
      <c r="B38" s="33" t="str">
        <f>VLOOKUP($O38,[1]Name!$A:$B,2,0)</f>
        <v>ภูเก็ต</v>
      </c>
      <c r="C38" s="22">
        <f>IF(ISERROR(VLOOKUP($O38,[1]BEx6_1!$A:$Z,3,0)),0,VLOOKUP($O38,[1]BEx6_1!$A:$Z,3,0))</f>
        <v>1810.18220989</v>
      </c>
      <c r="D38" s="23">
        <f>IF(ISERROR(VLOOKUP($O38,[1]BEx6_1!$A:$Z,5,0)),0,VLOOKUP($O38,[1]BEx6_1!$A:$Z,5,0))</f>
        <v>29.275073089999999</v>
      </c>
      <c r="E38" s="24">
        <f>IF(ISERROR(VLOOKUP($O38,[1]BEx6_1!$A:$Z,6,0)),0,VLOOKUP($O38,[1]BEx6_1!$A:$Z,6,0))</f>
        <v>1480.99666938</v>
      </c>
      <c r="F38" s="34">
        <f t="shared" si="0"/>
        <v>81.814784240421645</v>
      </c>
      <c r="G38" s="22">
        <f>IF(ISERROR(VLOOKUP($O38,[1]BEx6_1!$A:$Z,8,0)),0,VLOOKUP($O38,[1]BEx6_1!$A:$Z,8,0))</f>
        <v>1808.5622926799999</v>
      </c>
      <c r="H38" s="23">
        <f>IF(ISERROR(VLOOKUP($O38,[1]BEx6_1!$A:$Z,10,0)),0,VLOOKUP($O38,[1]BEx6_1!$A:$Z,10,0))</f>
        <v>1245.3220508300001</v>
      </c>
      <c r="I38" s="24">
        <f>IF(ISERROR(VLOOKUP($O38,[1]BEx6_1!$A:$Z,11,0)),0,VLOOKUP($O38,[1]BEx6_1!$A:$Z,11,0))</f>
        <v>453.48553306000002</v>
      </c>
      <c r="J38" s="35">
        <f t="shared" si="1"/>
        <v>25.074366246351794</v>
      </c>
      <c r="K38" s="22">
        <f t="shared" ref="K38:M69" si="5">C38+G38</f>
        <v>3618.7445025699999</v>
      </c>
      <c r="L38" s="23">
        <f t="shared" si="5"/>
        <v>1274.5971239200001</v>
      </c>
      <c r="M38" s="27">
        <f t="shared" si="5"/>
        <v>1934.48220244</v>
      </c>
      <c r="N38" s="28">
        <f t="shared" si="3"/>
        <v>53.457275059517137</v>
      </c>
      <c r="O38" s="29" t="s">
        <v>42</v>
      </c>
      <c r="P38" s="30" t="str">
        <f t="shared" si="4"/>
        <v/>
      </c>
      <c r="Q38" s="31"/>
    </row>
    <row r="39" spans="1:17" ht="21">
      <c r="A39" s="32">
        <v>34</v>
      </c>
      <c r="B39" s="33" t="str">
        <f>VLOOKUP($O39,[1]Name!$A:$B,2,0)</f>
        <v>ชุมพร</v>
      </c>
      <c r="C39" s="22">
        <f>IF(ISERROR(VLOOKUP($O39,[1]BEx6_1!$A:$Z,3,0)),0,VLOOKUP($O39,[1]BEx6_1!$A:$Z,3,0))</f>
        <v>1811.8434440000001</v>
      </c>
      <c r="D39" s="23">
        <f>IF(ISERROR(VLOOKUP($O39,[1]BEx6_1!$A:$Z,5,0)),0,VLOOKUP($O39,[1]BEx6_1!$A:$Z,5,0))</f>
        <v>8.1775082599999998</v>
      </c>
      <c r="E39" s="24">
        <f>IF(ISERROR(VLOOKUP($O39,[1]BEx6_1!$A:$Z,6,0)),0,VLOOKUP($O39,[1]BEx6_1!$A:$Z,6,0))</f>
        <v>1432.2003635799999</v>
      </c>
      <c r="F39" s="34">
        <f t="shared" si="0"/>
        <v>79.04658475448278</v>
      </c>
      <c r="G39" s="22">
        <f>IF(ISERROR(VLOOKUP($O39,[1]BEx6_1!$A:$Z,8,0)),0,VLOOKUP($O39,[1]BEx6_1!$A:$Z,8,0))</f>
        <v>3600.51436956</v>
      </c>
      <c r="H39" s="23">
        <f>IF(ISERROR(VLOOKUP($O39,[1]BEx6_1!$A:$Z,10,0)),0,VLOOKUP($O39,[1]BEx6_1!$A:$Z,10,0))</f>
        <v>1079.17201426</v>
      </c>
      <c r="I39" s="24">
        <f>IF(ISERROR(VLOOKUP($O39,[1]BEx6_1!$A:$Z,11,0)),0,VLOOKUP($O39,[1]BEx6_1!$A:$Z,11,0))</f>
        <v>1462.77261542</v>
      </c>
      <c r="J39" s="35">
        <f t="shared" si="1"/>
        <v>40.626767880355878</v>
      </c>
      <c r="K39" s="22">
        <f t="shared" si="5"/>
        <v>5412.3578135600001</v>
      </c>
      <c r="L39" s="23">
        <f t="shared" si="5"/>
        <v>1087.3495225199999</v>
      </c>
      <c r="M39" s="27">
        <f t="shared" si="5"/>
        <v>2894.9729790000001</v>
      </c>
      <c r="N39" s="28">
        <f t="shared" si="3"/>
        <v>53.488203823978523</v>
      </c>
      <c r="O39" s="29" t="s">
        <v>43</v>
      </c>
      <c r="P39" s="30" t="str">
        <f t="shared" si="4"/>
        <v/>
      </c>
      <c r="Q39" s="31"/>
    </row>
    <row r="40" spans="1:17" ht="21">
      <c r="A40" s="32">
        <v>35</v>
      </c>
      <c r="B40" s="33" t="str">
        <f>VLOOKUP($O40,[1]Name!$A:$B,2,0)</f>
        <v>เพชรบุรี</v>
      </c>
      <c r="C40" s="22">
        <f>IF(ISERROR(VLOOKUP($O40,[1]BEx6_1!$A:$Z,3,0)),0,VLOOKUP($O40,[1]BEx6_1!$A:$Z,3,0))</f>
        <v>3030.57490508</v>
      </c>
      <c r="D40" s="23">
        <f>IF(ISERROR(VLOOKUP($O40,[1]BEx6_1!$A:$Z,5,0)),0,VLOOKUP($O40,[1]BEx6_1!$A:$Z,5,0))</f>
        <v>13.9841886</v>
      </c>
      <c r="E40" s="24">
        <f>IF(ISERROR(VLOOKUP($O40,[1]BEx6_1!$A:$Z,6,0)),0,VLOOKUP($O40,[1]BEx6_1!$A:$Z,6,0))</f>
        <v>2378.3324609699998</v>
      </c>
      <c r="F40" s="34">
        <f t="shared" si="0"/>
        <v>78.47793027597902</v>
      </c>
      <c r="G40" s="22">
        <f>IF(ISERROR(VLOOKUP($O40,[1]BEx6_1!$A:$Z,8,0)),0,VLOOKUP($O40,[1]BEx6_1!$A:$Z,8,0))</f>
        <v>3819.4403678200001</v>
      </c>
      <c r="H40" s="23">
        <f>IF(ISERROR(VLOOKUP($O40,[1]BEx6_1!$A:$Z,10,0)),0,VLOOKUP($O40,[1]BEx6_1!$A:$Z,10,0))</f>
        <v>1705.66905471</v>
      </c>
      <c r="I40" s="24">
        <f>IF(ISERROR(VLOOKUP($O40,[1]BEx6_1!$A:$Z,11,0)),0,VLOOKUP($O40,[1]BEx6_1!$A:$Z,11,0))</f>
        <v>1305.28536007</v>
      </c>
      <c r="J40" s="35">
        <f t="shared" si="1"/>
        <v>34.174780448660599</v>
      </c>
      <c r="K40" s="22">
        <f t="shared" si="5"/>
        <v>6850.0152729000001</v>
      </c>
      <c r="L40" s="23">
        <f t="shared" si="5"/>
        <v>1719.6532433099999</v>
      </c>
      <c r="M40" s="27">
        <f t="shared" si="5"/>
        <v>3683.6178210399999</v>
      </c>
      <c r="N40" s="28">
        <f t="shared" si="3"/>
        <v>53.775322744361056</v>
      </c>
      <c r="O40" s="29" t="s">
        <v>44</v>
      </c>
      <c r="P40" s="30" t="str">
        <f t="shared" si="4"/>
        <v/>
      </c>
      <c r="Q40" s="31"/>
    </row>
    <row r="41" spans="1:17" ht="21">
      <c r="A41" s="32">
        <v>36</v>
      </c>
      <c r="B41" s="33" t="str">
        <f>VLOOKUP($O41,[1]Name!$A:$B,2,0)</f>
        <v>ชัยภูมิ</v>
      </c>
      <c r="C41" s="22">
        <f>IF(ISERROR(VLOOKUP($O41,[1]BEx6_1!$A:$Z,3,0)),0,VLOOKUP($O41,[1]BEx6_1!$A:$Z,3,0))</f>
        <v>2898.5300478899999</v>
      </c>
      <c r="D41" s="23">
        <f>IF(ISERROR(VLOOKUP($O41,[1]BEx6_1!$A:$Z,5,0)),0,VLOOKUP($O41,[1]BEx6_1!$A:$Z,5,0))</f>
        <v>6.4688504800000004</v>
      </c>
      <c r="E41" s="24">
        <f>IF(ISERROR(VLOOKUP($O41,[1]BEx6_1!$A:$Z,6,0)),0,VLOOKUP($O41,[1]BEx6_1!$A:$Z,6,0))</f>
        <v>2404.45306291</v>
      </c>
      <c r="F41" s="34">
        <f t="shared" si="0"/>
        <v>82.954222422511521</v>
      </c>
      <c r="G41" s="22">
        <f>IF(ISERROR(VLOOKUP($O41,[1]BEx6_1!$A:$Z,8,0)),0,VLOOKUP($O41,[1]BEx6_1!$A:$Z,8,0))</f>
        <v>3737.4693164199998</v>
      </c>
      <c r="H41" s="23">
        <f>IF(ISERROR(VLOOKUP($O41,[1]BEx6_1!$A:$Z,10,0)),0,VLOOKUP($O41,[1]BEx6_1!$A:$Z,10,0))</f>
        <v>1349.11394425</v>
      </c>
      <c r="I41" s="24">
        <f>IF(ISERROR(VLOOKUP($O41,[1]BEx6_1!$A:$Z,11,0)),0,VLOOKUP($O41,[1]BEx6_1!$A:$Z,11,0))</f>
        <v>1164.3441064000001</v>
      </c>
      <c r="J41" s="35">
        <f t="shared" si="1"/>
        <v>31.153275326826961</v>
      </c>
      <c r="K41" s="22">
        <f t="shared" si="5"/>
        <v>6635.9993643099997</v>
      </c>
      <c r="L41" s="23">
        <f t="shared" si="5"/>
        <v>1355.5827947299999</v>
      </c>
      <c r="M41" s="27">
        <f t="shared" si="5"/>
        <v>3568.7971693099998</v>
      </c>
      <c r="N41" s="28">
        <f t="shared" si="3"/>
        <v>53.779347666967084</v>
      </c>
      <c r="O41" s="29" t="s">
        <v>45</v>
      </c>
      <c r="P41" s="30" t="str">
        <f t="shared" si="4"/>
        <v/>
      </c>
      <c r="Q41" s="31"/>
    </row>
    <row r="42" spans="1:17" ht="21">
      <c r="A42" s="32">
        <v>37</v>
      </c>
      <c r="B42" s="33" t="str">
        <f>VLOOKUP($O42,[1]Name!$A:$B,2,0)</f>
        <v>ปทุมธานี</v>
      </c>
      <c r="C42" s="22">
        <f>IF(ISERROR(VLOOKUP($O42,[1]BEx6_1!$A:$Z,3,0)),0,VLOOKUP($O42,[1]BEx6_1!$A:$Z,3,0))</f>
        <v>3747.19017106</v>
      </c>
      <c r="D42" s="23">
        <f>IF(ISERROR(VLOOKUP($O42,[1]BEx6_1!$A:$Z,5,0)),0,VLOOKUP($O42,[1]BEx6_1!$A:$Z,5,0))</f>
        <v>59.624735960000002</v>
      </c>
      <c r="E42" s="24">
        <f>IF(ISERROR(VLOOKUP($O42,[1]BEx6_1!$A:$Z,6,0)),0,VLOOKUP($O42,[1]BEx6_1!$A:$Z,6,0))</f>
        <v>2857.2466890800001</v>
      </c>
      <c r="F42" s="34">
        <f t="shared" si="0"/>
        <v>76.250378514196044</v>
      </c>
      <c r="G42" s="22">
        <f>IF(ISERROR(VLOOKUP($O42,[1]BEx6_1!$A:$Z,8,0)),0,VLOOKUP($O42,[1]BEx6_1!$A:$Z,8,0))</f>
        <v>3288.2341348199998</v>
      </c>
      <c r="H42" s="23">
        <f>IF(ISERROR(VLOOKUP($O42,[1]BEx6_1!$A:$Z,10,0)),0,VLOOKUP($O42,[1]BEx6_1!$A:$Z,10,0))</f>
        <v>1525.55850725</v>
      </c>
      <c r="I42" s="24">
        <f>IF(ISERROR(VLOOKUP($O42,[1]BEx6_1!$A:$Z,11,0)),0,VLOOKUP($O42,[1]BEx6_1!$A:$Z,11,0))</f>
        <v>928.71622581999998</v>
      </c>
      <c r="J42" s="35">
        <f t="shared" si="1"/>
        <v>28.243616109496976</v>
      </c>
      <c r="K42" s="22">
        <f t="shared" si="5"/>
        <v>7035.4243058800002</v>
      </c>
      <c r="L42" s="23">
        <f t="shared" si="5"/>
        <v>1585.18324321</v>
      </c>
      <c r="M42" s="27">
        <f t="shared" si="5"/>
        <v>3785.9629149000002</v>
      </c>
      <c r="N42" s="28">
        <f t="shared" si="3"/>
        <v>53.812858333729842</v>
      </c>
      <c r="O42" s="29" t="s">
        <v>46</v>
      </c>
      <c r="P42" s="30" t="str">
        <f t="shared" si="4"/>
        <v/>
      </c>
      <c r="Q42" s="31"/>
    </row>
    <row r="43" spans="1:17" ht="21">
      <c r="A43" s="32">
        <v>38</v>
      </c>
      <c r="B43" s="33" t="str">
        <f>VLOOKUP($O43,[1]Name!$A:$B,2,0)</f>
        <v>ชลบุรี</v>
      </c>
      <c r="C43" s="22">
        <f>IF(ISERROR(VLOOKUP($O43,[1]BEx6_1!$A:$Z,3,0)),0,VLOOKUP($O43,[1]BEx6_1!$A:$Z,3,0))</f>
        <v>7323.5113358099998</v>
      </c>
      <c r="D43" s="23">
        <f>IF(ISERROR(VLOOKUP($O43,[1]BEx6_1!$A:$Z,5,0)),0,VLOOKUP($O43,[1]BEx6_1!$A:$Z,5,0))</f>
        <v>91.249590380000001</v>
      </c>
      <c r="E43" s="24">
        <f>IF(ISERROR(VLOOKUP($O43,[1]BEx6_1!$A:$Z,6,0)),0,VLOOKUP($O43,[1]BEx6_1!$A:$Z,6,0))</f>
        <v>6064.94436658</v>
      </c>
      <c r="F43" s="34">
        <f t="shared" si="0"/>
        <v>82.814705794528564</v>
      </c>
      <c r="G43" s="22">
        <f>IF(ISERROR(VLOOKUP($O43,[1]BEx6_1!$A:$Z,8,0)),0,VLOOKUP($O43,[1]BEx6_1!$A:$Z,8,0))</f>
        <v>8956.3330565100005</v>
      </c>
      <c r="H43" s="23">
        <f>IF(ISERROR(VLOOKUP($O43,[1]BEx6_1!$A:$Z,10,0)),0,VLOOKUP($O43,[1]BEx6_1!$A:$Z,10,0))</f>
        <v>3012.2746417399999</v>
      </c>
      <c r="I43" s="24">
        <f>IF(ISERROR(VLOOKUP($O43,[1]BEx6_1!$A:$Z,11,0)),0,VLOOKUP($O43,[1]BEx6_1!$A:$Z,11,0))</f>
        <v>2730.0168507600001</v>
      </c>
      <c r="J43" s="35">
        <f t="shared" si="1"/>
        <v>30.481412800695928</v>
      </c>
      <c r="K43" s="22">
        <f t="shared" si="5"/>
        <v>16279.844392319999</v>
      </c>
      <c r="L43" s="23">
        <f t="shared" si="5"/>
        <v>3103.5242321199999</v>
      </c>
      <c r="M43" s="27">
        <f t="shared" si="5"/>
        <v>8794.9612173400001</v>
      </c>
      <c r="N43" s="28">
        <f t="shared" si="3"/>
        <v>54.02361966978637</v>
      </c>
      <c r="O43" s="29" t="s">
        <v>47</v>
      </c>
      <c r="P43" s="30" t="str">
        <f t="shared" si="4"/>
        <v/>
      </c>
      <c r="Q43" s="31"/>
    </row>
    <row r="44" spans="1:17" ht="21">
      <c r="A44" s="32">
        <v>39</v>
      </c>
      <c r="B44" s="33" t="str">
        <f>VLOOKUP($O44,[1]Name!$A:$B,2,0)</f>
        <v>สิงห์บุรี</v>
      </c>
      <c r="C44" s="22">
        <f>IF(ISERROR(VLOOKUP($O44,[1]BEx6_1!$A:$Z,3,0)),0,VLOOKUP($O44,[1]BEx6_1!$A:$Z,3,0))</f>
        <v>973.37146974999996</v>
      </c>
      <c r="D44" s="23">
        <f>IF(ISERROR(VLOOKUP($O44,[1]BEx6_1!$A:$Z,5,0)),0,VLOOKUP($O44,[1]BEx6_1!$A:$Z,5,0))</f>
        <v>5.3506150999999997</v>
      </c>
      <c r="E44" s="24">
        <f>IF(ISERROR(VLOOKUP($O44,[1]BEx6_1!$A:$Z,6,0)),0,VLOOKUP($O44,[1]BEx6_1!$A:$Z,6,0))</f>
        <v>797.68836295999995</v>
      </c>
      <c r="F44" s="34">
        <f t="shared" si="0"/>
        <v>81.951072920277568</v>
      </c>
      <c r="G44" s="22">
        <f>IF(ISERROR(VLOOKUP($O44,[1]BEx6_1!$A:$Z,8,0)),0,VLOOKUP($O44,[1]BEx6_1!$A:$Z,8,0))</f>
        <v>1344.7629095</v>
      </c>
      <c r="H44" s="23">
        <f>IF(ISERROR(VLOOKUP($O44,[1]BEx6_1!$A:$Z,10,0)),0,VLOOKUP($O44,[1]BEx6_1!$A:$Z,10,0))</f>
        <v>768.90523990999998</v>
      </c>
      <c r="I44" s="24">
        <f>IF(ISERROR(VLOOKUP($O44,[1]BEx6_1!$A:$Z,11,0)),0,VLOOKUP($O44,[1]BEx6_1!$A:$Z,11,0))</f>
        <v>466.47171842</v>
      </c>
      <c r="J44" s="35">
        <f t="shared" si="1"/>
        <v>34.688026798228705</v>
      </c>
      <c r="K44" s="22">
        <f t="shared" si="5"/>
        <v>2318.1343792500002</v>
      </c>
      <c r="L44" s="23">
        <f t="shared" si="5"/>
        <v>774.25585501</v>
      </c>
      <c r="M44" s="27">
        <f t="shared" si="5"/>
        <v>1264.1600813800001</v>
      </c>
      <c r="N44" s="28">
        <f t="shared" si="3"/>
        <v>54.533511633134978</v>
      </c>
      <c r="O44" s="29" t="s">
        <v>48</v>
      </c>
      <c r="P44" s="30" t="str">
        <f t="shared" si="4"/>
        <v/>
      </c>
      <c r="Q44" s="31"/>
    </row>
    <row r="45" spans="1:17" ht="21">
      <c r="A45" s="32">
        <v>40</v>
      </c>
      <c r="B45" s="33" t="str">
        <f>VLOOKUP($O45,[1]Name!$A:$B,2,0)</f>
        <v>ประจวบคีรีขันธ์</v>
      </c>
      <c r="C45" s="22">
        <f>IF(ISERROR(VLOOKUP($O45,[1]BEx6_1!$A:$Z,3,0)),0,VLOOKUP($O45,[1]BEx6_1!$A:$Z,3,0))</f>
        <v>1425.9534026399999</v>
      </c>
      <c r="D45" s="23">
        <f>IF(ISERROR(VLOOKUP($O45,[1]BEx6_1!$A:$Z,5,0)),0,VLOOKUP($O45,[1]BEx6_1!$A:$Z,5,0))</f>
        <v>5.8096863399999998</v>
      </c>
      <c r="E45" s="24">
        <f>IF(ISERROR(VLOOKUP($O45,[1]BEx6_1!$A:$Z,6,0)),0,VLOOKUP($O45,[1]BEx6_1!$A:$Z,6,0))</f>
        <v>1143.4191864300001</v>
      </c>
      <c r="F45" s="34">
        <f t="shared" si="0"/>
        <v>80.186293907857149</v>
      </c>
      <c r="G45" s="22">
        <f>IF(ISERROR(VLOOKUP($O45,[1]BEx6_1!$A:$Z,8,0)),0,VLOOKUP($O45,[1]BEx6_1!$A:$Z,8,0))</f>
        <v>2510.2810544499998</v>
      </c>
      <c r="H45" s="23">
        <f>IF(ISERROR(VLOOKUP($O45,[1]BEx6_1!$A:$Z,10,0)),0,VLOOKUP($O45,[1]BEx6_1!$A:$Z,10,0))</f>
        <v>818.79334991999997</v>
      </c>
      <c r="I45" s="24">
        <f>IF(ISERROR(VLOOKUP($O45,[1]BEx6_1!$A:$Z,11,0)),0,VLOOKUP($O45,[1]BEx6_1!$A:$Z,11,0))</f>
        <v>1008.80071813</v>
      </c>
      <c r="J45" s="35">
        <f t="shared" si="1"/>
        <v>40.186763802471006</v>
      </c>
      <c r="K45" s="22">
        <f t="shared" si="5"/>
        <v>3936.2344570899995</v>
      </c>
      <c r="L45" s="23">
        <f t="shared" si="5"/>
        <v>824.60303625999995</v>
      </c>
      <c r="M45" s="27">
        <f t="shared" si="5"/>
        <v>2152.21990456</v>
      </c>
      <c r="N45" s="28">
        <f t="shared" si="3"/>
        <v>54.677126782511444</v>
      </c>
      <c r="O45" s="29" t="s">
        <v>49</v>
      </c>
      <c r="P45" s="30" t="str">
        <f t="shared" si="4"/>
        <v/>
      </c>
      <c r="Q45" s="31"/>
    </row>
    <row r="46" spans="1:17" ht="21">
      <c r="A46" s="32">
        <v>41</v>
      </c>
      <c r="B46" s="33" t="str">
        <f>VLOOKUP($O46,[1]Name!$A:$B,2,0)</f>
        <v>ร้อยเอ็ด</v>
      </c>
      <c r="C46" s="22">
        <f>IF(ISERROR(VLOOKUP($O46,[1]BEx6_1!$A:$Z,3,0)),0,VLOOKUP($O46,[1]BEx6_1!$A:$Z,3,0))</f>
        <v>3457.24855295</v>
      </c>
      <c r="D46" s="23">
        <f>IF(ISERROR(VLOOKUP($O46,[1]BEx6_1!$A:$Z,5,0)),0,VLOOKUP($O46,[1]BEx6_1!$A:$Z,5,0))</f>
        <v>26.363280369999998</v>
      </c>
      <c r="E46" s="24">
        <f>IF(ISERROR(VLOOKUP($O46,[1]BEx6_1!$A:$Z,6,0)),0,VLOOKUP($O46,[1]BEx6_1!$A:$Z,6,0))</f>
        <v>2793.19272839</v>
      </c>
      <c r="F46" s="34">
        <f t="shared" si="0"/>
        <v>80.792360908116521</v>
      </c>
      <c r="G46" s="22">
        <f>IF(ISERROR(VLOOKUP($O46,[1]BEx6_1!$A:$Z,8,0)),0,VLOOKUP($O46,[1]BEx6_1!$A:$Z,8,0))</f>
        <v>4991.4089066899996</v>
      </c>
      <c r="H46" s="23">
        <f>IF(ISERROR(VLOOKUP($O46,[1]BEx6_1!$A:$Z,10,0)),0,VLOOKUP($O46,[1]BEx6_1!$A:$Z,10,0))</f>
        <v>1378.18827549</v>
      </c>
      <c r="I46" s="24">
        <f>IF(ISERROR(VLOOKUP($O46,[1]BEx6_1!$A:$Z,11,0)),0,VLOOKUP($O46,[1]BEx6_1!$A:$Z,11,0))</f>
        <v>1830.8959001200001</v>
      </c>
      <c r="J46" s="35">
        <f t="shared" si="1"/>
        <v>36.68094388472251</v>
      </c>
      <c r="K46" s="22">
        <f t="shared" si="5"/>
        <v>8448.6574596399987</v>
      </c>
      <c r="L46" s="23">
        <f t="shared" si="5"/>
        <v>1404.55155586</v>
      </c>
      <c r="M46" s="27">
        <f t="shared" si="5"/>
        <v>4624.0886285100005</v>
      </c>
      <c r="N46" s="28">
        <f t="shared" si="3"/>
        <v>54.731638140138713</v>
      </c>
      <c r="O46" s="29" t="s">
        <v>50</v>
      </c>
      <c r="P46" s="30" t="str">
        <f t="shared" si="4"/>
        <v/>
      </c>
      <c r="Q46" s="31"/>
    </row>
    <row r="47" spans="1:17" ht="21">
      <c r="A47" s="32">
        <v>42</v>
      </c>
      <c r="B47" s="33" t="str">
        <f>VLOOKUP($O47,[1]Name!$A:$B,2,0)</f>
        <v>สมุทรปราการ</v>
      </c>
      <c r="C47" s="22">
        <f>IF(ISERROR(VLOOKUP($O47,[1]BEx6_1!$A:$Z,3,0)),0,VLOOKUP($O47,[1]BEx6_1!$A:$Z,3,0))</f>
        <v>2262.7467806700001</v>
      </c>
      <c r="D47" s="23">
        <f>IF(ISERROR(VLOOKUP($O47,[1]BEx6_1!$A:$Z,5,0)),0,VLOOKUP($O47,[1]BEx6_1!$A:$Z,5,0))</f>
        <v>21.323634460000001</v>
      </c>
      <c r="E47" s="24">
        <f>IF(ISERROR(VLOOKUP($O47,[1]BEx6_1!$A:$Z,6,0)),0,VLOOKUP($O47,[1]BEx6_1!$A:$Z,6,0))</f>
        <v>1786.70732866</v>
      </c>
      <c r="F47" s="34">
        <f t="shared" si="0"/>
        <v>78.961876950763155</v>
      </c>
      <c r="G47" s="22">
        <f>IF(ISERROR(VLOOKUP($O47,[1]BEx6_1!$A:$Z,8,0)),0,VLOOKUP($O47,[1]BEx6_1!$A:$Z,8,0))</f>
        <v>1683.9440658399999</v>
      </c>
      <c r="H47" s="23">
        <f>IF(ISERROR(VLOOKUP($O47,[1]BEx6_1!$A:$Z,10,0)),0,VLOOKUP($O47,[1]BEx6_1!$A:$Z,10,0))</f>
        <v>854.63167944999998</v>
      </c>
      <c r="I47" s="24">
        <f>IF(ISERROR(VLOOKUP($O47,[1]BEx6_1!$A:$Z,11,0)),0,VLOOKUP($O47,[1]BEx6_1!$A:$Z,11,0))</f>
        <v>378.10017379999999</v>
      </c>
      <c r="J47" s="35">
        <f t="shared" si="1"/>
        <v>22.453250168460478</v>
      </c>
      <c r="K47" s="22">
        <f t="shared" si="5"/>
        <v>3946.69084651</v>
      </c>
      <c r="L47" s="23">
        <f t="shared" si="5"/>
        <v>875.95531390999997</v>
      </c>
      <c r="M47" s="27">
        <f t="shared" si="5"/>
        <v>2164.8075024600003</v>
      </c>
      <c r="N47" s="28">
        <f t="shared" si="3"/>
        <v>54.851205393356494</v>
      </c>
      <c r="O47" s="29" t="s">
        <v>51</v>
      </c>
      <c r="P47" s="30" t="str">
        <f t="shared" si="4"/>
        <v/>
      </c>
      <c r="Q47" s="31"/>
    </row>
    <row r="48" spans="1:17" ht="21">
      <c r="A48" s="32">
        <v>43</v>
      </c>
      <c r="B48" s="33" t="str">
        <f>VLOOKUP($O48,[1]Name!$A:$B,2,0)</f>
        <v>นราธิวาส</v>
      </c>
      <c r="C48" s="22">
        <f>IF(ISERROR(VLOOKUP($O48,[1]BEx6_1!$A:$Z,3,0)),0,VLOOKUP($O48,[1]BEx6_1!$A:$Z,3,0))</f>
        <v>4595.4648863800003</v>
      </c>
      <c r="D48" s="23">
        <f>IF(ISERROR(VLOOKUP($O48,[1]BEx6_1!$A:$Z,5,0)),0,VLOOKUP($O48,[1]BEx6_1!$A:$Z,5,0))</f>
        <v>27.03099332</v>
      </c>
      <c r="E48" s="24">
        <f>IF(ISERROR(VLOOKUP($O48,[1]BEx6_1!$A:$Z,6,0)),0,VLOOKUP($O48,[1]BEx6_1!$A:$Z,6,0))</f>
        <v>3766.51101118</v>
      </c>
      <c r="F48" s="34">
        <f t="shared" si="0"/>
        <v>81.96147950870332</v>
      </c>
      <c r="G48" s="22">
        <f>IF(ISERROR(VLOOKUP($O48,[1]BEx6_1!$A:$Z,8,0)),0,VLOOKUP($O48,[1]BEx6_1!$A:$Z,8,0))</f>
        <v>4601.7855169799996</v>
      </c>
      <c r="H48" s="23">
        <f>IF(ISERROR(VLOOKUP($O48,[1]BEx6_1!$A:$Z,10,0)),0,VLOOKUP($O48,[1]BEx6_1!$A:$Z,10,0))</f>
        <v>2392.2400769400001</v>
      </c>
      <c r="I48" s="24">
        <f>IF(ISERROR(VLOOKUP($O48,[1]BEx6_1!$A:$Z,11,0)),0,VLOOKUP($O48,[1]BEx6_1!$A:$Z,11,0))</f>
        <v>1280.7881815600001</v>
      </c>
      <c r="J48" s="35">
        <f t="shared" si="1"/>
        <v>27.832418021962468</v>
      </c>
      <c r="K48" s="22">
        <f t="shared" si="5"/>
        <v>9197.2504033599998</v>
      </c>
      <c r="L48" s="23">
        <f t="shared" si="5"/>
        <v>2419.2710702600002</v>
      </c>
      <c r="M48" s="27">
        <f t="shared" si="5"/>
        <v>5047.2991927399999</v>
      </c>
      <c r="N48" s="28">
        <f t="shared" si="3"/>
        <v>54.878349195495289</v>
      </c>
      <c r="O48" s="29" t="s">
        <v>52</v>
      </c>
      <c r="P48" s="30" t="str">
        <f t="shared" si="4"/>
        <v/>
      </c>
      <c r="Q48" s="31"/>
    </row>
    <row r="49" spans="1:17" ht="21">
      <c r="A49" s="32">
        <v>44</v>
      </c>
      <c r="B49" s="33" t="str">
        <f>VLOOKUP($O49,[1]Name!$A:$B,2,0)</f>
        <v>ยโสธร</v>
      </c>
      <c r="C49" s="22">
        <f>IF(ISERROR(VLOOKUP($O49,[1]BEx6_1!$A:$Z,3,0)),0,VLOOKUP($O49,[1]BEx6_1!$A:$Z,3,0))</f>
        <v>1350.9714787800001</v>
      </c>
      <c r="D49" s="23">
        <f>IF(ISERROR(VLOOKUP($O49,[1]BEx6_1!$A:$Z,5,0)),0,VLOOKUP($O49,[1]BEx6_1!$A:$Z,5,0))</f>
        <v>10.52298584</v>
      </c>
      <c r="E49" s="24">
        <f>IF(ISERROR(VLOOKUP($O49,[1]BEx6_1!$A:$Z,6,0)),0,VLOOKUP($O49,[1]BEx6_1!$A:$Z,6,0))</f>
        <v>1093.8655169199999</v>
      </c>
      <c r="F49" s="34">
        <f t="shared" si="0"/>
        <v>80.96880904605176</v>
      </c>
      <c r="G49" s="22">
        <f>IF(ISERROR(VLOOKUP($O49,[1]BEx6_1!$A:$Z,8,0)),0,VLOOKUP($O49,[1]BEx6_1!$A:$Z,8,0))</f>
        <v>2081.4272749800002</v>
      </c>
      <c r="H49" s="23">
        <f>IF(ISERROR(VLOOKUP($O49,[1]BEx6_1!$A:$Z,10,0)),0,VLOOKUP($O49,[1]BEx6_1!$A:$Z,10,0))</f>
        <v>631.57117536999999</v>
      </c>
      <c r="I49" s="24">
        <f>IF(ISERROR(VLOOKUP($O49,[1]BEx6_1!$A:$Z,11,0)),0,VLOOKUP($O49,[1]BEx6_1!$A:$Z,11,0))</f>
        <v>801.02952539</v>
      </c>
      <c r="J49" s="35">
        <f t="shared" si="1"/>
        <v>38.484627112311522</v>
      </c>
      <c r="K49" s="22">
        <f t="shared" si="5"/>
        <v>3432.3987537600005</v>
      </c>
      <c r="L49" s="23">
        <f t="shared" si="5"/>
        <v>642.09416121000004</v>
      </c>
      <c r="M49" s="27">
        <f t="shared" si="5"/>
        <v>1894.89504231</v>
      </c>
      <c r="N49" s="28">
        <f t="shared" si="3"/>
        <v>55.206145271852478</v>
      </c>
      <c r="O49" s="29" t="s">
        <v>53</v>
      </c>
      <c r="P49" s="30" t="str">
        <f t="shared" si="4"/>
        <v/>
      </c>
      <c r="Q49" s="31"/>
    </row>
    <row r="50" spans="1:17" ht="21">
      <c r="A50" s="32">
        <v>45</v>
      </c>
      <c r="B50" s="33" t="str">
        <f>VLOOKUP($O50,[1]Name!$A:$B,2,0)</f>
        <v>สมุทรสงคราม</v>
      </c>
      <c r="C50" s="22">
        <f>IF(ISERROR(VLOOKUP($O50,[1]BEx6_1!$A:$Z,3,0)),0,VLOOKUP($O50,[1]BEx6_1!$A:$Z,3,0))</f>
        <v>655.14433973999996</v>
      </c>
      <c r="D50" s="23">
        <f>IF(ISERROR(VLOOKUP($O50,[1]BEx6_1!$A:$Z,5,0)),0,VLOOKUP($O50,[1]BEx6_1!$A:$Z,5,0))</f>
        <v>10.44856585</v>
      </c>
      <c r="E50" s="24">
        <f>IF(ISERROR(VLOOKUP($O50,[1]BEx6_1!$A:$Z,6,0)),0,VLOOKUP($O50,[1]BEx6_1!$A:$Z,6,0))</f>
        <v>527.55097759</v>
      </c>
      <c r="F50" s="34">
        <f t="shared" si="0"/>
        <v>80.52438914443853</v>
      </c>
      <c r="G50" s="22">
        <f>IF(ISERROR(VLOOKUP($O50,[1]BEx6_1!$A:$Z,8,0)),0,VLOOKUP($O50,[1]BEx6_1!$A:$Z,8,0))</f>
        <v>934.07483643</v>
      </c>
      <c r="H50" s="23">
        <f>IF(ISERROR(VLOOKUP($O50,[1]BEx6_1!$A:$Z,10,0)),0,VLOOKUP($O50,[1]BEx6_1!$A:$Z,10,0))</f>
        <v>464.11611592000003</v>
      </c>
      <c r="I50" s="24">
        <f>IF(ISERROR(VLOOKUP($O50,[1]BEx6_1!$A:$Z,11,0)),0,VLOOKUP($O50,[1]BEx6_1!$A:$Z,11,0))</f>
        <v>350.13624548000001</v>
      </c>
      <c r="J50" s="35">
        <f t="shared" si="1"/>
        <v>37.484817257063469</v>
      </c>
      <c r="K50" s="22">
        <f t="shared" si="5"/>
        <v>1589.2191761700001</v>
      </c>
      <c r="L50" s="23">
        <f t="shared" si="5"/>
        <v>474.56468177000005</v>
      </c>
      <c r="M50" s="27">
        <f t="shared" si="5"/>
        <v>877.68722307000007</v>
      </c>
      <c r="N50" s="28">
        <f t="shared" si="3"/>
        <v>55.227575669280313</v>
      </c>
      <c r="O50" s="29" t="s">
        <v>54</v>
      </c>
      <c r="P50" s="30" t="str">
        <f t="shared" si="4"/>
        <v/>
      </c>
      <c r="Q50" s="31"/>
    </row>
    <row r="51" spans="1:17" ht="21">
      <c r="A51" s="32">
        <v>46</v>
      </c>
      <c r="B51" s="33" t="str">
        <f>VLOOKUP($O51,[1]Name!$A:$B,2,0)</f>
        <v>นครพนม</v>
      </c>
      <c r="C51" s="22">
        <f>IF(ISERROR(VLOOKUP($O51,[1]BEx6_1!$A:$Z,3,0)),0,VLOOKUP($O51,[1]BEx6_1!$A:$Z,3,0))</f>
        <v>2461.62378648</v>
      </c>
      <c r="D51" s="23">
        <f>IF(ISERROR(VLOOKUP($O51,[1]BEx6_1!$A:$Z,5,0)),0,VLOOKUP($O51,[1]BEx6_1!$A:$Z,5,0))</f>
        <v>9.8330581600000002</v>
      </c>
      <c r="E51" s="24">
        <f>IF(ISERROR(VLOOKUP($O51,[1]BEx6_1!$A:$Z,6,0)),0,VLOOKUP($O51,[1]BEx6_1!$A:$Z,6,0))</f>
        <v>2002.68718296</v>
      </c>
      <c r="F51" s="34">
        <f t="shared" si="0"/>
        <v>81.356346731753973</v>
      </c>
      <c r="G51" s="22">
        <f>IF(ISERROR(VLOOKUP($O51,[1]BEx6_1!$A:$Z,8,0)),0,VLOOKUP($O51,[1]BEx6_1!$A:$Z,8,0))</f>
        <v>4023.6297184300001</v>
      </c>
      <c r="H51" s="23">
        <f>IF(ISERROR(VLOOKUP($O51,[1]BEx6_1!$A:$Z,10,0)),0,VLOOKUP($O51,[1]BEx6_1!$A:$Z,10,0))</f>
        <v>1371.46309845</v>
      </c>
      <c r="I51" s="24">
        <f>IF(ISERROR(VLOOKUP($O51,[1]BEx6_1!$A:$Z,11,0)),0,VLOOKUP($O51,[1]BEx6_1!$A:$Z,11,0))</f>
        <v>1579.4774399400001</v>
      </c>
      <c r="J51" s="35">
        <f t="shared" si="1"/>
        <v>39.255039615233386</v>
      </c>
      <c r="K51" s="22">
        <f t="shared" si="5"/>
        <v>6485.2535049100006</v>
      </c>
      <c r="L51" s="23">
        <f t="shared" si="5"/>
        <v>1381.29615661</v>
      </c>
      <c r="M51" s="27">
        <f t="shared" si="5"/>
        <v>3582.1646228999998</v>
      </c>
      <c r="N51" s="28">
        <f t="shared" si="3"/>
        <v>55.235537364698772</v>
      </c>
      <c r="O51" s="29" t="s">
        <v>55</v>
      </c>
      <c r="P51" s="30" t="str">
        <f t="shared" si="4"/>
        <v/>
      </c>
      <c r="Q51" s="31"/>
    </row>
    <row r="52" spans="1:17" ht="21">
      <c r="A52" s="32">
        <v>47</v>
      </c>
      <c r="B52" s="33" t="str">
        <f>VLOOKUP($O52,[1]Name!$A:$B,2,0)</f>
        <v>พังงา</v>
      </c>
      <c r="C52" s="22">
        <f>IF(ISERROR(VLOOKUP($O52,[1]BEx6_1!$A:$Z,3,0)),0,VLOOKUP($O52,[1]BEx6_1!$A:$Z,3,0))</f>
        <v>1221.2843672399999</v>
      </c>
      <c r="D52" s="23">
        <f>IF(ISERROR(VLOOKUP($O52,[1]BEx6_1!$A:$Z,5,0)),0,VLOOKUP($O52,[1]BEx6_1!$A:$Z,5,0))</f>
        <v>12.118622719999999</v>
      </c>
      <c r="E52" s="24">
        <f>IF(ISERROR(VLOOKUP($O52,[1]BEx6_1!$A:$Z,6,0)),0,VLOOKUP($O52,[1]BEx6_1!$A:$Z,6,0))</f>
        <v>991.24014737000005</v>
      </c>
      <c r="F52" s="34">
        <f t="shared" si="0"/>
        <v>81.163746458993785</v>
      </c>
      <c r="G52" s="22">
        <f>IF(ISERROR(VLOOKUP($O52,[1]BEx6_1!$A:$Z,8,0)),0,VLOOKUP($O52,[1]BEx6_1!$A:$Z,8,0))</f>
        <v>1404.09460156</v>
      </c>
      <c r="H52" s="23">
        <f>IF(ISERROR(VLOOKUP($O52,[1]BEx6_1!$A:$Z,10,0)),0,VLOOKUP($O52,[1]BEx6_1!$A:$Z,10,0))</f>
        <v>727.55853681999997</v>
      </c>
      <c r="I52" s="24">
        <f>IF(ISERROR(VLOOKUP($O52,[1]BEx6_1!$A:$Z,11,0)),0,VLOOKUP($O52,[1]BEx6_1!$A:$Z,11,0))</f>
        <v>459.57169456999998</v>
      </c>
      <c r="J52" s="35">
        <f t="shared" si="1"/>
        <v>32.730821275104908</v>
      </c>
      <c r="K52" s="22">
        <f t="shared" si="5"/>
        <v>2625.3789687999997</v>
      </c>
      <c r="L52" s="23">
        <f t="shared" si="5"/>
        <v>739.67715953999993</v>
      </c>
      <c r="M52" s="27">
        <f t="shared" si="5"/>
        <v>1450.81184194</v>
      </c>
      <c r="N52" s="28">
        <f t="shared" si="3"/>
        <v>55.261044564668417</v>
      </c>
      <c r="O52" s="29" t="s">
        <v>56</v>
      </c>
      <c r="P52" s="30" t="str">
        <f t="shared" si="4"/>
        <v/>
      </c>
      <c r="Q52" s="31"/>
    </row>
    <row r="53" spans="1:17" ht="21">
      <c r="A53" s="32">
        <v>48</v>
      </c>
      <c r="B53" s="33" t="str">
        <f>VLOOKUP($O53,[1]Name!$A:$B,2,0)</f>
        <v>สุรินทร์</v>
      </c>
      <c r="C53" s="22">
        <f>IF(ISERROR(VLOOKUP($O53,[1]BEx6_1!$A:$Z,3,0)),0,VLOOKUP($O53,[1]BEx6_1!$A:$Z,3,0))</f>
        <v>3817.8853000399999</v>
      </c>
      <c r="D53" s="23">
        <f>IF(ISERROR(VLOOKUP($O53,[1]BEx6_1!$A:$Z,5,0)),0,VLOOKUP($O53,[1]BEx6_1!$A:$Z,5,0))</f>
        <v>23.677397190000001</v>
      </c>
      <c r="E53" s="24">
        <f>IF(ISERROR(VLOOKUP($O53,[1]BEx6_1!$A:$Z,6,0)),0,VLOOKUP($O53,[1]BEx6_1!$A:$Z,6,0))</f>
        <v>3094.5415121400001</v>
      </c>
      <c r="F53" s="34">
        <f t="shared" si="0"/>
        <v>81.05381039361184</v>
      </c>
      <c r="G53" s="22">
        <f>IF(ISERROR(VLOOKUP($O53,[1]BEx6_1!$A:$Z,8,0)),0,VLOOKUP($O53,[1]BEx6_1!$A:$Z,8,0))</f>
        <v>4788.8485958000001</v>
      </c>
      <c r="H53" s="23">
        <f>IF(ISERROR(VLOOKUP($O53,[1]BEx6_1!$A:$Z,10,0)),0,VLOOKUP($O53,[1]BEx6_1!$A:$Z,10,0))</f>
        <v>1810.92367509</v>
      </c>
      <c r="I53" s="24">
        <f>IF(ISERROR(VLOOKUP($O53,[1]BEx6_1!$A:$Z,11,0)),0,VLOOKUP($O53,[1]BEx6_1!$A:$Z,11,0))</f>
        <v>1684.7838710000001</v>
      </c>
      <c r="J53" s="35">
        <f t="shared" si="1"/>
        <v>35.181397726326509</v>
      </c>
      <c r="K53" s="22">
        <f t="shared" si="5"/>
        <v>8606.7338958399996</v>
      </c>
      <c r="L53" s="23">
        <f t="shared" si="5"/>
        <v>1834.6010722799999</v>
      </c>
      <c r="M53" s="27">
        <f t="shared" si="5"/>
        <v>4779.3253831399998</v>
      </c>
      <c r="N53" s="28">
        <f t="shared" si="3"/>
        <v>55.530070302859613</v>
      </c>
      <c r="O53" s="29" t="s">
        <v>57</v>
      </c>
      <c r="P53" s="30" t="str">
        <f t="shared" si="4"/>
        <v/>
      </c>
      <c r="Q53" s="31"/>
    </row>
    <row r="54" spans="1:17" ht="21">
      <c r="A54" s="32">
        <v>49</v>
      </c>
      <c r="B54" s="33" t="str">
        <f>VLOOKUP($O54,[1]Name!$A:$B,2,0)</f>
        <v>เลย</v>
      </c>
      <c r="C54" s="22">
        <f>IF(ISERROR(VLOOKUP($O54,[1]BEx6_1!$A:$Z,3,0)),0,VLOOKUP($O54,[1]BEx6_1!$A:$Z,3,0))</f>
        <v>2428.8459539300002</v>
      </c>
      <c r="D54" s="23">
        <f>IF(ISERROR(VLOOKUP($O54,[1]BEx6_1!$A:$Z,5,0)),0,VLOOKUP($O54,[1]BEx6_1!$A:$Z,5,0))</f>
        <v>7.9150608599999996</v>
      </c>
      <c r="E54" s="24">
        <f>IF(ISERROR(VLOOKUP($O54,[1]BEx6_1!$A:$Z,6,0)),0,VLOOKUP($O54,[1]BEx6_1!$A:$Z,6,0))</f>
        <v>1975.4041735999999</v>
      </c>
      <c r="F54" s="34">
        <f t="shared" si="0"/>
        <v>81.330978212253129</v>
      </c>
      <c r="G54" s="22">
        <f>IF(ISERROR(VLOOKUP($O54,[1]BEx6_1!$A:$Z,8,0)),0,VLOOKUP($O54,[1]BEx6_1!$A:$Z,8,0))</f>
        <v>2960.44360138</v>
      </c>
      <c r="H54" s="23">
        <f>IF(ISERROR(VLOOKUP($O54,[1]BEx6_1!$A:$Z,10,0)),0,VLOOKUP($O54,[1]BEx6_1!$A:$Z,10,0))</f>
        <v>1259.86504767</v>
      </c>
      <c r="I54" s="24">
        <f>IF(ISERROR(VLOOKUP($O54,[1]BEx6_1!$A:$Z,11,0)),0,VLOOKUP($O54,[1]BEx6_1!$A:$Z,11,0))</f>
        <v>1036.4414551</v>
      </c>
      <c r="J54" s="35">
        <f t="shared" si="1"/>
        <v>35.009667288269455</v>
      </c>
      <c r="K54" s="22">
        <f t="shared" si="5"/>
        <v>5389.2895553100007</v>
      </c>
      <c r="L54" s="23">
        <f t="shared" si="5"/>
        <v>1267.78010853</v>
      </c>
      <c r="M54" s="27">
        <f t="shared" si="5"/>
        <v>3011.8456286999999</v>
      </c>
      <c r="N54" s="28">
        <f t="shared" si="3"/>
        <v>55.885763750297393</v>
      </c>
      <c r="O54" s="29" t="s">
        <v>58</v>
      </c>
      <c r="P54" s="30" t="str">
        <f t="shared" si="4"/>
        <v/>
      </c>
      <c r="Q54" s="31"/>
    </row>
    <row r="55" spans="1:17" ht="21">
      <c r="A55" s="32">
        <v>50</v>
      </c>
      <c r="B55" s="33" t="str">
        <f>VLOOKUP($O55,[1]Name!$A:$B,2,0)</f>
        <v>ฉะเชิงเทรา</v>
      </c>
      <c r="C55" s="22">
        <f>IF(ISERROR(VLOOKUP($O55,[1]BEx6_1!$A:$Z,3,0)),0,VLOOKUP($O55,[1]BEx6_1!$A:$Z,3,0))</f>
        <v>2353.9266701900001</v>
      </c>
      <c r="D55" s="23">
        <f>IF(ISERROR(VLOOKUP($O55,[1]BEx6_1!$A:$Z,5,0)),0,VLOOKUP($O55,[1]BEx6_1!$A:$Z,5,0))</f>
        <v>23.29127587</v>
      </c>
      <c r="E55" s="24">
        <f>IF(ISERROR(VLOOKUP($O55,[1]BEx6_1!$A:$Z,6,0)),0,VLOOKUP($O55,[1]BEx6_1!$A:$Z,6,0))</f>
        <v>1880.2032902599999</v>
      </c>
      <c r="F55" s="34">
        <f t="shared" si="0"/>
        <v>79.875185326322722</v>
      </c>
      <c r="G55" s="22">
        <f>IF(ISERROR(VLOOKUP($O55,[1]BEx6_1!$A:$Z,8,0)),0,VLOOKUP($O55,[1]BEx6_1!$A:$Z,8,0))</f>
        <v>3172.5420798999999</v>
      </c>
      <c r="H55" s="23">
        <f>IF(ISERROR(VLOOKUP($O55,[1]BEx6_1!$A:$Z,10,0)),0,VLOOKUP($O55,[1]BEx6_1!$A:$Z,10,0))</f>
        <v>1229.6907315599999</v>
      </c>
      <c r="I55" s="24">
        <f>IF(ISERROR(VLOOKUP($O55,[1]BEx6_1!$A:$Z,11,0)),0,VLOOKUP($O55,[1]BEx6_1!$A:$Z,11,0))</f>
        <v>1222.58129712</v>
      </c>
      <c r="J55" s="35">
        <f t="shared" si="1"/>
        <v>38.536330372599394</v>
      </c>
      <c r="K55" s="22">
        <f t="shared" si="5"/>
        <v>5526.46875009</v>
      </c>
      <c r="L55" s="23">
        <f t="shared" si="5"/>
        <v>1252.9820074299998</v>
      </c>
      <c r="M55" s="27">
        <f t="shared" si="5"/>
        <v>3102.7845873799997</v>
      </c>
      <c r="N55" s="28">
        <f t="shared" si="3"/>
        <v>56.14407187825806</v>
      </c>
      <c r="O55" s="29" t="s">
        <v>59</v>
      </c>
      <c r="P55" s="30" t="str">
        <f t="shared" si="4"/>
        <v/>
      </c>
      <c r="Q55" s="31"/>
    </row>
    <row r="56" spans="1:17" ht="21">
      <c r="A56" s="32">
        <v>51</v>
      </c>
      <c r="B56" s="33" t="str">
        <f>VLOOKUP($O56,[1]Name!$A:$B,2,0)</f>
        <v>แพร่</v>
      </c>
      <c r="C56" s="22">
        <f>IF(ISERROR(VLOOKUP($O56,[1]BEx6_1!$A:$Z,3,0)),0,VLOOKUP($O56,[1]BEx6_1!$A:$Z,3,0))</f>
        <v>1800.6317285600001</v>
      </c>
      <c r="D56" s="23">
        <f>IF(ISERROR(VLOOKUP($O56,[1]BEx6_1!$A:$Z,5,0)),0,VLOOKUP($O56,[1]BEx6_1!$A:$Z,5,0))</f>
        <v>7.6173194300000002</v>
      </c>
      <c r="E56" s="24">
        <f>IF(ISERROR(VLOOKUP($O56,[1]BEx6_1!$A:$Z,6,0)),0,VLOOKUP($O56,[1]BEx6_1!$A:$Z,6,0))</f>
        <v>1391.5850488900001</v>
      </c>
      <c r="F56" s="34">
        <f t="shared" si="0"/>
        <v>77.283157173003801</v>
      </c>
      <c r="G56" s="22">
        <f>IF(ISERROR(VLOOKUP($O56,[1]BEx6_1!$A:$Z,8,0)),0,VLOOKUP($O56,[1]BEx6_1!$A:$Z,8,0))</f>
        <v>2259.8930118799999</v>
      </c>
      <c r="H56" s="23">
        <f>IF(ISERROR(VLOOKUP($O56,[1]BEx6_1!$A:$Z,10,0)),0,VLOOKUP($O56,[1]BEx6_1!$A:$Z,10,0))</f>
        <v>885.85281595000004</v>
      </c>
      <c r="I56" s="24">
        <f>IF(ISERROR(VLOOKUP($O56,[1]BEx6_1!$A:$Z,11,0)),0,VLOOKUP($O56,[1]BEx6_1!$A:$Z,11,0))</f>
        <v>902.23921643999995</v>
      </c>
      <c r="J56" s="35">
        <f t="shared" si="1"/>
        <v>39.923979219238753</v>
      </c>
      <c r="K56" s="22">
        <f t="shared" si="5"/>
        <v>4060.5247404399997</v>
      </c>
      <c r="L56" s="23">
        <f t="shared" si="5"/>
        <v>893.47013537999999</v>
      </c>
      <c r="M56" s="27">
        <f t="shared" si="5"/>
        <v>2293.8242653299999</v>
      </c>
      <c r="N56" s="28">
        <f t="shared" si="3"/>
        <v>56.490833376413327</v>
      </c>
      <c r="O56" s="29" t="s">
        <v>60</v>
      </c>
      <c r="P56" s="30" t="str">
        <f t="shared" si="4"/>
        <v/>
      </c>
      <c r="Q56" s="31"/>
    </row>
    <row r="57" spans="1:17" ht="21">
      <c r="A57" s="32">
        <v>52</v>
      </c>
      <c r="B57" s="33" t="str">
        <f>VLOOKUP($O57,[1]Name!$A:$B,2,0)</f>
        <v>ราชบุรี</v>
      </c>
      <c r="C57" s="22">
        <f>IF(ISERROR(VLOOKUP($O57,[1]BEx6_1!$A:$Z,3,0)),0,VLOOKUP($O57,[1]BEx6_1!$A:$Z,3,0))</f>
        <v>3466.5489194000002</v>
      </c>
      <c r="D57" s="23">
        <f>IF(ISERROR(VLOOKUP($O57,[1]BEx6_1!$A:$Z,5,0)),0,VLOOKUP($O57,[1]BEx6_1!$A:$Z,5,0))</f>
        <v>130.05887564</v>
      </c>
      <c r="E57" s="24">
        <f>IF(ISERROR(VLOOKUP($O57,[1]BEx6_1!$A:$Z,6,0)),0,VLOOKUP($O57,[1]BEx6_1!$A:$Z,6,0))</f>
        <v>2730.45785389</v>
      </c>
      <c r="F57" s="34">
        <f t="shared" si="0"/>
        <v>78.765882650881352</v>
      </c>
      <c r="G57" s="22">
        <f>IF(ISERROR(VLOOKUP($O57,[1]BEx6_1!$A:$Z,8,0)),0,VLOOKUP($O57,[1]BEx6_1!$A:$Z,8,0))</f>
        <v>3515.1438560900001</v>
      </c>
      <c r="H57" s="23">
        <f>IF(ISERROR(VLOOKUP($O57,[1]BEx6_1!$A:$Z,10,0)),0,VLOOKUP($O57,[1]BEx6_1!$A:$Z,10,0))</f>
        <v>1578.3227027</v>
      </c>
      <c r="I57" s="24">
        <f>IF(ISERROR(VLOOKUP($O57,[1]BEx6_1!$A:$Z,11,0)),0,VLOOKUP($O57,[1]BEx6_1!$A:$Z,11,0))</f>
        <v>1232.2587295799999</v>
      </c>
      <c r="J57" s="35">
        <f t="shared" si="1"/>
        <v>35.055712654408353</v>
      </c>
      <c r="K57" s="22">
        <f t="shared" si="5"/>
        <v>6981.6927754900007</v>
      </c>
      <c r="L57" s="23">
        <f t="shared" si="5"/>
        <v>1708.38157834</v>
      </c>
      <c r="M57" s="27">
        <f t="shared" si="5"/>
        <v>3962.7165834699999</v>
      </c>
      <c r="N57" s="28">
        <f t="shared" si="3"/>
        <v>56.758678889187898</v>
      </c>
      <c r="O57" s="29" t="s">
        <v>61</v>
      </c>
      <c r="P57" s="30" t="str">
        <f t="shared" si="4"/>
        <v/>
      </c>
      <c r="Q57" s="31"/>
    </row>
    <row r="58" spans="1:17" ht="21">
      <c r="A58" s="32">
        <v>53</v>
      </c>
      <c r="B58" s="33" t="str">
        <f>VLOOKUP($O58,[1]Name!$A:$B,2,0)</f>
        <v>มหาสารคาม</v>
      </c>
      <c r="C58" s="22">
        <f>IF(ISERROR(VLOOKUP($O58,[1]BEx6_1!$A:$Z,3,0)),0,VLOOKUP($O58,[1]BEx6_1!$A:$Z,3,0))</f>
        <v>3597.3042804199999</v>
      </c>
      <c r="D58" s="23">
        <f>IF(ISERROR(VLOOKUP($O58,[1]BEx6_1!$A:$Z,5,0)),0,VLOOKUP($O58,[1]BEx6_1!$A:$Z,5,0))</f>
        <v>7.0057297199999997</v>
      </c>
      <c r="E58" s="24">
        <f>IF(ISERROR(VLOOKUP($O58,[1]BEx6_1!$A:$Z,6,0)),0,VLOOKUP($O58,[1]BEx6_1!$A:$Z,6,0))</f>
        <v>3041.6985314100002</v>
      </c>
      <c r="F58" s="34">
        <f t="shared" si="0"/>
        <v>84.554941542361533</v>
      </c>
      <c r="G58" s="22">
        <f>IF(ISERROR(VLOOKUP($O58,[1]BEx6_1!$A:$Z,8,0)),0,VLOOKUP($O58,[1]BEx6_1!$A:$Z,8,0))</f>
        <v>3765.2061806500001</v>
      </c>
      <c r="H58" s="23">
        <f>IF(ISERROR(VLOOKUP($O58,[1]BEx6_1!$A:$Z,10,0)),0,VLOOKUP($O58,[1]BEx6_1!$A:$Z,10,0))</f>
        <v>1306.5927630399999</v>
      </c>
      <c r="I58" s="24">
        <f>IF(ISERROR(VLOOKUP($O58,[1]BEx6_1!$A:$Z,11,0)),0,VLOOKUP($O58,[1]BEx6_1!$A:$Z,11,0))</f>
        <v>1158.2892392399999</v>
      </c>
      <c r="J58" s="35">
        <f t="shared" si="1"/>
        <v>30.762969772880822</v>
      </c>
      <c r="K58" s="22">
        <f t="shared" si="5"/>
        <v>7362.51046107</v>
      </c>
      <c r="L58" s="23">
        <f t="shared" si="5"/>
        <v>1313.59849276</v>
      </c>
      <c r="M58" s="27">
        <f t="shared" si="5"/>
        <v>4199.9877706500001</v>
      </c>
      <c r="N58" s="28">
        <f t="shared" si="3"/>
        <v>57.045593250533898</v>
      </c>
      <c r="O58" s="29" t="s">
        <v>62</v>
      </c>
      <c r="P58" s="30" t="str">
        <f t="shared" si="4"/>
        <v/>
      </c>
      <c r="Q58" s="31"/>
    </row>
    <row r="59" spans="1:17" ht="21">
      <c r="A59" s="32">
        <v>54</v>
      </c>
      <c r="B59" s="33" t="str">
        <f>VLOOKUP($O59,[1]Name!$A:$B,2,0)</f>
        <v>ลำปาง</v>
      </c>
      <c r="C59" s="22">
        <f>IF(ISERROR(VLOOKUP($O59,[1]BEx6_1!$A:$Z,3,0)),0,VLOOKUP($O59,[1]BEx6_1!$A:$Z,3,0))</f>
        <v>2977.8296434600002</v>
      </c>
      <c r="D59" s="23">
        <f>IF(ISERROR(VLOOKUP($O59,[1]BEx6_1!$A:$Z,5,0)),0,VLOOKUP($O59,[1]BEx6_1!$A:$Z,5,0))</f>
        <v>27.37385712</v>
      </c>
      <c r="E59" s="24">
        <f>IF(ISERROR(VLOOKUP($O59,[1]BEx6_1!$A:$Z,6,0)),0,VLOOKUP($O59,[1]BEx6_1!$A:$Z,6,0))</f>
        <v>2289.9485854899999</v>
      </c>
      <c r="F59" s="34">
        <f t="shared" si="0"/>
        <v>76.899919057467059</v>
      </c>
      <c r="G59" s="22">
        <f>IF(ISERROR(VLOOKUP($O59,[1]BEx6_1!$A:$Z,8,0)),0,VLOOKUP($O59,[1]BEx6_1!$A:$Z,8,0))</f>
        <v>4534.3879662099998</v>
      </c>
      <c r="H59" s="23">
        <f>IF(ISERROR(VLOOKUP($O59,[1]BEx6_1!$A:$Z,10,0)),0,VLOOKUP($O59,[1]BEx6_1!$A:$Z,10,0))</f>
        <v>1482.8341614799999</v>
      </c>
      <c r="I59" s="24">
        <f>IF(ISERROR(VLOOKUP($O59,[1]BEx6_1!$A:$Z,11,0)),0,VLOOKUP($O59,[1]BEx6_1!$A:$Z,11,0))</f>
        <v>1997.2233884100001</v>
      </c>
      <c r="J59" s="35">
        <f t="shared" si="1"/>
        <v>44.046151394481342</v>
      </c>
      <c r="K59" s="22">
        <f t="shared" si="5"/>
        <v>7512.2176096700005</v>
      </c>
      <c r="L59" s="23">
        <f t="shared" si="5"/>
        <v>1510.2080185999998</v>
      </c>
      <c r="M59" s="27">
        <f t="shared" si="5"/>
        <v>4287.1719739</v>
      </c>
      <c r="N59" s="28">
        <f t="shared" si="3"/>
        <v>57.069326218417793</v>
      </c>
      <c r="O59" s="29" t="s">
        <v>63</v>
      </c>
      <c r="P59" s="30" t="str">
        <f t="shared" si="4"/>
        <v/>
      </c>
      <c r="Q59" s="31"/>
    </row>
    <row r="60" spans="1:17" ht="21">
      <c r="A60" s="32">
        <v>55</v>
      </c>
      <c r="B60" s="33" t="str">
        <f>VLOOKUP($O60,[1]Name!$A:$B,2,0)</f>
        <v>อุดรธานี</v>
      </c>
      <c r="C60" s="22">
        <f>IF(ISERROR(VLOOKUP($O60,[1]BEx6_1!$A:$Z,3,0)),0,VLOOKUP($O60,[1]BEx6_1!$A:$Z,3,0))</f>
        <v>4908.68340403</v>
      </c>
      <c r="D60" s="23">
        <f>IF(ISERROR(VLOOKUP($O60,[1]BEx6_1!$A:$Z,5,0)),0,VLOOKUP($O60,[1]BEx6_1!$A:$Z,5,0))</f>
        <v>108.68384777</v>
      </c>
      <c r="E60" s="24">
        <f>IF(ISERROR(VLOOKUP($O60,[1]BEx6_1!$A:$Z,6,0)),0,VLOOKUP($O60,[1]BEx6_1!$A:$Z,6,0))</f>
        <v>3926.2954361100001</v>
      </c>
      <c r="F60" s="34">
        <f t="shared" si="0"/>
        <v>79.986731938884773</v>
      </c>
      <c r="G60" s="22">
        <f>IF(ISERROR(VLOOKUP($O60,[1]BEx6_1!$A:$Z,8,0)),0,VLOOKUP($O60,[1]BEx6_1!$A:$Z,8,0))</f>
        <v>5765.7953477299998</v>
      </c>
      <c r="H60" s="23">
        <f>IF(ISERROR(VLOOKUP($O60,[1]BEx6_1!$A:$Z,10,0)),0,VLOOKUP($O60,[1]BEx6_1!$A:$Z,10,0))</f>
        <v>2169.1812354499998</v>
      </c>
      <c r="I60" s="24">
        <f>IF(ISERROR(VLOOKUP($O60,[1]BEx6_1!$A:$Z,11,0)),0,VLOOKUP($O60,[1]BEx6_1!$A:$Z,11,0))</f>
        <v>2169.2126332600001</v>
      </c>
      <c r="J60" s="35">
        <f t="shared" si="1"/>
        <v>37.622088583390692</v>
      </c>
      <c r="K60" s="22">
        <f t="shared" si="5"/>
        <v>10674.47875176</v>
      </c>
      <c r="L60" s="23">
        <f t="shared" si="5"/>
        <v>2277.8650832199996</v>
      </c>
      <c r="M60" s="27">
        <f t="shared" si="5"/>
        <v>6095.5080693700002</v>
      </c>
      <c r="N60" s="28">
        <f t="shared" si="3"/>
        <v>57.103566470306355</v>
      </c>
      <c r="O60" s="29" t="s">
        <v>64</v>
      </c>
      <c r="P60" s="30" t="str">
        <f t="shared" si="4"/>
        <v/>
      </c>
      <c r="Q60" s="31"/>
    </row>
    <row r="61" spans="1:17" ht="21">
      <c r="A61" s="32">
        <v>56</v>
      </c>
      <c r="B61" s="33" t="str">
        <f>VLOOKUP($O61,[1]Name!$A:$B,2,0)</f>
        <v>นนทบุรี</v>
      </c>
      <c r="C61" s="22">
        <f>IF(ISERROR(VLOOKUP($O61,[1]BEx6_1!$A:$Z,3,0)),0,VLOOKUP($O61,[1]BEx6_1!$A:$Z,3,0))</f>
        <v>3518.20062349</v>
      </c>
      <c r="D61" s="23">
        <f>IF(ISERROR(VLOOKUP($O61,[1]BEx6_1!$A:$Z,5,0)),0,VLOOKUP($O61,[1]BEx6_1!$A:$Z,5,0))</f>
        <v>68.961028389999996</v>
      </c>
      <c r="E61" s="24">
        <f>IF(ISERROR(VLOOKUP($O61,[1]BEx6_1!$A:$Z,6,0)),0,VLOOKUP($O61,[1]BEx6_1!$A:$Z,6,0))</f>
        <v>2917.04206041</v>
      </c>
      <c r="F61" s="34">
        <f t="shared" si="0"/>
        <v>82.912897034175941</v>
      </c>
      <c r="G61" s="22">
        <f>IF(ISERROR(VLOOKUP($O61,[1]BEx6_1!$A:$Z,8,0)),0,VLOOKUP($O61,[1]BEx6_1!$A:$Z,8,0))</f>
        <v>4361.6391841100003</v>
      </c>
      <c r="H61" s="23">
        <f>IF(ISERROR(VLOOKUP($O61,[1]BEx6_1!$A:$Z,10,0)),0,VLOOKUP($O61,[1]BEx6_1!$A:$Z,10,0))</f>
        <v>2083.9965799400002</v>
      </c>
      <c r="I61" s="24">
        <f>IF(ISERROR(VLOOKUP($O61,[1]BEx6_1!$A:$Z,11,0)),0,VLOOKUP($O61,[1]BEx6_1!$A:$Z,11,0))</f>
        <v>1583.0714069200001</v>
      </c>
      <c r="J61" s="35">
        <f t="shared" si="1"/>
        <v>36.29533164245516</v>
      </c>
      <c r="K61" s="22">
        <f t="shared" si="5"/>
        <v>7879.8398076000003</v>
      </c>
      <c r="L61" s="23">
        <f t="shared" si="5"/>
        <v>2152.9576083300003</v>
      </c>
      <c r="M61" s="27">
        <f t="shared" si="5"/>
        <v>4500.1134673300003</v>
      </c>
      <c r="N61" s="28">
        <f t="shared" si="3"/>
        <v>57.109199897562647</v>
      </c>
      <c r="O61" s="29" t="s">
        <v>65</v>
      </c>
      <c r="P61" s="30" t="str">
        <f t="shared" si="4"/>
        <v/>
      </c>
      <c r="Q61" s="31"/>
    </row>
    <row r="62" spans="1:17" ht="21">
      <c r="A62" s="32">
        <v>57</v>
      </c>
      <c r="B62" s="33" t="str">
        <f>VLOOKUP($O62,[1]Name!$A:$B,2,0)</f>
        <v>ลำพูน</v>
      </c>
      <c r="C62" s="22">
        <f>IF(ISERROR(VLOOKUP($O62,[1]BEx6_1!$A:$Z,3,0)),0,VLOOKUP($O62,[1]BEx6_1!$A:$Z,3,0))</f>
        <v>1126.4034208999999</v>
      </c>
      <c r="D62" s="23">
        <f>IF(ISERROR(VLOOKUP($O62,[1]BEx6_1!$A:$Z,5,0)),0,VLOOKUP($O62,[1]BEx6_1!$A:$Z,5,0))</f>
        <v>7.3437101699999996</v>
      </c>
      <c r="E62" s="24">
        <f>IF(ISERROR(VLOOKUP($O62,[1]BEx6_1!$A:$Z,6,0)),0,VLOOKUP($O62,[1]BEx6_1!$A:$Z,6,0))</f>
        <v>899.71436357000005</v>
      </c>
      <c r="F62" s="34">
        <f t="shared" si="0"/>
        <v>79.874967252063684</v>
      </c>
      <c r="G62" s="22">
        <f>IF(ISERROR(VLOOKUP($O62,[1]BEx6_1!$A:$Z,8,0)),0,VLOOKUP($O62,[1]BEx6_1!$A:$Z,8,0))</f>
        <v>1441.1972668200001</v>
      </c>
      <c r="H62" s="23">
        <f>IF(ISERROR(VLOOKUP($O62,[1]BEx6_1!$A:$Z,10,0)),0,VLOOKUP($O62,[1]BEx6_1!$A:$Z,10,0))</f>
        <v>526.00636928999995</v>
      </c>
      <c r="I62" s="24">
        <f>IF(ISERROR(VLOOKUP($O62,[1]BEx6_1!$A:$Z,11,0)),0,VLOOKUP($O62,[1]BEx6_1!$A:$Z,11,0))</f>
        <v>584.74526116000004</v>
      </c>
      <c r="J62" s="35">
        <f t="shared" si="1"/>
        <v>40.573575500197812</v>
      </c>
      <c r="K62" s="22">
        <f t="shared" si="5"/>
        <v>2567.6006877199998</v>
      </c>
      <c r="L62" s="23">
        <f t="shared" si="5"/>
        <v>533.35007945999996</v>
      </c>
      <c r="M62" s="27">
        <f t="shared" si="5"/>
        <v>1484.4596247300001</v>
      </c>
      <c r="N62" s="28">
        <f t="shared" si="3"/>
        <v>57.815050129472553</v>
      </c>
      <c r="O62" s="29" t="s">
        <v>66</v>
      </c>
      <c r="P62" s="30" t="str">
        <f t="shared" si="4"/>
        <v/>
      </c>
      <c r="Q62" s="31"/>
    </row>
    <row r="63" spans="1:17" ht="21">
      <c r="A63" s="32">
        <v>58</v>
      </c>
      <c r="B63" s="33" t="str">
        <f>VLOOKUP($O63,[1]Name!$A:$B,2,0)</f>
        <v>ตรัง</v>
      </c>
      <c r="C63" s="22">
        <f>IF(ISERROR(VLOOKUP($O63,[1]BEx6_1!$A:$Z,3,0)),0,VLOOKUP($O63,[1]BEx6_1!$A:$Z,3,0))</f>
        <v>1992.04826789</v>
      </c>
      <c r="D63" s="23">
        <f>IF(ISERROR(VLOOKUP($O63,[1]BEx6_1!$A:$Z,5,0)),0,VLOOKUP($O63,[1]BEx6_1!$A:$Z,5,0))</f>
        <v>12.73216759</v>
      </c>
      <c r="E63" s="24">
        <f>IF(ISERROR(VLOOKUP($O63,[1]BEx6_1!$A:$Z,6,0)),0,VLOOKUP($O63,[1]BEx6_1!$A:$Z,6,0))</f>
        <v>1665.13827737</v>
      </c>
      <c r="F63" s="34">
        <f t="shared" si="0"/>
        <v>83.589253544229294</v>
      </c>
      <c r="G63" s="22">
        <f>IF(ISERROR(VLOOKUP($O63,[1]BEx6_1!$A:$Z,8,0)),0,VLOOKUP($O63,[1]BEx6_1!$A:$Z,8,0))</f>
        <v>2302.8906134600002</v>
      </c>
      <c r="H63" s="23">
        <f>IF(ISERROR(VLOOKUP($O63,[1]BEx6_1!$A:$Z,10,0)),0,VLOOKUP($O63,[1]BEx6_1!$A:$Z,10,0))</f>
        <v>827.08508429000005</v>
      </c>
      <c r="I63" s="24">
        <f>IF(ISERROR(VLOOKUP($O63,[1]BEx6_1!$A:$Z,11,0)),0,VLOOKUP($O63,[1]BEx6_1!$A:$Z,11,0))</f>
        <v>819.49855133999995</v>
      </c>
      <c r="J63" s="35">
        <f t="shared" si="1"/>
        <v>35.585648165404457</v>
      </c>
      <c r="K63" s="22">
        <f t="shared" si="5"/>
        <v>4294.93888135</v>
      </c>
      <c r="L63" s="23">
        <f t="shared" si="5"/>
        <v>839.81725188000007</v>
      </c>
      <c r="M63" s="27">
        <f t="shared" si="5"/>
        <v>2484.6368287099999</v>
      </c>
      <c r="N63" s="28">
        <f t="shared" si="3"/>
        <v>57.850341933830272</v>
      </c>
      <c r="O63" s="29" t="s">
        <v>67</v>
      </c>
      <c r="P63" s="30" t="str">
        <f t="shared" si="4"/>
        <v/>
      </c>
      <c r="Q63" s="31"/>
    </row>
    <row r="64" spans="1:17" ht="21">
      <c r="A64" s="32">
        <v>59</v>
      </c>
      <c r="B64" s="33" t="str">
        <f>VLOOKUP($O64,[1]Name!$A:$B,2,0)</f>
        <v>สมุทรสาคร</v>
      </c>
      <c r="C64" s="22">
        <f>IF(ISERROR(VLOOKUP($O64,[1]BEx6_1!$A:$Z,3,0)),0,VLOOKUP($O64,[1]BEx6_1!$A:$Z,3,0))</f>
        <v>1415.4235516900001</v>
      </c>
      <c r="D64" s="23">
        <f>IF(ISERROR(VLOOKUP($O64,[1]BEx6_1!$A:$Z,5,0)),0,VLOOKUP($O64,[1]BEx6_1!$A:$Z,5,0))</f>
        <v>6.67970153</v>
      </c>
      <c r="E64" s="24">
        <f>IF(ISERROR(VLOOKUP($O64,[1]BEx6_1!$A:$Z,6,0)),0,VLOOKUP($O64,[1]BEx6_1!$A:$Z,6,0))</f>
        <v>1175.4604170299999</v>
      </c>
      <c r="F64" s="34">
        <f t="shared" si="0"/>
        <v>83.046549255628335</v>
      </c>
      <c r="G64" s="22">
        <f>IF(ISERROR(VLOOKUP($O64,[1]BEx6_1!$A:$Z,8,0)),0,VLOOKUP($O64,[1]BEx6_1!$A:$Z,8,0))</f>
        <v>1226.99682549</v>
      </c>
      <c r="H64" s="23">
        <f>IF(ISERROR(VLOOKUP($O64,[1]BEx6_1!$A:$Z,10,0)),0,VLOOKUP($O64,[1]BEx6_1!$A:$Z,10,0))</f>
        <v>738.94528050999998</v>
      </c>
      <c r="I64" s="24">
        <f>IF(ISERROR(VLOOKUP($O64,[1]BEx6_1!$A:$Z,11,0)),0,VLOOKUP($O64,[1]BEx6_1!$A:$Z,11,0))</f>
        <v>356.68642352000001</v>
      </c>
      <c r="J64" s="35">
        <f t="shared" si="1"/>
        <v>29.069873377835158</v>
      </c>
      <c r="K64" s="22">
        <f t="shared" si="5"/>
        <v>2642.4203771800003</v>
      </c>
      <c r="L64" s="23">
        <f t="shared" si="5"/>
        <v>745.62498203999996</v>
      </c>
      <c r="M64" s="27">
        <f t="shared" si="5"/>
        <v>1532.14684055</v>
      </c>
      <c r="N64" s="28">
        <f t="shared" si="3"/>
        <v>57.982706074387458</v>
      </c>
      <c r="O64" s="29" t="s">
        <v>68</v>
      </c>
      <c r="P64" s="30" t="str">
        <f t="shared" si="4"/>
        <v/>
      </c>
      <c r="Q64" s="31"/>
    </row>
    <row r="65" spans="1:17" ht="21">
      <c r="A65" s="32">
        <v>60</v>
      </c>
      <c r="B65" s="33" t="str">
        <f>VLOOKUP($O65,[1]Name!$A:$B,2,0)</f>
        <v>พิษณุโลก</v>
      </c>
      <c r="C65" s="22">
        <f>IF(ISERROR(VLOOKUP($O65,[1]BEx6_1!$A:$Z,3,0)),0,VLOOKUP($O65,[1]BEx6_1!$A:$Z,3,0))</f>
        <v>5438.8705798700003</v>
      </c>
      <c r="D65" s="23">
        <f>IF(ISERROR(VLOOKUP($O65,[1]BEx6_1!$A:$Z,5,0)),0,VLOOKUP($O65,[1]BEx6_1!$A:$Z,5,0))</f>
        <v>127.02317161000001</v>
      </c>
      <c r="E65" s="24">
        <f>IF(ISERROR(VLOOKUP($O65,[1]BEx6_1!$A:$Z,6,0)),0,VLOOKUP($O65,[1]BEx6_1!$A:$Z,6,0))</f>
        <v>4373.5917290199995</v>
      </c>
      <c r="F65" s="34">
        <f t="shared" si="0"/>
        <v>80.413601772530825</v>
      </c>
      <c r="G65" s="22">
        <f>IF(ISERROR(VLOOKUP($O65,[1]BEx6_1!$A:$Z,8,0)),0,VLOOKUP($O65,[1]BEx6_1!$A:$Z,8,0))</f>
        <v>4966.5527979400003</v>
      </c>
      <c r="H65" s="23">
        <f>IF(ISERROR(VLOOKUP($O65,[1]BEx6_1!$A:$Z,10,0)),0,VLOOKUP($O65,[1]BEx6_1!$A:$Z,10,0))</f>
        <v>2214.31338865</v>
      </c>
      <c r="I65" s="24">
        <f>IF(ISERROR(VLOOKUP($O65,[1]BEx6_1!$A:$Z,11,0)),0,VLOOKUP($O65,[1]BEx6_1!$A:$Z,11,0))</f>
        <v>1679.3359932200001</v>
      </c>
      <c r="J65" s="35">
        <f t="shared" si="1"/>
        <v>33.812909306361263</v>
      </c>
      <c r="K65" s="22">
        <f t="shared" si="5"/>
        <v>10405.423377810001</v>
      </c>
      <c r="L65" s="23">
        <f t="shared" si="5"/>
        <v>2341.3365602600002</v>
      </c>
      <c r="M65" s="27">
        <f t="shared" si="5"/>
        <v>6052.9277222399996</v>
      </c>
      <c r="N65" s="28">
        <f t="shared" si="3"/>
        <v>58.17089322043465</v>
      </c>
      <c r="O65" s="29" t="s">
        <v>69</v>
      </c>
      <c r="P65" s="30" t="str">
        <f t="shared" si="4"/>
        <v/>
      </c>
      <c r="Q65" s="31"/>
    </row>
    <row r="66" spans="1:17" ht="21">
      <c r="A66" s="32">
        <v>61</v>
      </c>
      <c r="B66" s="33" t="str">
        <f>VLOOKUP($O66,[1]Name!$A:$B,2,0)</f>
        <v>นครราชสีมา</v>
      </c>
      <c r="C66" s="22">
        <f>IF(ISERROR(VLOOKUP($O66,[1]BEx6_1!$A:$Z,3,0)),0,VLOOKUP($O66,[1]BEx6_1!$A:$Z,3,0))</f>
        <v>10409.553252350001</v>
      </c>
      <c r="D66" s="23">
        <f>IF(ISERROR(VLOOKUP($O66,[1]BEx6_1!$A:$Z,5,0)),0,VLOOKUP($O66,[1]BEx6_1!$A:$Z,5,0))</f>
        <v>149.79158441999999</v>
      </c>
      <c r="E66" s="24">
        <f>IF(ISERROR(VLOOKUP($O66,[1]BEx6_1!$A:$Z,6,0)),0,VLOOKUP($O66,[1]BEx6_1!$A:$Z,6,0))</f>
        <v>8632.8021477999991</v>
      </c>
      <c r="F66" s="34">
        <f t="shared" si="0"/>
        <v>82.931533549253018</v>
      </c>
      <c r="G66" s="22">
        <f>IF(ISERROR(VLOOKUP($O66,[1]BEx6_1!$A:$Z,8,0)),0,VLOOKUP($O66,[1]BEx6_1!$A:$Z,8,0))</f>
        <v>12936.683048790001</v>
      </c>
      <c r="H66" s="23">
        <f>IF(ISERROR(VLOOKUP($O66,[1]BEx6_1!$A:$Z,10,0)),0,VLOOKUP($O66,[1]BEx6_1!$A:$Z,10,0))</f>
        <v>4792.5302506400003</v>
      </c>
      <c r="I66" s="24">
        <f>IF(ISERROR(VLOOKUP($O66,[1]BEx6_1!$A:$Z,11,0)),0,VLOOKUP($O66,[1]BEx6_1!$A:$Z,11,0))</f>
        <v>4964.2469862899998</v>
      </c>
      <c r="J66" s="35">
        <f t="shared" si="1"/>
        <v>38.373414325508406</v>
      </c>
      <c r="K66" s="22">
        <f t="shared" si="5"/>
        <v>23346.236301140001</v>
      </c>
      <c r="L66" s="23">
        <f t="shared" si="5"/>
        <v>4942.32183506</v>
      </c>
      <c r="M66" s="27">
        <f t="shared" si="5"/>
        <v>13597.049134089999</v>
      </c>
      <c r="N66" s="28">
        <f t="shared" si="3"/>
        <v>58.240861433523882</v>
      </c>
      <c r="O66" s="29" t="s">
        <v>70</v>
      </c>
      <c r="P66" s="30" t="str">
        <f t="shared" si="4"/>
        <v/>
      </c>
      <c r="Q66" s="31"/>
    </row>
    <row r="67" spans="1:17" ht="21">
      <c r="A67" s="32">
        <v>62</v>
      </c>
      <c r="B67" s="33" t="str">
        <f>VLOOKUP($O67,[1]Name!$A:$B,2,0)</f>
        <v>สกลนคร</v>
      </c>
      <c r="C67" s="22">
        <f>IF(ISERROR(VLOOKUP($O67,[1]BEx6_1!$A:$Z,3,0)),0,VLOOKUP($O67,[1]BEx6_1!$A:$Z,3,0))</f>
        <v>3317.9508752299998</v>
      </c>
      <c r="D67" s="23">
        <f>IF(ISERROR(VLOOKUP($O67,[1]BEx6_1!$A:$Z,5,0)),0,VLOOKUP($O67,[1]BEx6_1!$A:$Z,5,0))</f>
        <v>44.05641215</v>
      </c>
      <c r="E67" s="24">
        <f>IF(ISERROR(VLOOKUP($O67,[1]BEx6_1!$A:$Z,6,0)),0,VLOOKUP($O67,[1]BEx6_1!$A:$Z,6,0))</f>
        <v>2638.5299188700001</v>
      </c>
      <c r="F67" s="34">
        <f t="shared" si="0"/>
        <v>79.522874752842682</v>
      </c>
      <c r="G67" s="22">
        <f>IF(ISERROR(VLOOKUP($O67,[1]BEx6_1!$A:$Z,8,0)),0,VLOOKUP($O67,[1]BEx6_1!$A:$Z,8,0))</f>
        <v>3906.6750752100002</v>
      </c>
      <c r="H67" s="23">
        <f>IF(ISERROR(VLOOKUP($O67,[1]BEx6_1!$A:$Z,10,0)),0,VLOOKUP($O67,[1]BEx6_1!$A:$Z,10,0))</f>
        <v>1181.5682418399999</v>
      </c>
      <c r="I67" s="24">
        <f>IF(ISERROR(VLOOKUP($O67,[1]BEx6_1!$A:$Z,11,0)),0,VLOOKUP($O67,[1]BEx6_1!$A:$Z,11,0))</f>
        <v>1583.9782579</v>
      </c>
      <c r="J67" s="35">
        <f t="shared" si="1"/>
        <v>40.545431278664879</v>
      </c>
      <c r="K67" s="22">
        <f t="shared" si="5"/>
        <v>7224.6259504400005</v>
      </c>
      <c r="L67" s="23">
        <f t="shared" si="5"/>
        <v>1225.6246539899998</v>
      </c>
      <c r="M67" s="27">
        <f t="shared" si="5"/>
        <v>4222.5081767700003</v>
      </c>
      <c r="N67" s="28">
        <f t="shared" si="3"/>
        <v>58.446045590953219</v>
      </c>
      <c r="O67" s="29" t="s">
        <v>71</v>
      </c>
      <c r="P67" s="30" t="str">
        <f t="shared" si="4"/>
        <v/>
      </c>
      <c r="Q67" s="31"/>
    </row>
    <row r="68" spans="1:17" ht="21">
      <c r="A68" s="32">
        <v>63</v>
      </c>
      <c r="B68" s="33" t="str">
        <f>VLOOKUP($O68,[1]Name!$A:$B,2,0)</f>
        <v>ลพบุรี</v>
      </c>
      <c r="C68" s="22">
        <f>IF(ISERROR(VLOOKUP($O68,[1]BEx6_1!$A:$Z,3,0)),0,VLOOKUP($O68,[1]BEx6_1!$A:$Z,3,0))</f>
        <v>3296.84132159</v>
      </c>
      <c r="D68" s="23">
        <f>IF(ISERROR(VLOOKUP($O68,[1]BEx6_1!$A:$Z,5,0)),0,VLOOKUP($O68,[1]BEx6_1!$A:$Z,5,0))</f>
        <v>34.86096294</v>
      </c>
      <c r="E68" s="24">
        <f>IF(ISERROR(VLOOKUP($O68,[1]BEx6_1!$A:$Z,6,0)),0,VLOOKUP($O68,[1]BEx6_1!$A:$Z,6,0))</f>
        <v>2559.9932634199999</v>
      </c>
      <c r="F68" s="34">
        <f t="shared" si="0"/>
        <v>77.649877980338061</v>
      </c>
      <c r="G68" s="22">
        <f>IF(ISERROR(VLOOKUP($O68,[1]BEx6_1!$A:$Z,8,0)),0,VLOOKUP($O68,[1]BEx6_1!$A:$Z,8,0))</f>
        <v>4590.1290619000001</v>
      </c>
      <c r="H68" s="23">
        <f>IF(ISERROR(VLOOKUP($O68,[1]BEx6_1!$A:$Z,10,0)),0,VLOOKUP($O68,[1]BEx6_1!$A:$Z,10,0))</f>
        <v>1643.70119974</v>
      </c>
      <c r="I68" s="24">
        <f>IF(ISERROR(VLOOKUP($O68,[1]BEx6_1!$A:$Z,11,0)),0,VLOOKUP($O68,[1]BEx6_1!$A:$Z,11,0))</f>
        <v>2076.3724555600002</v>
      </c>
      <c r="J68" s="35">
        <f t="shared" si="1"/>
        <v>45.235600732771637</v>
      </c>
      <c r="K68" s="22">
        <f t="shared" si="5"/>
        <v>7886.9703834900001</v>
      </c>
      <c r="L68" s="23">
        <f t="shared" si="5"/>
        <v>1678.56216268</v>
      </c>
      <c r="M68" s="27">
        <f t="shared" si="5"/>
        <v>4636.3657189799997</v>
      </c>
      <c r="N68" s="28">
        <f t="shared" si="3"/>
        <v>58.785129061539578</v>
      </c>
      <c r="O68" s="29" t="s">
        <v>72</v>
      </c>
      <c r="P68" s="30" t="str">
        <f t="shared" si="4"/>
        <v/>
      </c>
      <c r="Q68" s="31"/>
    </row>
    <row r="69" spans="1:17" ht="21">
      <c r="A69" s="32">
        <v>64</v>
      </c>
      <c r="B69" s="33" t="str">
        <f>VLOOKUP($O69,[1]Name!$A:$B,2,0)</f>
        <v>ศรีษะเกษ</v>
      </c>
      <c r="C69" s="22">
        <f>IF(ISERROR(VLOOKUP($O69,[1]BEx6_1!$A:$Z,3,0)),0,VLOOKUP($O69,[1]BEx6_1!$A:$Z,3,0))</f>
        <v>4125.4965271499996</v>
      </c>
      <c r="D69" s="23">
        <f>IF(ISERROR(VLOOKUP($O69,[1]BEx6_1!$A:$Z,5,0)),0,VLOOKUP($O69,[1]BEx6_1!$A:$Z,5,0))</f>
        <v>10.86755215</v>
      </c>
      <c r="E69" s="24">
        <f>IF(ISERROR(VLOOKUP($O69,[1]BEx6_1!$A:$Z,6,0)),0,VLOOKUP($O69,[1]BEx6_1!$A:$Z,6,0))</f>
        <v>3412.3443086399998</v>
      </c>
      <c r="F69" s="34">
        <f t="shared" si="0"/>
        <v>82.713542144158254</v>
      </c>
      <c r="G69" s="22">
        <f>IF(ISERROR(VLOOKUP($O69,[1]BEx6_1!$A:$Z,8,0)),0,VLOOKUP($O69,[1]BEx6_1!$A:$Z,8,0))</f>
        <v>3613.76686131</v>
      </c>
      <c r="H69" s="23">
        <f>IF(ISERROR(VLOOKUP($O69,[1]BEx6_1!$A:$Z,10,0)),0,VLOOKUP($O69,[1]BEx6_1!$A:$Z,10,0))</f>
        <v>1406.0426076399999</v>
      </c>
      <c r="I69" s="24">
        <f>IF(ISERROR(VLOOKUP($O69,[1]BEx6_1!$A:$Z,11,0)),0,VLOOKUP($O69,[1]BEx6_1!$A:$Z,11,0))</f>
        <v>1145.3513419200001</v>
      </c>
      <c r="J69" s="35">
        <f t="shared" si="1"/>
        <v>31.694112705012937</v>
      </c>
      <c r="K69" s="22">
        <f t="shared" si="5"/>
        <v>7739.26338846</v>
      </c>
      <c r="L69" s="23">
        <f t="shared" si="5"/>
        <v>1416.9101597899999</v>
      </c>
      <c r="M69" s="27">
        <f t="shared" si="5"/>
        <v>4557.6956505600001</v>
      </c>
      <c r="N69" s="28">
        <f t="shared" si="3"/>
        <v>58.890561307888433</v>
      </c>
      <c r="O69" s="29" t="s">
        <v>73</v>
      </c>
      <c r="P69" s="30" t="str">
        <f t="shared" si="4"/>
        <v/>
      </c>
      <c r="Q69" s="31"/>
    </row>
    <row r="70" spans="1:17" ht="21">
      <c r="A70" s="32">
        <v>65</v>
      </c>
      <c r="B70" s="33" t="str">
        <f>VLOOKUP($O70,[1]Name!$A:$B,2,0)</f>
        <v>สุโขทัย</v>
      </c>
      <c r="C70" s="22">
        <f>IF(ISERROR(VLOOKUP($O70,[1]BEx6_1!$A:$Z,3,0)),0,VLOOKUP($O70,[1]BEx6_1!$A:$Z,3,0))</f>
        <v>1783.94193159</v>
      </c>
      <c r="D70" s="23">
        <f>IF(ISERROR(VLOOKUP($O70,[1]BEx6_1!$A:$Z,5,0)),0,VLOOKUP($O70,[1]BEx6_1!$A:$Z,5,0))</f>
        <v>20.257825100000002</v>
      </c>
      <c r="E70" s="24">
        <f>IF(ISERROR(VLOOKUP($O70,[1]BEx6_1!$A:$Z,6,0)),0,VLOOKUP($O70,[1]BEx6_1!$A:$Z,6,0))</f>
        <v>1500.4676844400001</v>
      </c>
      <c r="F70" s="34">
        <f t="shared" ref="F70:F82" si="6">IF(ISERROR(E70/C70*100),0,E70/C70*100)</f>
        <v>84.109670716840895</v>
      </c>
      <c r="G70" s="22">
        <f>IF(ISERROR(VLOOKUP($O70,[1]BEx6_1!$A:$Z,8,0)),0,VLOOKUP($O70,[1]BEx6_1!$A:$Z,8,0))</f>
        <v>3171.2662690500001</v>
      </c>
      <c r="H70" s="23">
        <f>IF(ISERROR(VLOOKUP($O70,[1]BEx6_1!$A:$Z,10,0)),0,VLOOKUP($O70,[1]BEx6_1!$A:$Z,10,0))</f>
        <v>898.14723102000005</v>
      </c>
      <c r="I70" s="24">
        <f>IF(ISERROR(VLOOKUP($O70,[1]BEx6_1!$A:$Z,11,0)),0,VLOOKUP($O70,[1]BEx6_1!$A:$Z,11,0))</f>
        <v>1430.32274843</v>
      </c>
      <c r="J70" s="35">
        <f t="shared" ref="J70:J82" si="7">IF(ISERROR(I70/G70*100),0,I70/G70*100)</f>
        <v>45.102575030966243</v>
      </c>
      <c r="K70" s="22">
        <f t="shared" ref="K70:M81" si="8">C70+G70</f>
        <v>4955.2082006399996</v>
      </c>
      <c r="L70" s="23">
        <f t="shared" si="8"/>
        <v>918.40505612000004</v>
      </c>
      <c r="M70" s="27">
        <f t="shared" si="8"/>
        <v>2930.7904328700001</v>
      </c>
      <c r="N70" s="28">
        <f t="shared" ref="N70:N82" si="9">IF(ISERROR(M70/K70*100),0,M70/K70*100)</f>
        <v>59.145656735300612</v>
      </c>
      <c r="O70" s="29" t="s">
        <v>74</v>
      </c>
      <c r="P70" s="30" t="str">
        <f t="shared" si="4"/>
        <v/>
      </c>
      <c r="Q70" s="31"/>
    </row>
    <row r="71" spans="1:17" ht="21">
      <c r="A71" s="32">
        <v>66</v>
      </c>
      <c r="B71" s="33" t="str">
        <f>VLOOKUP($O71,[1]Name!$A:$B,2,0)</f>
        <v>ปัตตานี</v>
      </c>
      <c r="C71" s="22">
        <f>IF(ISERROR(VLOOKUP($O71,[1]BEx6_1!$A:$Z,3,0)),0,VLOOKUP($O71,[1]BEx6_1!$A:$Z,3,0))</f>
        <v>4679.5800005900001</v>
      </c>
      <c r="D71" s="23">
        <f>IF(ISERROR(VLOOKUP($O71,[1]BEx6_1!$A:$Z,5,0)),0,VLOOKUP($O71,[1]BEx6_1!$A:$Z,5,0))</f>
        <v>31.292031260000002</v>
      </c>
      <c r="E71" s="24">
        <f>IF(ISERROR(VLOOKUP($O71,[1]BEx6_1!$A:$Z,6,0)),0,VLOOKUP($O71,[1]BEx6_1!$A:$Z,6,0))</f>
        <v>3653.02057474</v>
      </c>
      <c r="F71" s="34">
        <f t="shared" si="6"/>
        <v>78.063000830831569</v>
      </c>
      <c r="G71" s="22">
        <f>IF(ISERROR(VLOOKUP($O71,[1]BEx6_1!$A:$Z,8,0)),0,VLOOKUP($O71,[1]BEx6_1!$A:$Z,8,0))</f>
        <v>3178.8137630900001</v>
      </c>
      <c r="H71" s="23">
        <f>IF(ISERROR(VLOOKUP($O71,[1]BEx6_1!$A:$Z,10,0)),0,VLOOKUP($O71,[1]BEx6_1!$A:$Z,10,0))</f>
        <v>1498.3159266</v>
      </c>
      <c r="I71" s="24">
        <f>IF(ISERROR(VLOOKUP($O71,[1]BEx6_1!$A:$Z,11,0)),0,VLOOKUP($O71,[1]BEx6_1!$A:$Z,11,0))</f>
        <v>1007.39209974</v>
      </c>
      <c r="J71" s="35">
        <f t="shared" si="7"/>
        <v>31.690818488238637</v>
      </c>
      <c r="K71" s="22">
        <f t="shared" si="8"/>
        <v>7858.3937636800001</v>
      </c>
      <c r="L71" s="23">
        <f t="shared" si="8"/>
        <v>1529.6079578599999</v>
      </c>
      <c r="M71" s="27">
        <f t="shared" si="8"/>
        <v>4660.4126744799996</v>
      </c>
      <c r="N71" s="28">
        <f t="shared" si="9"/>
        <v>59.304901416616964</v>
      </c>
      <c r="O71" s="29" t="s">
        <v>75</v>
      </c>
      <c r="P71" s="30" t="str">
        <f t="shared" si="4"/>
        <v/>
      </c>
      <c r="Q71" s="31"/>
    </row>
    <row r="72" spans="1:17" ht="21">
      <c r="A72" s="32">
        <v>67</v>
      </c>
      <c r="B72" s="33" t="str">
        <f>VLOOKUP($O72,[1]Name!$A:$B,2,0)</f>
        <v>เชียงราย</v>
      </c>
      <c r="C72" s="22">
        <f>IF(ISERROR(VLOOKUP($O72,[1]BEx6_1!$A:$Z,3,0)),0,VLOOKUP($O72,[1]BEx6_1!$A:$Z,3,0))</f>
        <v>4997.8988489200001</v>
      </c>
      <c r="D72" s="23">
        <f>IF(ISERROR(VLOOKUP($O72,[1]BEx6_1!$A:$Z,5,0)),0,VLOOKUP($O72,[1]BEx6_1!$A:$Z,5,0))</f>
        <v>30.996902729999999</v>
      </c>
      <c r="E72" s="24">
        <f>IF(ISERROR(VLOOKUP($O72,[1]BEx6_1!$A:$Z,6,0)),0,VLOOKUP($O72,[1]BEx6_1!$A:$Z,6,0))</f>
        <v>4153.3634667899996</v>
      </c>
      <c r="F72" s="34">
        <f t="shared" si="6"/>
        <v>83.102191387636893</v>
      </c>
      <c r="G72" s="22">
        <f>IF(ISERROR(VLOOKUP($O72,[1]BEx6_1!$A:$Z,8,0)),0,VLOOKUP($O72,[1]BEx6_1!$A:$Z,8,0))</f>
        <v>5474.3208877300003</v>
      </c>
      <c r="H72" s="23">
        <f>IF(ISERROR(VLOOKUP($O72,[1]BEx6_1!$A:$Z,10,0)),0,VLOOKUP($O72,[1]BEx6_1!$A:$Z,10,0))</f>
        <v>1839.2359941899999</v>
      </c>
      <c r="I72" s="24">
        <f>IF(ISERROR(VLOOKUP($O72,[1]BEx6_1!$A:$Z,11,0)),0,VLOOKUP($O72,[1]BEx6_1!$A:$Z,11,0))</f>
        <v>2135.9427152899998</v>
      </c>
      <c r="J72" s="35">
        <f t="shared" si="7"/>
        <v>39.01749201581233</v>
      </c>
      <c r="K72" s="22">
        <f t="shared" si="8"/>
        <v>10472.21973665</v>
      </c>
      <c r="L72" s="23">
        <f t="shared" si="8"/>
        <v>1870.23289692</v>
      </c>
      <c r="M72" s="27">
        <f t="shared" si="8"/>
        <v>6289.3061820799994</v>
      </c>
      <c r="N72" s="28">
        <f t="shared" si="9"/>
        <v>60.057049414930539</v>
      </c>
      <c r="O72" s="29" t="s">
        <v>76</v>
      </c>
      <c r="P72" s="30" t="str">
        <f t="shared" ref="P72:P81" si="10">IF(N72&lt;N71,"check","")</f>
        <v/>
      </c>
      <c r="Q72" s="31"/>
    </row>
    <row r="73" spans="1:17" ht="21">
      <c r="A73" s="32">
        <v>68</v>
      </c>
      <c r="B73" s="33" t="str">
        <f>VLOOKUP($O73,[1]Name!$A:$B,2,0)</f>
        <v>อุบลราชธานี</v>
      </c>
      <c r="C73" s="22">
        <f>IF(ISERROR(VLOOKUP($O73,[1]BEx6_1!$A:$Z,3,0)),0,VLOOKUP($O73,[1]BEx6_1!$A:$Z,3,0))</f>
        <v>6896.2917791</v>
      </c>
      <c r="D73" s="23">
        <f>IF(ISERROR(VLOOKUP($O73,[1]BEx6_1!$A:$Z,5,0)),0,VLOOKUP($O73,[1]BEx6_1!$A:$Z,5,0))</f>
        <v>63.053814750000001</v>
      </c>
      <c r="E73" s="24">
        <f>IF(ISERROR(VLOOKUP($O73,[1]BEx6_1!$A:$Z,6,0)),0,VLOOKUP($O73,[1]BEx6_1!$A:$Z,6,0))</f>
        <v>5639.4675585000005</v>
      </c>
      <c r="F73" s="34">
        <f t="shared" si="6"/>
        <v>81.775361877684048</v>
      </c>
      <c r="G73" s="22">
        <f>IF(ISERROR(VLOOKUP($O73,[1]BEx6_1!$A:$Z,8,0)),0,VLOOKUP($O73,[1]BEx6_1!$A:$Z,8,0))</f>
        <v>7109.8180404300001</v>
      </c>
      <c r="H73" s="23">
        <f>IF(ISERROR(VLOOKUP($O73,[1]BEx6_1!$A:$Z,10,0)),0,VLOOKUP($O73,[1]BEx6_1!$A:$Z,10,0))</f>
        <v>1817.04575725</v>
      </c>
      <c r="I73" s="24">
        <f>IF(ISERROR(VLOOKUP($O73,[1]BEx6_1!$A:$Z,11,0)),0,VLOOKUP($O73,[1]BEx6_1!$A:$Z,11,0))</f>
        <v>2786.54924175</v>
      </c>
      <c r="J73" s="35">
        <f t="shared" si="7"/>
        <v>39.192975486915131</v>
      </c>
      <c r="K73" s="22">
        <f t="shared" si="8"/>
        <v>14006.10981953</v>
      </c>
      <c r="L73" s="23">
        <f t="shared" si="8"/>
        <v>1880.0995719999999</v>
      </c>
      <c r="M73" s="27">
        <f t="shared" si="8"/>
        <v>8426.0168002499995</v>
      </c>
      <c r="N73" s="28">
        <f t="shared" si="9"/>
        <v>60.159579703572177</v>
      </c>
      <c r="O73" s="29" t="s">
        <v>77</v>
      </c>
      <c r="P73" s="30" t="str">
        <f t="shared" si="10"/>
        <v/>
      </c>
      <c r="Q73" s="31"/>
    </row>
    <row r="74" spans="1:17" ht="21">
      <c r="A74" s="32">
        <v>69</v>
      </c>
      <c r="B74" s="33" t="str">
        <f>VLOOKUP($O74,[1]Name!$A:$B,2,0)</f>
        <v>หนองคาย</v>
      </c>
      <c r="C74" s="22">
        <f>IF(ISERROR(VLOOKUP($O74,[1]BEx6_1!$A:$Z,3,0)),0,VLOOKUP($O74,[1]BEx6_1!$A:$Z,3,0))</f>
        <v>1661.7785916600001</v>
      </c>
      <c r="D74" s="23">
        <f>IF(ISERROR(VLOOKUP($O74,[1]BEx6_1!$A:$Z,5,0)),0,VLOOKUP($O74,[1]BEx6_1!$A:$Z,5,0))</f>
        <v>4.6475388200000003</v>
      </c>
      <c r="E74" s="24">
        <f>IF(ISERROR(VLOOKUP($O74,[1]BEx6_1!$A:$Z,6,0)),0,VLOOKUP($O74,[1]BEx6_1!$A:$Z,6,0))</f>
        <v>1338.7392478899999</v>
      </c>
      <c r="F74" s="34">
        <f t="shared" si="6"/>
        <v>80.560626704950707</v>
      </c>
      <c r="G74" s="22">
        <f>IF(ISERROR(VLOOKUP($O74,[1]BEx6_1!$A:$Z,8,0)),0,VLOOKUP($O74,[1]BEx6_1!$A:$Z,8,0))</f>
        <v>1827.29753377</v>
      </c>
      <c r="H74" s="23">
        <f>IF(ISERROR(VLOOKUP($O74,[1]BEx6_1!$A:$Z,10,0)),0,VLOOKUP($O74,[1]BEx6_1!$A:$Z,10,0))</f>
        <v>578.08542505000003</v>
      </c>
      <c r="I74" s="24">
        <f>IF(ISERROR(VLOOKUP($O74,[1]BEx6_1!$A:$Z,11,0)),0,VLOOKUP($O74,[1]BEx6_1!$A:$Z,11,0))</f>
        <v>767.91725345999998</v>
      </c>
      <c r="J74" s="35">
        <f t="shared" si="7"/>
        <v>42.024751813442599</v>
      </c>
      <c r="K74" s="22">
        <f t="shared" si="8"/>
        <v>3489.07612543</v>
      </c>
      <c r="L74" s="23">
        <f t="shared" si="8"/>
        <v>582.73296387000005</v>
      </c>
      <c r="M74" s="27">
        <f t="shared" si="8"/>
        <v>2106.6565013499999</v>
      </c>
      <c r="N74" s="28">
        <f t="shared" si="9"/>
        <v>60.378633931077431</v>
      </c>
      <c r="O74" s="29" t="s">
        <v>78</v>
      </c>
      <c r="P74" s="30" t="str">
        <f t="shared" si="10"/>
        <v/>
      </c>
      <c r="Q74" s="31"/>
    </row>
    <row r="75" spans="1:17" ht="21">
      <c r="A75" s="32">
        <v>70</v>
      </c>
      <c r="B75" s="33" t="str">
        <f>VLOOKUP($O75,[1]Name!$A:$B,2,0)</f>
        <v>นครปฐม</v>
      </c>
      <c r="C75" s="22">
        <f>IF(ISERROR(VLOOKUP($O75,[1]BEx6_1!$A:$Z,3,0)),0,VLOOKUP($O75,[1]BEx6_1!$A:$Z,3,0))</f>
        <v>3252.7497858299998</v>
      </c>
      <c r="D75" s="23">
        <f>IF(ISERROR(VLOOKUP($O75,[1]BEx6_1!$A:$Z,5,0)),0,VLOOKUP($O75,[1]BEx6_1!$A:$Z,5,0))</f>
        <v>66.142659080000001</v>
      </c>
      <c r="E75" s="24">
        <f>IF(ISERROR(VLOOKUP($O75,[1]BEx6_1!$A:$Z,6,0)),0,VLOOKUP($O75,[1]BEx6_1!$A:$Z,6,0))</f>
        <v>2598.62169722</v>
      </c>
      <c r="F75" s="34">
        <f t="shared" si="6"/>
        <v>79.889996720326067</v>
      </c>
      <c r="G75" s="22">
        <f>IF(ISERROR(VLOOKUP($O75,[1]BEx6_1!$A:$Z,8,0)),0,VLOOKUP($O75,[1]BEx6_1!$A:$Z,8,0))</f>
        <v>2138.0081316400001</v>
      </c>
      <c r="H75" s="23">
        <f>IF(ISERROR(VLOOKUP($O75,[1]BEx6_1!$A:$Z,10,0)),0,VLOOKUP($O75,[1]BEx6_1!$A:$Z,10,0))</f>
        <v>921.36935455000003</v>
      </c>
      <c r="I75" s="24">
        <f>IF(ISERROR(VLOOKUP($O75,[1]BEx6_1!$A:$Z,11,0)),0,VLOOKUP($O75,[1]BEx6_1!$A:$Z,11,0))</f>
        <v>714.81150982999998</v>
      </c>
      <c r="J75" s="35">
        <f t="shared" si="7"/>
        <v>33.433526245837527</v>
      </c>
      <c r="K75" s="22">
        <f t="shared" si="8"/>
        <v>5390.7579174700004</v>
      </c>
      <c r="L75" s="23">
        <f t="shared" si="8"/>
        <v>987.51201363000007</v>
      </c>
      <c r="M75" s="27">
        <f t="shared" si="8"/>
        <v>3313.43320705</v>
      </c>
      <c r="N75" s="28">
        <f t="shared" si="9"/>
        <v>61.465071475609243</v>
      </c>
      <c r="O75" s="29" t="s">
        <v>79</v>
      </c>
      <c r="P75" s="30" t="str">
        <f t="shared" si="10"/>
        <v/>
      </c>
      <c r="Q75" s="31"/>
    </row>
    <row r="76" spans="1:17" ht="21">
      <c r="A76" s="32">
        <v>71</v>
      </c>
      <c r="B76" s="33" t="str">
        <f>VLOOKUP($O76,[1]Name!$A:$B,2,0)</f>
        <v>ตาก</v>
      </c>
      <c r="C76" s="22">
        <f>IF(ISERROR(VLOOKUP($O76,[1]BEx6_1!$A:$Z,3,0)),0,VLOOKUP($O76,[1]BEx6_1!$A:$Z,3,0))</f>
        <v>2474.2755763599998</v>
      </c>
      <c r="D76" s="23">
        <f>IF(ISERROR(VLOOKUP($O76,[1]BEx6_1!$A:$Z,5,0)),0,VLOOKUP($O76,[1]BEx6_1!$A:$Z,5,0))</f>
        <v>22.446383579999999</v>
      </c>
      <c r="E76" s="24">
        <f>IF(ISERROR(VLOOKUP($O76,[1]BEx6_1!$A:$Z,6,0)),0,VLOOKUP($O76,[1]BEx6_1!$A:$Z,6,0))</f>
        <v>2005.2334284399999</v>
      </c>
      <c r="F76" s="34">
        <f t="shared" si="6"/>
        <v>81.043253532412677</v>
      </c>
      <c r="G76" s="22">
        <f>IF(ISERROR(VLOOKUP($O76,[1]BEx6_1!$A:$Z,8,0)),0,VLOOKUP($O76,[1]BEx6_1!$A:$Z,8,0))</f>
        <v>2309.9341330799998</v>
      </c>
      <c r="H76" s="23">
        <f>IF(ISERROR(VLOOKUP($O76,[1]BEx6_1!$A:$Z,10,0)),0,VLOOKUP($O76,[1]BEx6_1!$A:$Z,10,0))</f>
        <v>914.28772042000003</v>
      </c>
      <c r="I76" s="24">
        <f>IF(ISERROR(VLOOKUP($O76,[1]BEx6_1!$A:$Z,11,0)),0,VLOOKUP($O76,[1]BEx6_1!$A:$Z,11,0))</f>
        <v>992.90469251000002</v>
      </c>
      <c r="J76" s="35">
        <f t="shared" si="7"/>
        <v>42.984112762821056</v>
      </c>
      <c r="K76" s="22">
        <f t="shared" si="8"/>
        <v>4784.2097094399996</v>
      </c>
      <c r="L76" s="23">
        <f t="shared" si="8"/>
        <v>936.734104</v>
      </c>
      <c r="M76" s="27">
        <f t="shared" si="8"/>
        <v>2998.13812095</v>
      </c>
      <c r="N76" s="28">
        <f t="shared" si="9"/>
        <v>62.667364163284923</v>
      </c>
      <c r="O76" s="29" t="s">
        <v>80</v>
      </c>
      <c r="P76" s="30" t="str">
        <f t="shared" si="10"/>
        <v/>
      </c>
      <c r="Q76" s="31"/>
    </row>
    <row r="77" spans="1:17" ht="21">
      <c r="A77" s="32">
        <v>72</v>
      </c>
      <c r="B77" s="33" t="str">
        <f>VLOOKUP($O77,[1]Name!$A:$B,2,0)</f>
        <v>ขอนแก่น</v>
      </c>
      <c r="C77" s="22">
        <f>IF(ISERROR(VLOOKUP($O77,[1]BEx6_1!$A:$Z,3,0)),0,VLOOKUP($O77,[1]BEx6_1!$A:$Z,3,0))</f>
        <v>10355.95174502</v>
      </c>
      <c r="D77" s="23">
        <f>IF(ISERROR(VLOOKUP($O77,[1]BEx6_1!$A:$Z,5,0)),0,VLOOKUP($O77,[1]BEx6_1!$A:$Z,5,0))</f>
        <v>80.131343419999993</v>
      </c>
      <c r="E77" s="24">
        <f>IF(ISERROR(VLOOKUP($O77,[1]BEx6_1!$A:$Z,6,0)),0,VLOOKUP($O77,[1]BEx6_1!$A:$Z,6,0))</f>
        <v>9081.9065296600002</v>
      </c>
      <c r="F77" s="34">
        <f t="shared" si="6"/>
        <v>87.697458942171423</v>
      </c>
      <c r="G77" s="22">
        <f>IF(ISERROR(VLOOKUP($O77,[1]BEx6_1!$A:$Z,8,0)),0,VLOOKUP($O77,[1]BEx6_1!$A:$Z,8,0))</f>
        <v>9477.4573622700009</v>
      </c>
      <c r="H77" s="23">
        <f>IF(ISERROR(VLOOKUP($O77,[1]BEx6_1!$A:$Z,10,0)),0,VLOOKUP($O77,[1]BEx6_1!$A:$Z,10,0))</f>
        <v>3919.5710008900001</v>
      </c>
      <c r="I77" s="24">
        <f>IF(ISERROR(VLOOKUP($O77,[1]BEx6_1!$A:$Z,11,0)),0,VLOOKUP($O77,[1]BEx6_1!$A:$Z,11,0))</f>
        <v>3686.4541985800001</v>
      </c>
      <c r="J77" s="35">
        <f t="shared" si="7"/>
        <v>38.897080278681798</v>
      </c>
      <c r="K77" s="22">
        <f t="shared" si="8"/>
        <v>19833.409107290001</v>
      </c>
      <c r="L77" s="23">
        <f t="shared" si="8"/>
        <v>3999.7023443100002</v>
      </c>
      <c r="M77" s="27">
        <f t="shared" si="8"/>
        <v>12768.360728240001</v>
      </c>
      <c r="N77" s="28">
        <f t="shared" si="9"/>
        <v>64.378043427475319</v>
      </c>
      <c r="O77" s="29" t="s">
        <v>81</v>
      </c>
      <c r="P77" s="30" t="str">
        <f t="shared" si="10"/>
        <v/>
      </c>
      <c r="Q77" s="31"/>
    </row>
    <row r="78" spans="1:17" ht="21">
      <c r="A78" s="32">
        <v>73</v>
      </c>
      <c r="B78" s="33" t="str">
        <f>VLOOKUP($O78,[1]Name!$A:$B,2,0)</f>
        <v>สงขลา</v>
      </c>
      <c r="C78" s="22">
        <f>IF(ISERROR(VLOOKUP($O78,[1]BEx6_1!$A:$Z,3,0)),0,VLOOKUP($O78,[1]BEx6_1!$A:$Z,3,0))</f>
        <v>12318.550250689999</v>
      </c>
      <c r="D78" s="23">
        <f>IF(ISERROR(VLOOKUP($O78,[1]BEx6_1!$A:$Z,5,0)),0,VLOOKUP($O78,[1]BEx6_1!$A:$Z,5,0))</f>
        <v>85.15086058</v>
      </c>
      <c r="E78" s="24">
        <f>IF(ISERROR(VLOOKUP($O78,[1]BEx6_1!$A:$Z,6,0)),0,VLOOKUP($O78,[1]BEx6_1!$A:$Z,6,0))</f>
        <v>10780.92703778</v>
      </c>
      <c r="F78" s="34">
        <f t="shared" si="6"/>
        <v>87.517823269634576</v>
      </c>
      <c r="G78" s="22">
        <f>IF(ISERROR(VLOOKUP($O78,[1]BEx6_1!$A:$Z,8,0)),0,VLOOKUP($O78,[1]BEx6_1!$A:$Z,8,0))</f>
        <v>11913.46056215</v>
      </c>
      <c r="H78" s="23">
        <f>IF(ISERROR(VLOOKUP($O78,[1]BEx6_1!$A:$Z,10,0)),0,VLOOKUP($O78,[1]BEx6_1!$A:$Z,10,0))</f>
        <v>5093.8116514100002</v>
      </c>
      <c r="I78" s="24">
        <f>IF(ISERROR(VLOOKUP($O78,[1]BEx6_1!$A:$Z,11,0)),0,VLOOKUP($O78,[1]BEx6_1!$A:$Z,11,0))</f>
        <v>4996.1996299800003</v>
      </c>
      <c r="J78" s="37">
        <f t="shared" si="7"/>
        <v>41.937433744929827</v>
      </c>
      <c r="K78" s="22">
        <f t="shared" si="8"/>
        <v>24232.010812839999</v>
      </c>
      <c r="L78" s="23">
        <f t="shared" si="8"/>
        <v>5178.9625119900002</v>
      </c>
      <c r="M78" s="24">
        <f t="shared" si="8"/>
        <v>15777.12666776</v>
      </c>
      <c r="N78" s="28">
        <f t="shared" si="9"/>
        <v>65.108615168659696</v>
      </c>
      <c r="O78" s="29" t="s">
        <v>82</v>
      </c>
      <c r="P78" s="30" t="str">
        <f t="shared" si="10"/>
        <v/>
      </c>
      <c r="Q78" s="31"/>
    </row>
    <row r="79" spans="1:17" ht="21">
      <c r="A79" s="32">
        <v>74</v>
      </c>
      <c r="B79" s="33" t="str">
        <f>VLOOKUP($O79,[1]Name!$A:$B,2,0)</f>
        <v>พะเยา</v>
      </c>
      <c r="C79" s="22">
        <f>IF(ISERROR(VLOOKUP($O79,[1]BEx6_1!$A:$Z,3,0)),0,VLOOKUP($O79,[1]BEx6_1!$A:$Z,3,0))</f>
        <v>2165.1431477699998</v>
      </c>
      <c r="D79" s="23">
        <f>IF(ISERROR(VLOOKUP($O79,[1]BEx6_1!$A:$Z,5,0)),0,VLOOKUP($O79,[1]BEx6_1!$A:$Z,5,0))</f>
        <v>7.3562114300000001</v>
      </c>
      <c r="E79" s="24">
        <f>IF(ISERROR(VLOOKUP($O79,[1]BEx6_1!$A:$Z,6,0)),0,VLOOKUP($O79,[1]BEx6_1!$A:$Z,6,0))</f>
        <v>1847.2625719299999</v>
      </c>
      <c r="F79" s="34">
        <f t="shared" si="6"/>
        <v>85.318265161017052</v>
      </c>
      <c r="G79" s="22">
        <f>IF(ISERROR(VLOOKUP($O79,[1]BEx6_1!$A:$Z,8,0)),0,VLOOKUP($O79,[1]BEx6_1!$A:$Z,8,0))</f>
        <v>1919.2194247</v>
      </c>
      <c r="H79" s="23">
        <f>IF(ISERROR(VLOOKUP($O79,[1]BEx6_1!$A:$Z,10,0)),0,VLOOKUP($O79,[1]BEx6_1!$A:$Z,10,0))</f>
        <v>553.33167877999995</v>
      </c>
      <c r="I79" s="24">
        <f>IF(ISERROR(VLOOKUP($O79,[1]BEx6_1!$A:$Z,11,0)),0,VLOOKUP($O79,[1]BEx6_1!$A:$Z,11,0))</f>
        <v>888.65121975</v>
      </c>
      <c r="J79" s="35">
        <f t="shared" si="7"/>
        <v>46.30274205821506</v>
      </c>
      <c r="K79" s="22">
        <f t="shared" si="8"/>
        <v>4084.3625724699996</v>
      </c>
      <c r="L79" s="23">
        <f t="shared" si="8"/>
        <v>560.68789020999998</v>
      </c>
      <c r="M79" s="27">
        <f t="shared" si="8"/>
        <v>2735.91379168</v>
      </c>
      <c r="N79" s="28">
        <f t="shared" si="9"/>
        <v>66.985086243836307</v>
      </c>
      <c r="O79" s="29" t="s">
        <v>83</v>
      </c>
      <c r="P79" s="30" t="str">
        <f t="shared" si="10"/>
        <v/>
      </c>
      <c r="Q79" s="31"/>
    </row>
    <row r="80" spans="1:17" ht="21">
      <c r="A80" s="32">
        <v>75</v>
      </c>
      <c r="B80" s="33" t="str">
        <f>VLOOKUP($O80,[1]Name!$A:$B,2,0)</f>
        <v>นครศรีธรรมราช</v>
      </c>
      <c r="C80" s="22">
        <f>IF(ISERROR(VLOOKUP($O80,[1]BEx6_1!$A:$Z,3,0)),0,VLOOKUP($O80,[1]BEx6_1!$A:$Z,3,0))</f>
        <v>10042.257993450001</v>
      </c>
      <c r="D80" s="23">
        <f>IF(ISERROR(VLOOKUP($O80,[1]BEx6_1!$A:$Z,5,0)),0,VLOOKUP($O80,[1]BEx6_1!$A:$Z,5,0))</f>
        <v>40.988619700000001</v>
      </c>
      <c r="E80" s="24">
        <f>IF(ISERROR(VLOOKUP($O80,[1]BEx6_1!$A:$Z,6,0)),0,VLOOKUP($O80,[1]BEx6_1!$A:$Z,6,0))</f>
        <v>8932.6897447600004</v>
      </c>
      <c r="F80" s="34">
        <f t="shared" si="6"/>
        <v>88.951008334841532</v>
      </c>
      <c r="G80" s="22">
        <f>IF(ISERROR(VLOOKUP($O80,[1]BEx6_1!$A:$Z,8,0)),0,VLOOKUP($O80,[1]BEx6_1!$A:$Z,8,0))</f>
        <v>6727.5051986199996</v>
      </c>
      <c r="H80" s="23">
        <f>IF(ISERROR(VLOOKUP($O80,[1]BEx6_1!$A:$Z,10,0)),0,VLOOKUP($O80,[1]BEx6_1!$A:$Z,10,0))</f>
        <v>1817.64298532</v>
      </c>
      <c r="I80" s="24">
        <f>IF(ISERROR(VLOOKUP($O80,[1]BEx6_1!$A:$Z,11,0)),0,VLOOKUP($O80,[1]BEx6_1!$A:$Z,11,0))</f>
        <v>2535.0430446400001</v>
      </c>
      <c r="J80" s="35">
        <f t="shared" si="7"/>
        <v>37.681770133154387</v>
      </c>
      <c r="K80" s="22">
        <f t="shared" si="8"/>
        <v>16769.763192070001</v>
      </c>
      <c r="L80" s="23">
        <f t="shared" si="8"/>
        <v>1858.6316050200001</v>
      </c>
      <c r="M80" s="27">
        <f t="shared" si="8"/>
        <v>11467.732789400001</v>
      </c>
      <c r="N80" s="28">
        <f t="shared" si="9"/>
        <v>68.383391333890771</v>
      </c>
      <c r="O80" s="29" t="s">
        <v>84</v>
      </c>
      <c r="P80" s="30" t="str">
        <f t="shared" si="10"/>
        <v/>
      </c>
      <c r="Q80" s="31"/>
    </row>
    <row r="81" spans="1:17" ht="21">
      <c r="A81" s="32">
        <v>76</v>
      </c>
      <c r="B81" s="33" t="str">
        <f>VLOOKUP($O81,[1]Name!$A:$B,2,0)</f>
        <v>เชียงใหม่</v>
      </c>
      <c r="C81" s="22">
        <f>IF(ISERROR(VLOOKUP($O81,[1]BEx6_1!$A:$Z,3,0)),0,VLOOKUP($O81,[1]BEx6_1!$A:$Z,3,0))</f>
        <v>14158.44372976</v>
      </c>
      <c r="D81" s="23">
        <f>IF(ISERROR(VLOOKUP($O81,[1]BEx6_1!$A:$Z,5,0)),0,VLOOKUP($O81,[1]BEx6_1!$A:$Z,5,0))</f>
        <v>106.4667932</v>
      </c>
      <c r="E81" s="24">
        <f>IF(ISERROR(VLOOKUP($O81,[1]BEx6_1!$A:$Z,6,0)),0,VLOOKUP($O81,[1]BEx6_1!$A:$Z,6,0))</f>
        <v>12214.42139557</v>
      </c>
      <c r="F81" s="34">
        <f t="shared" si="6"/>
        <v>86.269519649932931</v>
      </c>
      <c r="G81" s="24">
        <f>IF(ISERROR(VLOOKUP($O81,[1]BEx6_1!$A:$Z,8,0)),0,VLOOKUP($O81,[1]BEx6_1!$A:$Z,8,0))</f>
        <v>9129.1724972699994</v>
      </c>
      <c r="H81" s="24">
        <f>IF(ISERROR(VLOOKUP($O81,[1]BEx6_1!$A:$Z,10,0)),0,VLOOKUP($O81,[1]BEx6_1!$A:$Z,10,0))</f>
        <v>3287.5881883900001</v>
      </c>
      <c r="I81" s="24">
        <f>IF(ISERROR(VLOOKUP($O81,[1]BEx6_1!$A:$Z,11,0)),0,VLOOKUP($O81,[1]BEx6_1!$A:$Z,11,0))</f>
        <v>4122.2900286300001</v>
      </c>
      <c r="J81" s="35">
        <f t="shared" si="7"/>
        <v>45.15513350046497</v>
      </c>
      <c r="K81" s="22">
        <f t="shared" si="8"/>
        <v>23287.616227029997</v>
      </c>
      <c r="L81" s="23">
        <f t="shared" si="8"/>
        <v>3394.0549815900004</v>
      </c>
      <c r="M81" s="27">
        <f t="shared" si="8"/>
        <v>16336.711424199999</v>
      </c>
      <c r="N81" s="28">
        <f t="shared" si="9"/>
        <v>70.151926521521489</v>
      </c>
      <c r="O81" s="29" t="s">
        <v>85</v>
      </c>
      <c r="P81" s="30" t="str">
        <f t="shared" si="10"/>
        <v/>
      </c>
      <c r="Q81" s="31"/>
    </row>
    <row r="82" spans="1:17" ht="21.75" thickBot="1">
      <c r="A82" s="38" t="s">
        <v>5</v>
      </c>
      <c r="B82" s="39"/>
      <c r="C82" s="40">
        <f>SUM(C6:C81)</f>
        <v>241388.59225984002</v>
      </c>
      <c r="D82" s="41">
        <f>SUM(D6:D81)</f>
        <v>3374.1963670100013</v>
      </c>
      <c r="E82" s="42">
        <f>SUM(E6:E81)</f>
        <v>196111.23421280997</v>
      </c>
      <c r="F82" s="43">
        <f t="shared" si="6"/>
        <v>81.242958657179727</v>
      </c>
      <c r="G82" s="40">
        <f>SUM(G6:G81)</f>
        <v>285011.27338758</v>
      </c>
      <c r="H82" s="41">
        <f>SUM(H6:H81)</f>
        <v>112485.94471699999</v>
      </c>
      <c r="I82" s="42">
        <f>SUM(I6:I81)</f>
        <v>99718.285239459976</v>
      </c>
      <c r="J82" s="43">
        <f t="shared" si="7"/>
        <v>34.987488057658503</v>
      </c>
      <c r="K82" s="40">
        <f>SUM(K6:K81)</f>
        <v>526399.86564741994</v>
      </c>
      <c r="L82" s="44">
        <f>SUM(L6:L81)</f>
        <v>115860.14108400999</v>
      </c>
      <c r="M82" s="42">
        <f>SUM(M6:M81)</f>
        <v>295829.51945227</v>
      </c>
      <c r="N82" s="43">
        <f t="shared" si="9"/>
        <v>56.198631260748677</v>
      </c>
      <c r="O82" s="45"/>
    </row>
    <row r="83" spans="1:17" ht="21">
      <c r="A83" s="46"/>
      <c r="B83" s="47" t="str">
        <f>'[1]2. กระทรวง'!B31</f>
        <v>หมายเหตุ : 1. ข้อมูลเบื้องต้น</v>
      </c>
      <c r="C83" s="48"/>
      <c r="D83" s="48"/>
      <c r="E83" s="48"/>
      <c r="F83" s="48"/>
      <c r="G83" s="48"/>
      <c r="H83" s="48"/>
      <c r="I83" s="49"/>
      <c r="J83" s="48"/>
      <c r="K83" s="48"/>
      <c r="L83" s="48"/>
      <c r="M83" s="48"/>
      <c r="N83" s="48"/>
      <c r="O83" s="45"/>
    </row>
    <row r="84" spans="1:17" ht="21">
      <c r="A84" s="50"/>
      <c r="B84" s="47" t="str">
        <f>'[1]2. กระทรวง'!B34</f>
        <v>ที่มา : ระบบการบริหารการเงินการคลังภาครัฐแบบอิเล็กทรอนิกส์ (GFMIS)</v>
      </c>
      <c r="C84" s="51"/>
      <c r="D84" s="51"/>
      <c r="E84" s="52"/>
      <c r="F84" s="51"/>
      <c r="G84" s="52"/>
      <c r="H84" s="52"/>
      <c r="I84" s="52"/>
      <c r="J84" s="52"/>
      <c r="K84" s="53"/>
      <c r="L84" s="53"/>
      <c r="M84" s="54"/>
      <c r="N84" s="55"/>
      <c r="O84" s="45"/>
    </row>
    <row r="85" spans="1:17" ht="21">
      <c r="A85" s="50"/>
      <c r="B85" s="47" t="str">
        <f>'[1]2. กระทรวง'!B35</f>
        <v>รวบรวม : กรมบัญชีกลาง</v>
      </c>
      <c r="C85" s="51"/>
      <c r="D85" s="51"/>
      <c r="E85" s="52"/>
      <c r="F85" s="51"/>
      <c r="G85" s="52"/>
      <c r="H85" s="52"/>
      <c r="I85" s="52"/>
      <c r="J85" s="52"/>
      <c r="K85" s="52"/>
      <c r="L85" s="52"/>
      <c r="M85" s="56"/>
      <c r="N85" s="56"/>
    </row>
    <row r="86" spans="1:17" ht="21">
      <c r="A86" s="50"/>
      <c r="B86" s="47" t="str">
        <f>'[1]2. กระทรวง'!B36</f>
        <v>ข้อมูล ณ วันที่ 7 พฤษภาคม 2564</v>
      </c>
      <c r="C86" s="56"/>
      <c r="D86" s="56"/>
      <c r="E86" s="57"/>
      <c r="F86" s="56"/>
      <c r="G86" s="56"/>
      <c r="H86" s="56"/>
      <c r="I86" s="56"/>
      <c r="J86" s="56"/>
      <c r="K86" s="56"/>
      <c r="L86" s="56"/>
      <c r="M86" s="56"/>
      <c r="N86" s="56"/>
    </row>
    <row r="87" spans="1:17" ht="21">
      <c r="B87" s="47"/>
      <c r="C87" s="3"/>
      <c r="D87" s="3"/>
      <c r="E87" s="59"/>
      <c r="F87" s="3"/>
      <c r="G87" s="3"/>
      <c r="H87" s="3"/>
      <c r="I87" s="3"/>
      <c r="J87" s="3"/>
      <c r="K87" s="3"/>
      <c r="L87" s="3"/>
    </row>
    <row r="88" spans="1:17" ht="21">
      <c r="B88" s="3"/>
      <c r="C88" s="60" t="s">
        <v>86</v>
      </c>
      <c r="D88" s="60"/>
      <c r="E88" s="59"/>
      <c r="F88" s="3"/>
      <c r="G88" s="3"/>
      <c r="H88" s="3"/>
      <c r="I88" s="3"/>
      <c r="J88" s="60" t="s">
        <v>87</v>
      </c>
      <c r="K88" s="61">
        <f>K82-[1]BEx6_1!M64</f>
        <v>0</v>
      </c>
      <c r="L88" s="61">
        <f>L82-[1]BEx6_1!O64</f>
        <v>0</v>
      </c>
      <c r="M88" s="61">
        <f>M82-[1]BEx6_1!P64</f>
        <v>0</v>
      </c>
      <c r="N88" s="61"/>
    </row>
    <row r="89" spans="1:17" ht="21">
      <c r="B89" s="3"/>
      <c r="C89" s="3"/>
      <c r="D89" s="3"/>
      <c r="E89" s="59"/>
      <c r="F89" s="3"/>
      <c r="G89" s="62" t="s">
        <v>86</v>
      </c>
      <c r="H89" s="62"/>
      <c r="I89" s="3"/>
      <c r="J89" s="3"/>
      <c r="K89" s="61"/>
      <c r="L89" s="61"/>
      <c r="M89" s="61"/>
    </row>
    <row r="90" spans="1:17" ht="21">
      <c r="B90" s="3"/>
      <c r="C90" s="3"/>
      <c r="D90" s="3"/>
      <c r="E90" s="59"/>
      <c r="F90" s="3"/>
      <c r="G90" s="3"/>
      <c r="H90" s="3"/>
      <c r="I90" s="3"/>
      <c r="J90" s="3"/>
      <c r="K90" s="3"/>
      <c r="L90" s="3"/>
      <c r="M90" s="63"/>
    </row>
    <row r="91" spans="1:17" ht="21">
      <c r="B91" s="3"/>
      <c r="C91" s="3"/>
      <c r="D91" s="3"/>
      <c r="E91" s="59"/>
      <c r="F91" s="3"/>
      <c r="G91" s="3"/>
      <c r="H91" s="3"/>
      <c r="I91" s="3"/>
      <c r="J91" s="3"/>
      <c r="K91" s="3"/>
      <c r="L91" s="3"/>
    </row>
    <row r="92" spans="1:17" ht="21">
      <c r="B92" s="3"/>
      <c r="C92" s="3"/>
      <c r="D92" s="3"/>
      <c r="E92" s="59"/>
      <c r="F92" s="3"/>
      <c r="G92" s="3"/>
      <c r="H92" s="3"/>
      <c r="I92" s="3"/>
      <c r="J92" s="3"/>
      <c r="K92" s="3"/>
      <c r="L92" s="3"/>
    </row>
    <row r="93" spans="1:17" ht="21">
      <c r="B93" s="3"/>
      <c r="C93" s="3"/>
      <c r="D93" s="3"/>
      <c r="E93" s="59"/>
      <c r="F93" s="3"/>
      <c r="G93" s="3"/>
      <c r="H93" s="3"/>
      <c r="I93" s="3"/>
      <c r="J93" s="3"/>
      <c r="K93" s="3"/>
      <c r="L93" s="3"/>
    </row>
    <row r="94" spans="1:17" ht="21">
      <c r="B94" s="3"/>
      <c r="C94" s="3"/>
      <c r="D94" s="3"/>
      <c r="E94" s="59"/>
      <c r="F94" s="3"/>
      <c r="G94" s="3"/>
      <c r="H94" s="3"/>
      <c r="I94" s="3"/>
      <c r="J94" s="3"/>
      <c r="K94" s="3"/>
      <c r="L94" s="3"/>
    </row>
    <row r="95" spans="1:17" ht="21">
      <c r="B95" s="3"/>
      <c r="C95" s="3"/>
      <c r="D95" s="3"/>
      <c r="E95" s="59"/>
      <c r="F95" s="3"/>
      <c r="G95" s="3"/>
      <c r="H95" s="3"/>
      <c r="I95" s="3"/>
      <c r="J95" s="3"/>
      <c r="K95" s="3"/>
      <c r="L95" s="3"/>
    </row>
    <row r="96" spans="1:17" ht="21">
      <c r="B96" s="3"/>
      <c r="C96" s="3"/>
      <c r="D96" s="3"/>
      <c r="E96" s="59"/>
      <c r="F96" s="3"/>
      <c r="G96" s="3"/>
      <c r="H96" s="3"/>
      <c r="I96" s="3"/>
      <c r="J96" s="3"/>
      <c r="K96" s="3"/>
      <c r="L96" s="3"/>
    </row>
    <row r="97" spans="2:12" ht="21">
      <c r="B97" s="3"/>
      <c r="C97" s="3"/>
      <c r="D97" s="3"/>
      <c r="E97" s="59"/>
      <c r="F97" s="3"/>
      <c r="G97" s="3"/>
      <c r="H97" s="3"/>
      <c r="I97" s="3"/>
      <c r="J97" s="3"/>
      <c r="K97" s="3"/>
      <c r="L97" s="3"/>
    </row>
    <row r="98" spans="2:12" ht="21">
      <c r="B98" s="3"/>
      <c r="C98" s="3"/>
      <c r="D98" s="3"/>
      <c r="E98" s="59"/>
      <c r="F98" s="3"/>
      <c r="G98" s="3"/>
      <c r="H98" s="3"/>
      <c r="I98" s="3"/>
      <c r="J98" s="3"/>
      <c r="K98" s="3"/>
      <c r="L98" s="3"/>
    </row>
    <row r="99" spans="2:12" ht="21">
      <c r="B99" s="3"/>
      <c r="C99" s="3"/>
      <c r="D99" s="3"/>
      <c r="E99" s="59"/>
      <c r="F99" s="3"/>
      <c r="G99" s="3"/>
      <c r="H99" s="3"/>
      <c r="I99" s="3"/>
      <c r="J99" s="3"/>
      <c r="K99" s="3"/>
      <c r="L99" s="3"/>
    </row>
    <row r="100" spans="2:12" ht="21">
      <c r="B100" s="3"/>
      <c r="C100" s="3"/>
      <c r="D100" s="3"/>
      <c r="E100" s="59"/>
      <c r="F100" s="3"/>
      <c r="G100" s="3"/>
      <c r="H100" s="3"/>
      <c r="I100" s="3"/>
      <c r="J100" s="3"/>
      <c r="K100" s="3"/>
      <c r="L100" s="3"/>
    </row>
    <row r="101" spans="2:12" ht="21">
      <c r="B101" s="3"/>
      <c r="C101" s="3"/>
      <c r="D101" s="3"/>
      <c r="E101" s="59"/>
      <c r="F101" s="3"/>
      <c r="G101" s="3"/>
      <c r="H101" s="3"/>
      <c r="I101" s="3"/>
      <c r="J101" s="3"/>
      <c r="K101" s="3"/>
      <c r="L101" s="3"/>
    </row>
    <row r="102" spans="2:12" ht="21">
      <c r="B102" s="3"/>
      <c r="C102" s="3"/>
      <c r="D102" s="3"/>
      <c r="E102" s="59"/>
      <c r="F102" s="3"/>
      <c r="G102" s="3"/>
      <c r="H102" s="3"/>
      <c r="I102" s="3"/>
      <c r="J102" s="3"/>
      <c r="K102" s="3"/>
      <c r="L102" s="3"/>
    </row>
    <row r="103" spans="2:12" ht="21">
      <c r="E103" s="59"/>
      <c r="F103" s="3"/>
      <c r="G103" s="3"/>
      <c r="H103" s="3"/>
      <c r="I103" s="3"/>
      <c r="J103" s="3"/>
      <c r="K103" s="3"/>
      <c r="L103" s="3"/>
    </row>
    <row r="104" spans="2:12" ht="21">
      <c r="E104" s="59"/>
      <c r="F104" s="3"/>
      <c r="G104" s="3"/>
      <c r="H104" s="3"/>
      <c r="I104" s="3"/>
      <c r="J104" s="3"/>
      <c r="K104" s="3"/>
      <c r="L104" s="3"/>
    </row>
    <row r="105" spans="2:12" ht="21">
      <c r="E105" s="59"/>
      <c r="F105" s="3"/>
      <c r="G105" s="3"/>
      <c r="H105" s="3"/>
      <c r="I105" s="3"/>
      <c r="J105" s="3"/>
      <c r="K105" s="3"/>
      <c r="L105" s="3"/>
    </row>
    <row r="106" spans="2:12" ht="21">
      <c r="E106" s="59"/>
      <c r="F106" s="3"/>
      <c r="G106" s="3"/>
      <c r="H106" s="3"/>
      <c r="I106" s="3"/>
      <c r="J106" s="3"/>
      <c r="K106" s="3"/>
      <c r="L106" s="3"/>
    </row>
    <row r="107" spans="2:12" ht="21">
      <c r="E107" s="59"/>
      <c r="F107" s="3"/>
      <c r="G107" s="3"/>
      <c r="H107" s="3"/>
      <c r="I107" s="3"/>
      <c r="J107" s="3"/>
      <c r="K107" s="3"/>
      <c r="L107" s="3"/>
    </row>
    <row r="108" spans="2:12" ht="21">
      <c r="E108" s="59"/>
      <c r="F108" s="3"/>
      <c r="G108" s="3"/>
      <c r="H108" s="3"/>
      <c r="I108" s="3"/>
      <c r="J108" s="3"/>
      <c r="K108" s="3"/>
      <c r="L108" s="3"/>
    </row>
    <row r="109" spans="2:12" ht="21">
      <c r="E109" s="59"/>
      <c r="F109" s="3"/>
      <c r="G109" s="3"/>
      <c r="H109" s="3"/>
      <c r="I109" s="3"/>
      <c r="J109" s="3"/>
      <c r="K109" s="3"/>
      <c r="L109" s="3"/>
    </row>
    <row r="110" spans="2:12" ht="21">
      <c r="E110" s="59"/>
      <c r="F110" s="3"/>
      <c r="G110" s="3"/>
      <c r="H110" s="3"/>
      <c r="I110" s="3"/>
      <c r="J110" s="3"/>
      <c r="K110" s="3"/>
      <c r="L110" s="3"/>
    </row>
    <row r="111" spans="2:12" ht="21">
      <c r="E111" s="59"/>
      <c r="F111" s="3"/>
      <c r="G111" s="3"/>
      <c r="H111" s="3"/>
      <c r="I111" s="3"/>
      <c r="J111" s="3"/>
      <c r="K111" s="3"/>
      <c r="L111" s="3"/>
    </row>
    <row r="112" spans="2:12" ht="21">
      <c r="E112" s="59"/>
      <c r="F112" s="3"/>
      <c r="G112" s="3"/>
      <c r="H112" s="3"/>
      <c r="I112" s="3"/>
      <c r="J112" s="3"/>
      <c r="K112" s="3"/>
      <c r="L112" s="3"/>
    </row>
    <row r="113" spans="5:12" ht="21">
      <c r="E113" s="59"/>
      <c r="F113" s="3"/>
      <c r="G113" s="3"/>
      <c r="H113" s="3"/>
      <c r="I113" s="3"/>
      <c r="J113" s="3"/>
      <c r="K113" s="3"/>
      <c r="L113" s="3"/>
    </row>
    <row r="114" spans="5:12" ht="21">
      <c r="E114" s="59"/>
      <c r="F114" s="3"/>
      <c r="G114" s="3"/>
      <c r="H114" s="3"/>
      <c r="I114" s="3"/>
      <c r="J114" s="3"/>
      <c r="K114" s="3"/>
      <c r="L114" s="3"/>
    </row>
    <row r="115" spans="5:12" ht="21">
      <c r="E115" s="59"/>
      <c r="F115" s="3"/>
      <c r="G115" s="3"/>
      <c r="H115" s="3"/>
      <c r="I115" s="3"/>
      <c r="J115" s="3"/>
      <c r="K115" s="3"/>
      <c r="L115" s="3"/>
    </row>
    <row r="116" spans="5:12" ht="21">
      <c r="E116" s="59"/>
      <c r="F116" s="3"/>
      <c r="G116" s="3"/>
      <c r="H116" s="3"/>
      <c r="I116" s="3"/>
      <c r="J116" s="3"/>
      <c r="K116" s="3"/>
      <c r="L116" s="3"/>
    </row>
    <row r="117" spans="5:12" ht="21">
      <c r="E117" s="59"/>
      <c r="F117" s="3"/>
      <c r="G117" s="3"/>
      <c r="H117" s="3"/>
      <c r="I117" s="3"/>
      <c r="J117" s="3"/>
      <c r="K117" s="3"/>
      <c r="L117" s="3"/>
    </row>
    <row r="118" spans="5:12" ht="21">
      <c r="E118" s="59"/>
      <c r="F118" s="3"/>
      <c r="G118" s="3"/>
      <c r="H118" s="3"/>
      <c r="I118" s="3"/>
      <c r="J118" s="3"/>
      <c r="K118" s="3"/>
      <c r="L118" s="3"/>
    </row>
    <row r="119" spans="5:12" ht="21">
      <c r="E119" s="59"/>
      <c r="F119" s="3"/>
      <c r="G119" s="3"/>
      <c r="H119" s="3"/>
      <c r="I119" s="3"/>
      <c r="J119" s="3"/>
      <c r="K119" s="3"/>
      <c r="L119" s="3"/>
    </row>
    <row r="120" spans="5:12" ht="21">
      <c r="E120" s="59"/>
      <c r="F120" s="3"/>
      <c r="G120" s="3"/>
      <c r="H120" s="3"/>
      <c r="I120" s="3"/>
      <c r="J120" s="3"/>
      <c r="K120" s="3"/>
      <c r="L120" s="3"/>
    </row>
    <row r="121" spans="5:12" ht="21">
      <c r="E121" s="59"/>
      <c r="F121" s="3"/>
      <c r="G121" s="3"/>
      <c r="H121" s="3"/>
      <c r="I121" s="3"/>
      <c r="J121" s="3"/>
      <c r="K121" s="3"/>
      <c r="L121" s="3"/>
    </row>
    <row r="122" spans="5:12" ht="21">
      <c r="E122" s="59"/>
      <c r="F122" s="3"/>
      <c r="G122" s="3"/>
      <c r="H122" s="3"/>
      <c r="I122" s="3"/>
      <c r="J122" s="3"/>
      <c r="K122" s="3"/>
      <c r="L122" s="3"/>
    </row>
    <row r="123" spans="5:12" ht="21">
      <c r="E123" s="59"/>
      <c r="F123" s="3"/>
      <c r="G123" s="3"/>
      <c r="H123" s="3"/>
      <c r="I123" s="3"/>
      <c r="J123" s="3"/>
      <c r="K123" s="3"/>
      <c r="L123" s="3"/>
    </row>
    <row r="124" spans="5:12" ht="21">
      <c r="E124" s="59"/>
      <c r="F124" s="3"/>
      <c r="G124" s="3"/>
      <c r="H124" s="3"/>
      <c r="I124" s="3"/>
      <c r="J124" s="3"/>
      <c r="K124" s="3"/>
      <c r="L124" s="3"/>
    </row>
    <row r="125" spans="5:12" ht="21">
      <c r="E125" s="59"/>
      <c r="F125" s="3"/>
      <c r="G125" s="3"/>
      <c r="H125" s="3"/>
      <c r="I125" s="3"/>
      <c r="J125" s="3"/>
      <c r="K125" s="3"/>
      <c r="L125" s="3"/>
    </row>
    <row r="126" spans="5:12" ht="21">
      <c r="E126" s="59"/>
      <c r="F126" s="3"/>
      <c r="G126" s="3"/>
      <c r="H126" s="3"/>
      <c r="I126" s="3"/>
      <c r="J126" s="3"/>
      <c r="K126" s="3"/>
      <c r="L126" s="3"/>
    </row>
    <row r="127" spans="5:12" ht="21">
      <c r="E127" s="59"/>
      <c r="F127" s="3"/>
      <c r="G127" s="3"/>
      <c r="H127" s="3"/>
      <c r="I127" s="3"/>
      <c r="J127" s="3"/>
      <c r="K127" s="3"/>
      <c r="L127" s="3"/>
    </row>
    <row r="128" spans="5:12" ht="21">
      <c r="E128" s="59"/>
      <c r="F128" s="3"/>
      <c r="G128" s="3"/>
      <c r="H128" s="3"/>
      <c r="I128" s="3"/>
      <c r="J128" s="3"/>
      <c r="K128" s="3"/>
      <c r="L128" s="3"/>
    </row>
    <row r="129" spans="5:12" ht="21">
      <c r="E129" s="59"/>
      <c r="F129" s="3"/>
      <c r="G129" s="3"/>
      <c r="H129" s="3"/>
      <c r="I129" s="3"/>
      <c r="J129" s="3"/>
      <c r="K129" s="3"/>
      <c r="L129" s="3"/>
    </row>
    <row r="130" spans="5:12" ht="21">
      <c r="E130" s="59"/>
      <c r="F130" s="3"/>
      <c r="G130" s="3"/>
      <c r="H130" s="3"/>
      <c r="I130" s="3"/>
      <c r="J130" s="3"/>
      <c r="K130" s="3"/>
      <c r="L130" s="3"/>
    </row>
    <row r="131" spans="5:12" ht="21">
      <c r="E131" s="59"/>
      <c r="F131" s="3"/>
      <c r="G131" s="3"/>
      <c r="H131" s="3"/>
      <c r="I131" s="3"/>
      <c r="J131" s="3"/>
      <c r="K131" s="3"/>
      <c r="L131" s="3"/>
    </row>
    <row r="132" spans="5:12" ht="21">
      <c r="E132" s="59"/>
      <c r="F132" s="3"/>
      <c r="G132" s="3"/>
      <c r="H132" s="3"/>
      <c r="I132" s="3"/>
      <c r="J132" s="3"/>
      <c r="K132" s="3"/>
      <c r="L132" s="3"/>
    </row>
    <row r="133" spans="5:12" ht="21">
      <c r="E133" s="59"/>
      <c r="F133" s="3"/>
      <c r="G133" s="3"/>
      <c r="H133" s="3"/>
      <c r="I133" s="3"/>
      <c r="J133" s="3"/>
      <c r="K133" s="3"/>
      <c r="L133" s="3"/>
    </row>
    <row r="134" spans="5:12" ht="21">
      <c r="E134" s="59"/>
      <c r="F134" s="3"/>
      <c r="G134" s="3"/>
      <c r="H134" s="3"/>
      <c r="I134" s="3"/>
      <c r="J134" s="3"/>
      <c r="K134" s="3"/>
      <c r="L134" s="3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5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ศิโรรัตน์ เหมพิสุทธิ์</dc:creator>
  <cp:lastModifiedBy>ศิโรรัตน์ เหมพิสุทธิ์</cp:lastModifiedBy>
  <dcterms:created xsi:type="dcterms:W3CDTF">2021-05-11T08:13:42Z</dcterms:created>
  <dcterms:modified xsi:type="dcterms:W3CDTF">2021-05-11T08:14:17Z</dcterms:modified>
</cp:coreProperties>
</file>