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'13.ส่วนกลางจัดสรรให้จังหวัด'!$A$1:$N$86</definedName>
  </definedNames>
  <calcPr calcId="145621"/>
</workbook>
</file>

<file path=xl/calcChain.xml><?xml version="1.0" encoding="utf-8"?>
<calcChain xmlns="http://schemas.openxmlformats.org/spreadsheetml/2006/main">
  <c r="B86" i="1" l="1"/>
  <c r="B85" i="1"/>
  <c r="B84" i="1"/>
  <c r="B83" i="1"/>
  <c r="I81" i="1"/>
  <c r="J81" i="1" s="1"/>
  <c r="H81" i="1"/>
  <c r="G81" i="1"/>
  <c r="E81" i="1"/>
  <c r="F81" i="1" s="1"/>
  <c r="D81" i="1"/>
  <c r="L81" i="1" s="1"/>
  <c r="C81" i="1"/>
  <c r="K81" i="1" s="1"/>
  <c r="B81" i="1"/>
  <c r="I80" i="1"/>
  <c r="J80" i="1" s="1"/>
  <c r="H80" i="1"/>
  <c r="G80" i="1"/>
  <c r="E80" i="1"/>
  <c r="F80" i="1" s="1"/>
  <c r="D80" i="1"/>
  <c r="L80" i="1" s="1"/>
  <c r="C80" i="1"/>
  <c r="K80" i="1" s="1"/>
  <c r="B80" i="1"/>
  <c r="I79" i="1"/>
  <c r="J79" i="1" s="1"/>
  <c r="H79" i="1"/>
  <c r="G79" i="1"/>
  <c r="E79" i="1"/>
  <c r="F79" i="1" s="1"/>
  <c r="D79" i="1"/>
  <c r="L79" i="1" s="1"/>
  <c r="C79" i="1"/>
  <c r="K79" i="1" s="1"/>
  <c r="B79" i="1"/>
  <c r="I78" i="1"/>
  <c r="J78" i="1" s="1"/>
  <c r="H78" i="1"/>
  <c r="G78" i="1"/>
  <c r="E78" i="1"/>
  <c r="F78" i="1" s="1"/>
  <c r="D78" i="1"/>
  <c r="L78" i="1" s="1"/>
  <c r="C78" i="1"/>
  <c r="K78" i="1" s="1"/>
  <c r="B78" i="1"/>
  <c r="I77" i="1"/>
  <c r="J77" i="1" s="1"/>
  <c r="H77" i="1"/>
  <c r="G77" i="1"/>
  <c r="E77" i="1"/>
  <c r="F77" i="1" s="1"/>
  <c r="D77" i="1"/>
  <c r="L77" i="1" s="1"/>
  <c r="C77" i="1"/>
  <c r="K77" i="1" s="1"/>
  <c r="B77" i="1"/>
  <c r="I76" i="1"/>
  <c r="J76" i="1" s="1"/>
  <c r="H76" i="1"/>
  <c r="G76" i="1"/>
  <c r="E76" i="1"/>
  <c r="F76" i="1" s="1"/>
  <c r="D76" i="1"/>
  <c r="L76" i="1" s="1"/>
  <c r="C76" i="1"/>
  <c r="K76" i="1" s="1"/>
  <c r="B76" i="1"/>
  <c r="I75" i="1"/>
  <c r="J75" i="1" s="1"/>
  <c r="H75" i="1"/>
  <c r="G75" i="1"/>
  <c r="E75" i="1"/>
  <c r="F75" i="1" s="1"/>
  <c r="D75" i="1"/>
  <c r="L75" i="1" s="1"/>
  <c r="C75" i="1"/>
  <c r="K75" i="1" s="1"/>
  <c r="B75" i="1"/>
  <c r="J74" i="1"/>
  <c r="I74" i="1"/>
  <c r="H74" i="1"/>
  <c r="G74" i="1"/>
  <c r="F74" i="1"/>
  <c r="E74" i="1"/>
  <c r="M74" i="1" s="1"/>
  <c r="D74" i="1"/>
  <c r="L74" i="1" s="1"/>
  <c r="C74" i="1"/>
  <c r="K74" i="1" s="1"/>
  <c r="B74" i="1"/>
  <c r="I73" i="1"/>
  <c r="J73" i="1" s="1"/>
  <c r="H73" i="1"/>
  <c r="G73" i="1"/>
  <c r="E73" i="1"/>
  <c r="F73" i="1" s="1"/>
  <c r="D73" i="1"/>
  <c r="L73" i="1" s="1"/>
  <c r="C73" i="1"/>
  <c r="K73" i="1" s="1"/>
  <c r="B73" i="1"/>
  <c r="J72" i="1"/>
  <c r="I72" i="1"/>
  <c r="H72" i="1"/>
  <c r="G72" i="1"/>
  <c r="F72" i="1"/>
  <c r="E72" i="1"/>
  <c r="M72" i="1" s="1"/>
  <c r="N72" i="1" s="1"/>
  <c r="D72" i="1"/>
  <c r="L72" i="1" s="1"/>
  <c r="C72" i="1"/>
  <c r="K72" i="1" s="1"/>
  <c r="B72" i="1"/>
  <c r="I71" i="1"/>
  <c r="J71" i="1" s="1"/>
  <c r="H71" i="1"/>
  <c r="G71" i="1"/>
  <c r="E71" i="1"/>
  <c r="F71" i="1" s="1"/>
  <c r="D71" i="1"/>
  <c r="L71" i="1" s="1"/>
  <c r="C71" i="1"/>
  <c r="K71" i="1" s="1"/>
  <c r="B71" i="1"/>
  <c r="J70" i="1"/>
  <c r="I70" i="1"/>
  <c r="H70" i="1"/>
  <c r="G70" i="1"/>
  <c r="F70" i="1"/>
  <c r="E70" i="1"/>
  <c r="M70" i="1" s="1"/>
  <c r="N70" i="1" s="1"/>
  <c r="D70" i="1"/>
  <c r="L70" i="1" s="1"/>
  <c r="C70" i="1"/>
  <c r="K70" i="1" s="1"/>
  <c r="B70" i="1"/>
  <c r="J69" i="1"/>
  <c r="I69" i="1"/>
  <c r="H69" i="1"/>
  <c r="G69" i="1"/>
  <c r="F69" i="1"/>
  <c r="E69" i="1"/>
  <c r="M69" i="1" s="1"/>
  <c r="D69" i="1"/>
  <c r="L69" i="1" s="1"/>
  <c r="C69" i="1"/>
  <c r="K69" i="1" s="1"/>
  <c r="N69" i="1" s="1"/>
  <c r="P69" i="1" s="1"/>
  <c r="B69" i="1"/>
  <c r="J68" i="1"/>
  <c r="I68" i="1"/>
  <c r="H68" i="1"/>
  <c r="G68" i="1"/>
  <c r="F68" i="1"/>
  <c r="E68" i="1"/>
  <c r="M68" i="1" s="1"/>
  <c r="N68" i="1" s="1"/>
  <c r="D68" i="1"/>
  <c r="L68" i="1" s="1"/>
  <c r="C68" i="1"/>
  <c r="K68" i="1" s="1"/>
  <c r="B68" i="1"/>
  <c r="J67" i="1"/>
  <c r="I67" i="1"/>
  <c r="H67" i="1"/>
  <c r="G67" i="1"/>
  <c r="F67" i="1"/>
  <c r="E67" i="1"/>
  <c r="M67" i="1" s="1"/>
  <c r="D67" i="1"/>
  <c r="L67" i="1" s="1"/>
  <c r="C67" i="1"/>
  <c r="K67" i="1" s="1"/>
  <c r="N67" i="1" s="1"/>
  <c r="P67" i="1" s="1"/>
  <c r="B67" i="1"/>
  <c r="J66" i="1"/>
  <c r="I66" i="1"/>
  <c r="H66" i="1"/>
  <c r="G66" i="1"/>
  <c r="F66" i="1"/>
  <c r="E66" i="1"/>
  <c r="M66" i="1" s="1"/>
  <c r="N66" i="1" s="1"/>
  <c r="D66" i="1"/>
  <c r="L66" i="1" s="1"/>
  <c r="C66" i="1"/>
  <c r="K66" i="1" s="1"/>
  <c r="B66" i="1"/>
  <c r="J65" i="1"/>
  <c r="I65" i="1"/>
  <c r="H65" i="1"/>
  <c r="G65" i="1"/>
  <c r="F65" i="1"/>
  <c r="E65" i="1"/>
  <c r="M65" i="1" s="1"/>
  <c r="D65" i="1"/>
  <c r="L65" i="1" s="1"/>
  <c r="C65" i="1"/>
  <c r="K65" i="1" s="1"/>
  <c r="N65" i="1" s="1"/>
  <c r="P65" i="1" s="1"/>
  <c r="B65" i="1"/>
  <c r="J64" i="1"/>
  <c r="I64" i="1"/>
  <c r="H64" i="1"/>
  <c r="G64" i="1"/>
  <c r="F64" i="1"/>
  <c r="E64" i="1"/>
  <c r="M64" i="1" s="1"/>
  <c r="N64" i="1" s="1"/>
  <c r="D64" i="1"/>
  <c r="L64" i="1" s="1"/>
  <c r="C64" i="1"/>
  <c r="K64" i="1" s="1"/>
  <c r="B64" i="1"/>
  <c r="L63" i="1"/>
  <c r="J63" i="1"/>
  <c r="I63" i="1"/>
  <c r="H63" i="1"/>
  <c r="G63" i="1"/>
  <c r="F63" i="1"/>
  <c r="E63" i="1"/>
  <c r="M63" i="1" s="1"/>
  <c r="D63" i="1"/>
  <c r="C63" i="1"/>
  <c r="K63" i="1" s="1"/>
  <c r="N63" i="1" s="1"/>
  <c r="B63" i="1"/>
  <c r="L62" i="1"/>
  <c r="J62" i="1"/>
  <c r="I62" i="1"/>
  <c r="H62" i="1"/>
  <c r="G62" i="1"/>
  <c r="F62" i="1"/>
  <c r="E62" i="1"/>
  <c r="M62" i="1" s="1"/>
  <c r="N62" i="1" s="1"/>
  <c r="D62" i="1"/>
  <c r="C62" i="1"/>
  <c r="K62" i="1" s="1"/>
  <c r="B62" i="1"/>
  <c r="J61" i="1"/>
  <c r="I61" i="1"/>
  <c r="H61" i="1"/>
  <c r="G61" i="1"/>
  <c r="F61" i="1"/>
  <c r="E61" i="1"/>
  <c r="M61" i="1" s="1"/>
  <c r="N61" i="1" s="1"/>
  <c r="P61" i="1" s="1"/>
  <c r="D61" i="1"/>
  <c r="L61" i="1" s="1"/>
  <c r="C61" i="1"/>
  <c r="K61" i="1" s="1"/>
  <c r="B61" i="1"/>
  <c r="N60" i="1"/>
  <c r="J60" i="1"/>
  <c r="I60" i="1"/>
  <c r="H60" i="1"/>
  <c r="G60" i="1"/>
  <c r="F60" i="1"/>
  <c r="E60" i="1"/>
  <c r="M60" i="1" s="1"/>
  <c r="D60" i="1"/>
  <c r="L60" i="1" s="1"/>
  <c r="C60" i="1"/>
  <c r="K60" i="1" s="1"/>
  <c r="B60" i="1"/>
  <c r="L59" i="1"/>
  <c r="J59" i="1"/>
  <c r="I59" i="1"/>
  <c r="H59" i="1"/>
  <c r="G59" i="1"/>
  <c r="F59" i="1"/>
  <c r="E59" i="1"/>
  <c r="M59" i="1" s="1"/>
  <c r="D59" i="1"/>
  <c r="C59" i="1"/>
  <c r="K59" i="1" s="1"/>
  <c r="N59" i="1" s="1"/>
  <c r="B59" i="1"/>
  <c r="L58" i="1"/>
  <c r="J58" i="1"/>
  <c r="I58" i="1"/>
  <c r="H58" i="1"/>
  <c r="G58" i="1"/>
  <c r="F58" i="1"/>
  <c r="E58" i="1"/>
  <c r="M58" i="1" s="1"/>
  <c r="N58" i="1" s="1"/>
  <c r="D58" i="1"/>
  <c r="C58" i="1"/>
  <c r="K58" i="1" s="1"/>
  <c r="B58" i="1"/>
  <c r="N57" i="1"/>
  <c r="P57" i="1" s="1"/>
  <c r="J57" i="1"/>
  <c r="I57" i="1"/>
  <c r="H57" i="1"/>
  <c r="G57" i="1"/>
  <c r="F57" i="1"/>
  <c r="E57" i="1"/>
  <c r="M57" i="1" s="1"/>
  <c r="D57" i="1"/>
  <c r="L57" i="1" s="1"/>
  <c r="C57" i="1"/>
  <c r="K57" i="1" s="1"/>
  <c r="B57" i="1"/>
  <c r="L56" i="1"/>
  <c r="J56" i="1"/>
  <c r="I56" i="1"/>
  <c r="H56" i="1"/>
  <c r="G56" i="1"/>
  <c r="F56" i="1"/>
  <c r="E56" i="1"/>
  <c r="M56" i="1" s="1"/>
  <c r="D56" i="1"/>
  <c r="C56" i="1"/>
  <c r="K56" i="1" s="1"/>
  <c r="N56" i="1" s="1"/>
  <c r="B56" i="1"/>
  <c r="L55" i="1"/>
  <c r="J55" i="1"/>
  <c r="I55" i="1"/>
  <c r="H55" i="1"/>
  <c r="G55" i="1"/>
  <c r="F55" i="1"/>
  <c r="E55" i="1"/>
  <c r="M55" i="1" s="1"/>
  <c r="D55" i="1"/>
  <c r="C55" i="1"/>
  <c r="K55" i="1" s="1"/>
  <c r="N55" i="1" s="1"/>
  <c r="B55" i="1"/>
  <c r="L54" i="1"/>
  <c r="J54" i="1"/>
  <c r="I54" i="1"/>
  <c r="H54" i="1"/>
  <c r="G54" i="1"/>
  <c r="F54" i="1"/>
  <c r="E54" i="1"/>
  <c r="M54" i="1" s="1"/>
  <c r="N54" i="1" s="1"/>
  <c r="D54" i="1"/>
  <c r="C54" i="1"/>
  <c r="K54" i="1" s="1"/>
  <c r="B54" i="1"/>
  <c r="N53" i="1"/>
  <c r="P53" i="1" s="1"/>
  <c r="J53" i="1"/>
  <c r="I53" i="1"/>
  <c r="H53" i="1"/>
  <c r="G53" i="1"/>
  <c r="F53" i="1"/>
  <c r="E53" i="1"/>
  <c r="M53" i="1" s="1"/>
  <c r="D53" i="1"/>
  <c r="L53" i="1" s="1"/>
  <c r="C53" i="1"/>
  <c r="K53" i="1" s="1"/>
  <c r="B53" i="1"/>
  <c r="L52" i="1"/>
  <c r="J52" i="1"/>
  <c r="I52" i="1"/>
  <c r="H52" i="1"/>
  <c r="G52" i="1"/>
  <c r="F52" i="1"/>
  <c r="E52" i="1"/>
  <c r="M52" i="1" s="1"/>
  <c r="D52" i="1"/>
  <c r="C52" i="1"/>
  <c r="K52" i="1" s="1"/>
  <c r="N52" i="1" s="1"/>
  <c r="B52" i="1"/>
  <c r="L51" i="1"/>
  <c r="J51" i="1"/>
  <c r="I51" i="1"/>
  <c r="H51" i="1"/>
  <c r="G51" i="1"/>
  <c r="F51" i="1"/>
  <c r="E51" i="1"/>
  <c r="M51" i="1" s="1"/>
  <c r="D51" i="1"/>
  <c r="C51" i="1"/>
  <c r="K51" i="1" s="1"/>
  <c r="N51" i="1" s="1"/>
  <c r="B51" i="1"/>
  <c r="L50" i="1"/>
  <c r="J50" i="1"/>
  <c r="I50" i="1"/>
  <c r="H50" i="1"/>
  <c r="G50" i="1"/>
  <c r="F50" i="1"/>
  <c r="E50" i="1"/>
  <c r="M50" i="1" s="1"/>
  <c r="N50" i="1" s="1"/>
  <c r="D50" i="1"/>
  <c r="C50" i="1"/>
  <c r="K50" i="1" s="1"/>
  <c r="B50" i="1"/>
  <c r="N49" i="1"/>
  <c r="P49" i="1" s="1"/>
  <c r="J49" i="1"/>
  <c r="I49" i="1"/>
  <c r="H49" i="1"/>
  <c r="G49" i="1"/>
  <c r="F49" i="1"/>
  <c r="E49" i="1"/>
  <c r="M49" i="1" s="1"/>
  <c r="D49" i="1"/>
  <c r="L49" i="1" s="1"/>
  <c r="C49" i="1"/>
  <c r="K49" i="1" s="1"/>
  <c r="B49" i="1"/>
  <c r="L48" i="1"/>
  <c r="J48" i="1"/>
  <c r="I48" i="1"/>
  <c r="H48" i="1"/>
  <c r="G48" i="1"/>
  <c r="F48" i="1"/>
  <c r="E48" i="1"/>
  <c r="M48" i="1" s="1"/>
  <c r="D48" i="1"/>
  <c r="C48" i="1"/>
  <c r="K48" i="1" s="1"/>
  <c r="N48" i="1" s="1"/>
  <c r="B48" i="1"/>
  <c r="L47" i="1"/>
  <c r="J47" i="1"/>
  <c r="I47" i="1"/>
  <c r="H47" i="1"/>
  <c r="G47" i="1"/>
  <c r="F47" i="1"/>
  <c r="E47" i="1"/>
  <c r="M47" i="1" s="1"/>
  <c r="D47" i="1"/>
  <c r="C47" i="1"/>
  <c r="K47" i="1" s="1"/>
  <c r="N47" i="1" s="1"/>
  <c r="B47" i="1"/>
  <c r="L46" i="1"/>
  <c r="J46" i="1"/>
  <c r="I46" i="1"/>
  <c r="H46" i="1"/>
  <c r="G46" i="1"/>
  <c r="E46" i="1"/>
  <c r="D46" i="1"/>
  <c r="C46" i="1"/>
  <c r="K46" i="1" s="1"/>
  <c r="B46" i="1"/>
  <c r="J45" i="1"/>
  <c r="I45" i="1"/>
  <c r="H45" i="1"/>
  <c r="G45" i="1"/>
  <c r="F45" i="1"/>
  <c r="E45" i="1"/>
  <c r="M45" i="1" s="1"/>
  <c r="N45" i="1" s="1"/>
  <c r="P45" i="1" s="1"/>
  <c r="D45" i="1"/>
  <c r="L45" i="1" s="1"/>
  <c r="C45" i="1"/>
  <c r="K45" i="1" s="1"/>
  <c r="B45" i="1"/>
  <c r="M44" i="1"/>
  <c r="N44" i="1" s="1"/>
  <c r="L44" i="1"/>
  <c r="J44" i="1"/>
  <c r="I44" i="1"/>
  <c r="H44" i="1"/>
  <c r="G44" i="1"/>
  <c r="F44" i="1"/>
  <c r="E44" i="1"/>
  <c r="D44" i="1"/>
  <c r="C44" i="1"/>
  <c r="K44" i="1" s="1"/>
  <c r="B44" i="1"/>
  <c r="K43" i="1"/>
  <c r="I43" i="1"/>
  <c r="H43" i="1"/>
  <c r="G43" i="1"/>
  <c r="J43" i="1" s="1"/>
  <c r="E43" i="1"/>
  <c r="M43" i="1" s="1"/>
  <c r="N43" i="1" s="1"/>
  <c r="D43" i="1"/>
  <c r="L43" i="1" s="1"/>
  <c r="C43" i="1"/>
  <c r="F43" i="1" s="1"/>
  <c r="B43" i="1"/>
  <c r="M42" i="1"/>
  <c r="N42" i="1" s="1"/>
  <c r="L42" i="1"/>
  <c r="I42" i="1"/>
  <c r="J42" i="1" s="1"/>
  <c r="H42" i="1"/>
  <c r="G42" i="1"/>
  <c r="E42" i="1"/>
  <c r="F42" i="1" s="1"/>
  <c r="D42" i="1"/>
  <c r="C42" i="1"/>
  <c r="K42" i="1" s="1"/>
  <c r="B42" i="1"/>
  <c r="J41" i="1"/>
  <c r="I41" i="1"/>
  <c r="H41" i="1"/>
  <c r="G41" i="1"/>
  <c r="F41" i="1"/>
  <c r="E41" i="1"/>
  <c r="M41" i="1" s="1"/>
  <c r="D41" i="1"/>
  <c r="L41" i="1" s="1"/>
  <c r="C41" i="1"/>
  <c r="K41" i="1" s="1"/>
  <c r="B41" i="1"/>
  <c r="I40" i="1"/>
  <c r="J40" i="1" s="1"/>
  <c r="H40" i="1"/>
  <c r="G40" i="1"/>
  <c r="E40" i="1"/>
  <c r="F40" i="1" s="1"/>
  <c r="D40" i="1"/>
  <c r="L40" i="1" s="1"/>
  <c r="C40" i="1"/>
  <c r="K40" i="1" s="1"/>
  <c r="B40" i="1"/>
  <c r="J39" i="1"/>
  <c r="I39" i="1"/>
  <c r="H39" i="1"/>
  <c r="G39" i="1"/>
  <c r="F39" i="1"/>
  <c r="E39" i="1"/>
  <c r="M39" i="1" s="1"/>
  <c r="D39" i="1"/>
  <c r="L39" i="1" s="1"/>
  <c r="C39" i="1"/>
  <c r="K39" i="1" s="1"/>
  <c r="N39" i="1" s="1"/>
  <c r="B39" i="1"/>
  <c r="L38" i="1"/>
  <c r="J38" i="1"/>
  <c r="I38" i="1"/>
  <c r="H38" i="1"/>
  <c r="G38" i="1"/>
  <c r="F38" i="1"/>
  <c r="E38" i="1"/>
  <c r="M38" i="1" s="1"/>
  <c r="N38" i="1" s="1"/>
  <c r="D38" i="1"/>
  <c r="C38" i="1"/>
  <c r="K38" i="1" s="1"/>
  <c r="B38" i="1"/>
  <c r="J37" i="1"/>
  <c r="I37" i="1"/>
  <c r="H37" i="1"/>
  <c r="G37" i="1"/>
  <c r="F37" i="1"/>
  <c r="E37" i="1"/>
  <c r="M37" i="1" s="1"/>
  <c r="D37" i="1"/>
  <c r="L37" i="1" s="1"/>
  <c r="C37" i="1"/>
  <c r="K37" i="1" s="1"/>
  <c r="B37" i="1"/>
  <c r="M36" i="1"/>
  <c r="N36" i="1" s="1"/>
  <c r="L36" i="1"/>
  <c r="J36" i="1"/>
  <c r="I36" i="1"/>
  <c r="H36" i="1"/>
  <c r="G36" i="1"/>
  <c r="F36" i="1"/>
  <c r="E36" i="1"/>
  <c r="D36" i="1"/>
  <c r="C36" i="1"/>
  <c r="K36" i="1" s="1"/>
  <c r="B36" i="1"/>
  <c r="K35" i="1"/>
  <c r="I35" i="1"/>
  <c r="H35" i="1"/>
  <c r="G35" i="1"/>
  <c r="J35" i="1" s="1"/>
  <c r="E35" i="1"/>
  <c r="M35" i="1" s="1"/>
  <c r="N35" i="1" s="1"/>
  <c r="D35" i="1"/>
  <c r="L35" i="1" s="1"/>
  <c r="C35" i="1"/>
  <c r="F35" i="1" s="1"/>
  <c r="B35" i="1"/>
  <c r="M34" i="1"/>
  <c r="N34" i="1" s="1"/>
  <c r="L34" i="1"/>
  <c r="I34" i="1"/>
  <c r="J34" i="1" s="1"/>
  <c r="H34" i="1"/>
  <c r="G34" i="1"/>
  <c r="E34" i="1"/>
  <c r="F34" i="1" s="1"/>
  <c r="D34" i="1"/>
  <c r="C34" i="1"/>
  <c r="K34" i="1" s="1"/>
  <c r="B34" i="1"/>
  <c r="J33" i="1"/>
  <c r="I33" i="1"/>
  <c r="H33" i="1"/>
  <c r="G33" i="1"/>
  <c r="F33" i="1"/>
  <c r="E33" i="1"/>
  <c r="M33" i="1" s="1"/>
  <c r="N33" i="1" s="1"/>
  <c r="D33" i="1"/>
  <c r="L33" i="1" s="1"/>
  <c r="C33" i="1"/>
  <c r="K33" i="1" s="1"/>
  <c r="B33" i="1"/>
  <c r="I32" i="1"/>
  <c r="J32" i="1" s="1"/>
  <c r="H32" i="1"/>
  <c r="G32" i="1"/>
  <c r="E32" i="1"/>
  <c r="F32" i="1" s="1"/>
  <c r="D32" i="1"/>
  <c r="L32" i="1" s="1"/>
  <c r="C32" i="1"/>
  <c r="K32" i="1" s="1"/>
  <c r="B32" i="1"/>
  <c r="J31" i="1"/>
  <c r="I31" i="1"/>
  <c r="H31" i="1"/>
  <c r="G31" i="1"/>
  <c r="F31" i="1"/>
  <c r="E31" i="1"/>
  <c r="M31" i="1" s="1"/>
  <c r="N31" i="1" s="1"/>
  <c r="P31" i="1" s="1"/>
  <c r="D31" i="1"/>
  <c r="L31" i="1" s="1"/>
  <c r="C31" i="1"/>
  <c r="K31" i="1" s="1"/>
  <c r="B31" i="1"/>
  <c r="N30" i="1"/>
  <c r="L30" i="1"/>
  <c r="I30" i="1"/>
  <c r="J30" i="1" s="1"/>
  <c r="H30" i="1"/>
  <c r="G30" i="1"/>
  <c r="E30" i="1"/>
  <c r="M30" i="1" s="1"/>
  <c r="D30" i="1"/>
  <c r="C30" i="1"/>
  <c r="K30" i="1" s="1"/>
  <c r="B30" i="1"/>
  <c r="I29" i="1"/>
  <c r="H29" i="1"/>
  <c r="G29" i="1"/>
  <c r="J29" i="1" s="1"/>
  <c r="E29" i="1"/>
  <c r="M29" i="1" s="1"/>
  <c r="D29" i="1"/>
  <c r="L29" i="1" s="1"/>
  <c r="C29" i="1"/>
  <c r="F29" i="1" s="1"/>
  <c r="B29" i="1"/>
  <c r="M28" i="1"/>
  <c r="N28" i="1" s="1"/>
  <c r="L28" i="1"/>
  <c r="J28" i="1"/>
  <c r="I28" i="1"/>
  <c r="H28" i="1"/>
  <c r="G28" i="1"/>
  <c r="F28" i="1"/>
  <c r="E28" i="1"/>
  <c r="D28" i="1"/>
  <c r="C28" i="1"/>
  <c r="K28" i="1" s="1"/>
  <c r="B28" i="1"/>
  <c r="M27" i="1"/>
  <c r="I27" i="1"/>
  <c r="J27" i="1" s="1"/>
  <c r="H27" i="1"/>
  <c r="L27" i="1" s="1"/>
  <c r="G27" i="1"/>
  <c r="E27" i="1"/>
  <c r="F27" i="1" s="1"/>
  <c r="D27" i="1"/>
  <c r="C27" i="1"/>
  <c r="K27" i="1" s="1"/>
  <c r="B27" i="1"/>
  <c r="I26" i="1"/>
  <c r="H26" i="1"/>
  <c r="G26" i="1"/>
  <c r="J26" i="1" s="1"/>
  <c r="E26" i="1"/>
  <c r="M26" i="1" s="1"/>
  <c r="D26" i="1"/>
  <c r="L26" i="1" s="1"/>
  <c r="C26" i="1"/>
  <c r="F26" i="1" s="1"/>
  <c r="B26" i="1"/>
  <c r="I25" i="1"/>
  <c r="J25" i="1" s="1"/>
  <c r="H25" i="1"/>
  <c r="G25" i="1"/>
  <c r="E25" i="1"/>
  <c r="F25" i="1" s="1"/>
  <c r="D25" i="1"/>
  <c r="L25" i="1" s="1"/>
  <c r="C25" i="1"/>
  <c r="K25" i="1" s="1"/>
  <c r="B25" i="1"/>
  <c r="I24" i="1"/>
  <c r="H24" i="1"/>
  <c r="G24" i="1"/>
  <c r="J24" i="1" s="1"/>
  <c r="E24" i="1"/>
  <c r="M24" i="1" s="1"/>
  <c r="D24" i="1"/>
  <c r="L24" i="1" s="1"/>
  <c r="C24" i="1"/>
  <c r="K24" i="1" s="1"/>
  <c r="N24" i="1" s="1"/>
  <c r="B24" i="1"/>
  <c r="L23" i="1"/>
  <c r="I23" i="1"/>
  <c r="J23" i="1" s="1"/>
  <c r="H23" i="1"/>
  <c r="G23" i="1"/>
  <c r="E23" i="1"/>
  <c r="F23" i="1" s="1"/>
  <c r="D23" i="1"/>
  <c r="C23" i="1"/>
  <c r="K23" i="1" s="1"/>
  <c r="B23" i="1"/>
  <c r="I22" i="1"/>
  <c r="H22" i="1"/>
  <c r="G22" i="1"/>
  <c r="J22" i="1" s="1"/>
  <c r="E22" i="1"/>
  <c r="M22" i="1" s="1"/>
  <c r="N22" i="1" s="1"/>
  <c r="P22" i="1" s="1"/>
  <c r="D22" i="1"/>
  <c r="L22" i="1" s="1"/>
  <c r="C22" i="1"/>
  <c r="K22" i="1" s="1"/>
  <c r="B22" i="1"/>
  <c r="I21" i="1"/>
  <c r="J21" i="1" s="1"/>
  <c r="H21" i="1"/>
  <c r="G21" i="1"/>
  <c r="E21" i="1"/>
  <c r="M21" i="1" s="1"/>
  <c r="N21" i="1" s="1"/>
  <c r="D21" i="1"/>
  <c r="L21" i="1" s="1"/>
  <c r="C21" i="1"/>
  <c r="K21" i="1" s="1"/>
  <c r="B21" i="1"/>
  <c r="J20" i="1"/>
  <c r="I20" i="1"/>
  <c r="H20" i="1"/>
  <c r="G20" i="1"/>
  <c r="F20" i="1"/>
  <c r="E20" i="1"/>
  <c r="M20" i="1" s="1"/>
  <c r="N20" i="1" s="1"/>
  <c r="P20" i="1" s="1"/>
  <c r="D20" i="1"/>
  <c r="L20" i="1" s="1"/>
  <c r="C20" i="1"/>
  <c r="K20" i="1" s="1"/>
  <c r="B20" i="1"/>
  <c r="J19" i="1"/>
  <c r="I19" i="1"/>
  <c r="H19" i="1"/>
  <c r="G19" i="1"/>
  <c r="F19" i="1"/>
  <c r="E19" i="1"/>
  <c r="M19" i="1" s="1"/>
  <c r="N19" i="1" s="1"/>
  <c r="D19" i="1"/>
  <c r="L19" i="1" s="1"/>
  <c r="C19" i="1"/>
  <c r="K19" i="1" s="1"/>
  <c r="B19" i="1"/>
  <c r="I18" i="1"/>
  <c r="H18" i="1"/>
  <c r="G18" i="1"/>
  <c r="J18" i="1" s="1"/>
  <c r="E18" i="1"/>
  <c r="M18" i="1" s="1"/>
  <c r="D18" i="1"/>
  <c r="L18" i="1" s="1"/>
  <c r="C18" i="1"/>
  <c r="F18" i="1" s="1"/>
  <c r="B18" i="1"/>
  <c r="L17" i="1"/>
  <c r="J17" i="1"/>
  <c r="I17" i="1"/>
  <c r="H17" i="1"/>
  <c r="G17" i="1"/>
  <c r="F17" i="1"/>
  <c r="E17" i="1"/>
  <c r="M17" i="1" s="1"/>
  <c r="N17" i="1" s="1"/>
  <c r="D17" i="1"/>
  <c r="C17" i="1"/>
  <c r="K17" i="1" s="1"/>
  <c r="B17" i="1"/>
  <c r="I16" i="1"/>
  <c r="H16" i="1"/>
  <c r="G16" i="1"/>
  <c r="J16" i="1" s="1"/>
  <c r="E16" i="1"/>
  <c r="M16" i="1" s="1"/>
  <c r="D16" i="1"/>
  <c r="L16" i="1" s="1"/>
  <c r="C16" i="1"/>
  <c r="K16" i="1" s="1"/>
  <c r="B16" i="1"/>
  <c r="M15" i="1"/>
  <c r="N15" i="1" s="1"/>
  <c r="L15" i="1"/>
  <c r="J15" i="1"/>
  <c r="I15" i="1"/>
  <c r="H15" i="1"/>
  <c r="G15" i="1"/>
  <c r="F15" i="1"/>
  <c r="E15" i="1"/>
  <c r="D15" i="1"/>
  <c r="C15" i="1"/>
  <c r="K15" i="1" s="1"/>
  <c r="B15" i="1"/>
  <c r="I14" i="1"/>
  <c r="H14" i="1"/>
  <c r="G14" i="1"/>
  <c r="J14" i="1" s="1"/>
  <c r="E14" i="1"/>
  <c r="M14" i="1" s="1"/>
  <c r="N14" i="1" s="1"/>
  <c r="D14" i="1"/>
  <c r="L14" i="1" s="1"/>
  <c r="C14" i="1"/>
  <c r="K14" i="1" s="1"/>
  <c r="B14" i="1"/>
  <c r="M13" i="1"/>
  <c r="N13" i="1" s="1"/>
  <c r="I13" i="1"/>
  <c r="J13" i="1" s="1"/>
  <c r="H13" i="1"/>
  <c r="G13" i="1"/>
  <c r="E13" i="1"/>
  <c r="F13" i="1" s="1"/>
  <c r="D13" i="1"/>
  <c r="L13" i="1" s="1"/>
  <c r="C13" i="1"/>
  <c r="K13" i="1" s="1"/>
  <c r="B13" i="1"/>
  <c r="J12" i="1"/>
  <c r="I12" i="1"/>
  <c r="H12" i="1"/>
  <c r="G12" i="1"/>
  <c r="F12" i="1"/>
  <c r="E12" i="1"/>
  <c r="M12" i="1" s="1"/>
  <c r="N12" i="1" s="1"/>
  <c r="P12" i="1" s="1"/>
  <c r="D12" i="1"/>
  <c r="L12" i="1" s="1"/>
  <c r="C12" i="1"/>
  <c r="K12" i="1" s="1"/>
  <c r="B12" i="1"/>
  <c r="I11" i="1"/>
  <c r="J11" i="1" s="1"/>
  <c r="H11" i="1"/>
  <c r="G11" i="1"/>
  <c r="E11" i="1"/>
  <c r="M11" i="1" s="1"/>
  <c r="N11" i="1" s="1"/>
  <c r="D11" i="1"/>
  <c r="L11" i="1" s="1"/>
  <c r="C11" i="1"/>
  <c r="K11" i="1" s="1"/>
  <c r="B11" i="1"/>
  <c r="I10" i="1"/>
  <c r="H10" i="1"/>
  <c r="G10" i="1"/>
  <c r="J10" i="1" s="1"/>
  <c r="E10" i="1"/>
  <c r="M10" i="1" s="1"/>
  <c r="D10" i="1"/>
  <c r="L10" i="1" s="1"/>
  <c r="C10" i="1"/>
  <c r="F10" i="1" s="1"/>
  <c r="B10" i="1"/>
  <c r="L9" i="1"/>
  <c r="J9" i="1"/>
  <c r="I9" i="1"/>
  <c r="H9" i="1"/>
  <c r="G9" i="1"/>
  <c r="F9" i="1"/>
  <c r="E9" i="1"/>
  <c r="M9" i="1" s="1"/>
  <c r="N9" i="1" s="1"/>
  <c r="D9" i="1"/>
  <c r="C9" i="1"/>
  <c r="K9" i="1" s="1"/>
  <c r="B9" i="1"/>
  <c r="I8" i="1"/>
  <c r="H8" i="1"/>
  <c r="G8" i="1"/>
  <c r="J8" i="1" s="1"/>
  <c r="E8" i="1"/>
  <c r="M8" i="1" s="1"/>
  <c r="D8" i="1"/>
  <c r="L8" i="1" s="1"/>
  <c r="C8" i="1"/>
  <c r="F8" i="1" s="1"/>
  <c r="B8" i="1"/>
  <c r="M7" i="1"/>
  <c r="N7" i="1" s="1"/>
  <c r="L7" i="1"/>
  <c r="J7" i="1"/>
  <c r="I7" i="1"/>
  <c r="H7" i="1"/>
  <c r="G7" i="1"/>
  <c r="F7" i="1"/>
  <c r="E7" i="1"/>
  <c r="D7" i="1"/>
  <c r="C7" i="1"/>
  <c r="K7" i="1" s="1"/>
  <c r="B7" i="1"/>
  <c r="M6" i="1"/>
  <c r="I6" i="1"/>
  <c r="H6" i="1"/>
  <c r="G6" i="1"/>
  <c r="G82" i="1" s="1"/>
  <c r="E6" i="1"/>
  <c r="D6" i="1"/>
  <c r="C6" i="1"/>
  <c r="C82" i="1" s="1"/>
  <c r="B6" i="1"/>
  <c r="A2" i="1"/>
  <c r="A1" i="1"/>
  <c r="N18" i="1" l="1"/>
  <c r="P18" i="1" s="1"/>
  <c r="P14" i="1"/>
  <c r="P21" i="1"/>
  <c r="P38" i="1"/>
  <c r="P39" i="1"/>
  <c r="P13" i="1"/>
  <c r="P15" i="1"/>
  <c r="N16" i="1"/>
  <c r="P16" i="1" s="1"/>
  <c r="P19" i="1"/>
  <c r="K6" i="1"/>
  <c r="F11" i="1"/>
  <c r="K18" i="1"/>
  <c r="K26" i="1"/>
  <c r="N26" i="1" s="1"/>
  <c r="P26" i="1" s="1"/>
  <c r="K29" i="1"/>
  <c r="N29" i="1" s="1"/>
  <c r="P34" i="1"/>
  <c r="P35" i="1"/>
  <c r="P36" i="1"/>
  <c r="N37" i="1"/>
  <c r="P37" i="1" s="1"/>
  <c r="P43" i="1"/>
  <c r="P50" i="1"/>
  <c r="P51" i="1"/>
  <c r="P54" i="1"/>
  <c r="P55" i="1"/>
  <c r="P58" i="1"/>
  <c r="P59" i="1"/>
  <c r="E82" i="1"/>
  <c r="F82" i="1" s="1"/>
  <c r="I82" i="1"/>
  <c r="J82" i="1" s="1"/>
  <c r="F14" i="1"/>
  <c r="F21" i="1"/>
  <c r="F22" i="1"/>
  <c r="M23" i="1"/>
  <c r="N23" i="1" s="1"/>
  <c r="P23" i="1" s="1"/>
  <c r="M40" i="1"/>
  <c r="N40" i="1" s="1"/>
  <c r="P40" i="1" s="1"/>
  <c r="N41" i="1"/>
  <c r="P41" i="1" s="1"/>
  <c r="M46" i="1"/>
  <c r="N46" i="1" s="1"/>
  <c r="P46" i="1" s="1"/>
  <c r="F46" i="1"/>
  <c r="K8" i="1"/>
  <c r="N8" i="1" s="1"/>
  <c r="K10" i="1"/>
  <c r="N10" i="1" s="1"/>
  <c r="F6" i="1"/>
  <c r="J6" i="1"/>
  <c r="F16" i="1"/>
  <c r="F24" i="1"/>
  <c r="M25" i="1"/>
  <c r="N25" i="1" s="1"/>
  <c r="P25" i="1" s="1"/>
  <c r="F30" i="1"/>
  <c r="P48" i="1"/>
  <c r="P52" i="1"/>
  <c r="P56" i="1"/>
  <c r="N27" i="1"/>
  <c r="M32" i="1"/>
  <c r="N32" i="1" s="1"/>
  <c r="P32" i="1" s="1"/>
  <c r="P44" i="1"/>
  <c r="P62" i="1"/>
  <c r="P63" i="1"/>
  <c r="P64" i="1"/>
  <c r="P66" i="1"/>
  <c r="P68" i="1"/>
  <c r="P70" i="1"/>
  <c r="D82" i="1"/>
  <c r="H82" i="1"/>
  <c r="L6" i="1"/>
  <c r="L82" i="1" s="1"/>
  <c r="L88" i="1" s="1"/>
  <c r="P72" i="1"/>
  <c r="N74" i="1"/>
  <c r="P74" i="1" s="1"/>
  <c r="P60" i="1"/>
  <c r="M76" i="1"/>
  <c r="N76" i="1" s="1"/>
  <c r="M78" i="1"/>
  <c r="N78" i="1" s="1"/>
  <c r="M80" i="1"/>
  <c r="N80" i="1" s="1"/>
  <c r="P80" i="1" s="1"/>
  <c r="M71" i="1"/>
  <c r="N71" i="1" s="1"/>
  <c r="P71" i="1" s="1"/>
  <c r="M73" i="1"/>
  <c r="N73" i="1" s="1"/>
  <c r="P73" i="1" s="1"/>
  <c r="M75" i="1"/>
  <c r="N75" i="1" s="1"/>
  <c r="M77" i="1"/>
  <c r="N77" i="1" s="1"/>
  <c r="P77" i="1" s="1"/>
  <c r="M79" i="1"/>
  <c r="N79" i="1" s="1"/>
  <c r="M81" i="1"/>
  <c r="N81" i="1" s="1"/>
  <c r="P10" i="1" l="1"/>
  <c r="P11" i="1"/>
  <c r="P8" i="1"/>
  <c r="P9" i="1"/>
  <c r="P29" i="1"/>
  <c r="P30" i="1"/>
  <c r="P47" i="1"/>
  <c r="M82" i="1"/>
  <c r="P75" i="1"/>
  <c r="K82" i="1"/>
  <c r="K88" i="1" s="1"/>
  <c r="P17" i="1"/>
  <c r="P81" i="1"/>
  <c r="P76" i="1"/>
  <c r="P42" i="1"/>
  <c r="P33" i="1"/>
  <c r="P24" i="1"/>
  <c r="P78" i="1"/>
  <c r="P27" i="1"/>
  <c r="P79" i="1"/>
  <c r="P28" i="1"/>
  <c r="N6" i="1"/>
  <c r="P7" i="1" s="1"/>
  <c r="M88" i="1" l="1"/>
  <c r="N82" i="1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<sst xmlns="http://schemas.openxmlformats.org/spreadsheetml/2006/main" count="98" uniqueCount="88">
  <si>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</si>
  <si>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</si>
  <si>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</si>
  <si>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</si>
  <si>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</si>
  <si>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</si>
  <si>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</si>
  <si>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PO</t>
  </si>
  <si>
    <t>เบิกจ่าย</t>
  </si>
  <si>
    <t>ร้อยละเบิกจ่ายต่องบจัดสรรถือจ่ายจังหวัด</t>
  </si>
  <si>
    <t>2300</t>
  </si>
  <si>
    <t>1500</t>
  </si>
  <si>
    <t>8100</t>
  </si>
  <si>
    <t>2500</t>
  </si>
  <si>
    <t>9300</t>
  </si>
  <si>
    <t>1800</t>
  </si>
  <si>
    <t>8400</t>
  </si>
  <si>
    <t>3100</t>
  </si>
  <si>
    <t>5300</t>
  </si>
  <si>
    <t>7200</t>
  </si>
  <si>
    <t>6100</t>
  </si>
  <si>
    <t>9500</t>
  </si>
  <si>
    <t>1400</t>
  </si>
  <si>
    <t>5500</t>
  </si>
  <si>
    <t>9100</t>
  </si>
  <si>
    <t>3800</t>
  </si>
  <si>
    <t>7100</t>
  </si>
  <si>
    <t>2100</t>
  </si>
  <si>
    <t>5800</t>
  </si>
  <si>
    <t>4900</t>
  </si>
  <si>
    <t>2700</t>
  </si>
  <si>
    <t>6600</t>
  </si>
  <si>
    <t>3900</t>
  </si>
  <si>
    <t>3700</t>
  </si>
  <si>
    <t>6000</t>
  </si>
  <si>
    <t>8500</t>
  </si>
  <si>
    <t>2600</t>
  </si>
  <si>
    <t>7600</t>
  </si>
  <si>
    <t>2200</t>
  </si>
  <si>
    <t>8300</t>
  </si>
  <si>
    <t>6700</t>
  </si>
  <si>
    <t>6200</t>
  </si>
  <si>
    <t>1900</t>
  </si>
  <si>
    <t>3600</t>
  </si>
  <si>
    <t>1300</t>
  </si>
  <si>
    <t>2400</t>
  </si>
  <si>
    <t>4600</t>
  </si>
  <si>
    <t>8600</t>
  </si>
  <si>
    <t>1700</t>
  </si>
  <si>
    <t>7700</t>
  </si>
  <si>
    <t>9600</t>
  </si>
  <si>
    <t>2000</t>
  </si>
  <si>
    <t>8200</t>
  </si>
  <si>
    <t>1100</t>
  </si>
  <si>
    <t>4800</t>
  </si>
  <si>
    <t>1200</t>
  </si>
  <si>
    <t>4500</t>
  </si>
  <si>
    <t>3500</t>
  </si>
  <si>
    <t>5400</t>
  </si>
  <si>
    <t>4200</t>
  </si>
  <si>
    <t>3200</t>
  </si>
  <si>
    <t>5200</t>
  </si>
  <si>
    <t>9200</t>
  </si>
  <si>
    <t>5100</t>
  </si>
  <si>
    <t>7000</t>
  </si>
  <si>
    <t>7500</t>
  </si>
  <si>
    <t>4100</t>
  </si>
  <si>
    <t>4400</t>
  </si>
  <si>
    <t>7400</t>
  </si>
  <si>
    <t>3000</t>
  </si>
  <si>
    <t>4700</t>
  </si>
  <si>
    <t>9400</t>
  </si>
  <si>
    <t>6500</t>
  </si>
  <si>
    <t>3300</t>
  </si>
  <si>
    <t>3400</t>
  </si>
  <si>
    <t>6400</t>
  </si>
  <si>
    <t>5700</t>
  </si>
  <si>
    <t>1600</t>
  </si>
  <si>
    <t>4300</t>
  </si>
  <si>
    <t>7300</t>
  </si>
  <si>
    <t>6300</t>
  </si>
  <si>
    <t>4000</t>
  </si>
  <si>
    <t>9000</t>
  </si>
  <si>
    <t>5600</t>
  </si>
  <si>
    <t>8000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</si>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</sst>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67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4"/>
      <name val="Cordia New"/>
      <family val="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</borders>
  <cellStyleXfs count="783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4" borderId="18" applyNumberFormat="0" applyProtection="0">
      <alignment horizontal="left" vertical="center" indent="1"/>
    </xf>
    <xf numFmtId="0" fontId="10" fillId="0" borderId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" fillId="7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" fillId="10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5" fillId="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" fillId="9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" fillId="19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5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26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7" borderId="0" applyNumberFormat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4" fontId="15" fillId="28" borderId="18" applyNumberFormat="0" applyProtection="0">
      <alignment vertical="center"/>
    </xf>
    <xf numFmtId="4" fontId="16" fillId="28" borderId="18" applyNumberFormat="0" applyProtection="0">
      <alignment vertical="center"/>
    </xf>
    <xf numFmtId="4" fontId="15" fillId="28" borderId="18" applyNumberFormat="0" applyProtection="0">
      <alignment horizontal="left" vertical="center" indent="1"/>
    </xf>
    <xf numFmtId="4" fontId="15" fillId="28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4" fontId="15" fillId="29" borderId="18" applyNumberFormat="0" applyProtection="0">
      <alignment horizontal="right" vertical="center"/>
    </xf>
    <xf numFmtId="4" fontId="15" fillId="30" borderId="18" applyNumberFormat="0" applyProtection="0">
      <alignment horizontal="right" vertical="center"/>
    </xf>
    <xf numFmtId="4" fontId="15" fillId="31" borderId="18" applyNumberFormat="0" applyProtection="0">
      <alignment horizontal="right" vertical="center"/>
    </xf>
    <xf numFmtId="4" fontId="15" fillId="32" borderId="18" applyNumberFormat="0" applyProtection="0">
      <alignment horizontal="right" vertical="center"/>
    </xf>
    <xf numFmtId="4" fontId="15" fillId="33" borderId="18" applyNumberFormat="0" applyProtection="0">
      <alignment horizontal="right" vertical="center"/>
    </xf>
    <xf numFmtId="4" fontId="15" fillId="34" borderId="18" applyNumberFormat="0" applyProtection="0">
      <alignment horizontal="right" vertical="center"/>
    </xf>
    <xf numFmtId="4" fontId="15" fillId="35" borderId="18" applyNumberFormat="0" applyProtection="0">
      <alignment horizontal="right" vertical="center"/>
    </xf>
    <xf numFmtId="4" fontId="15" fillId="36" borderId="18" applyNumberFormat="0" applyProtection="0">
      <alignment horizontal="right" vertical="center"/>
    </xf>
    <xf numFmtId="4" fontId="15" fillId="37" borderId="18" applyNumberFormat="0" applyProtection="0">
      <alignment horizontal="right" vertical="center"/>
    </xf>
    <xf numFmtId="4" fontId="17" fillId="38" borderId="18" applyNumberFormat="0" applyProtection="0">
      <alignment horizontal="left" vertical="center" indent="1"/>
    </xf>
    <xf numFmtId="4" fontId="15" fillId="39" borderId="24" applyNumberFormat="0" applyProtection="0">
      <alignment horizontal="left" vertical="center" indent="1"/>
    </xf>
    <xf numFmtId="4" fontId="18" fillId="40" borderId="0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39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4" fontId="15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41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3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2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4" fontId="15" fillId="42" borderId="18" applyNumberFormat="0" applyProtection="0">
      <alignment vertical="center"/>
    </xf>
    <xf numFmtId="4" fontId="16" fillId="42" borderId="18" applyNumberFormat="0" applyProtection="0">
      <alignment vertical="center"/>
    </xf>
    <xf numFmtId="4" fontId="15" fillId="42" borderId="18" applyNumberFormat="0" applyProtection="0">
      <alignment horizontal="left" vertical="center" indent="1"/>
    </xf>
    <xf numFmtId="4" fontId="15" fillId="42" borderId="18" applyNumberFormat="0" applyProtection="0">
      <alignment horizontal="left" vertical="center" indent="1"/>
    </xf>
    <xf numFmtId="4" fontId="15" fillId="39" borderId="18" applyNumberFormat="0" applyProtection="0">
      <alignment horizontal="right" vertical="center"/>
    </xf>
    <xf numFmtId="4" fontId="16" fillId="39" borderId="18" applyNumberFormat="0" applyProtection="0">
      <alignment horizontal="right" vertical="center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9" fillId="4" borderId="18" applyNumberFormat="0" applyProtection="0">
      <alignment horizontal="left" vertical="center" indent="1"/>
    </xf>
    <xf numFmtId="0" fontId="19" fillId="0" borderId="0"/>
    <xf numFmtId="4" fontId="20" fillId="39" borderId="18" applyNumberFormat="0" applyProtection="0">
      <alignment horizontal="right" vertical="center"/>
    </xf>
    <xf numFmtId="0" fontId="21" fillId="1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1" fillId="12" borderId="25" applyNumberFormat="0" applyAlignment="0" applyProtection="0"/>
    <xf numFmtId="0" fontId="21" fillId="12" borderId="25" applyNumberFormat="0" applyAlignment="0" applyProtection="0"/>
    <xf numFmtId="0" fontId="21" fillId="12" borderId="25" applyNumberFormat="0" applyAlignment="0" applyProtection="0"/>
    <xf numFmtId="0" fontId="23" fillId="14" borderId="2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4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4" fillId="19" borderId="26" applyNumberFormat="0" applyAlignment="0" applyProtection="0"/>
    <xf numFmtId="0" fontId="34" fillId="19" borderId="26" applyNumberFormat="0" applyAlignment="0" applyProtection="0"/>
    <xf numFmtId="0" fontId="33" fillId="19" borderId="26" applyNumberFormat="0" applyAlignment="0" applyProtection="0"/>
    <xf numFmtId="0" fontId="33" fillId="19" borderId="26" applyNumberFormat="0" applyAlignment="0" applyProtection="0"/>
    <xf numFmtId="0" fontId="33" fillId="19" borderId="26" applyNumberFormat="0" applyAlignment="0" applyProtection="0"/>
    <xf numFmtId="0" fontId="35" fillId="43" borderId="26" applyNumberFormat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8" fillId="0" borderId="27" applyNumberFormat="0" applyFill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1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4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4" fillId="17" borderId="25" applyNumberFormat="0" applyAlignment="0" applyProtection="0"/>
    <xf numFmtId="0" fontId="44" fillId="17" borderId="25" applyNumberFormat="0" applyAlignment="0" applyProtection="0"/>
    <xf numFmtId="0" fontId="43" fillId="17" borderId="25" applyNumberFormat="0" applyAlignment="0" applyProtection="0"/>
    <xf numFmtId="0" fontId="43" fillId="17" borderId="25" applyNumberFormat="0" applyAlignment="0" applyProtection="0"/>
    <xf numFmtId="0" fontId="43" fillId="17" borderId="25" applyNumberFormat="0" applyAlignment="0" applyProtection="0"/>
    <xf numFmtId="0" fontId="45" fillId="17" borderId="25" applyNumberFormat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1" fillId="0" borderId="29" applyNumberFormat="0" applyFill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4" fillId="13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4" fillId="47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4" fillId="18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6" fillId="2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6" fillId="22" borderId="18" applyNumberFormat="0" applyAlignment="0" applyProtection="0"/>
    <xf numFmtId="0" fontId="56" fillId="22" borderId="18" applyNumberFormat="0" applyAlignment="0" applyProtection="0"/>
    <xf numFmtId="0" fontId="55" fillId="12" borderId="18" applyNumberFormat="0" applyAlignment="0" applyProtection="0"/>
    <xf numFmtId="0" fontId="55" fillId="12" borderId="18" applyNumberFormat="0" applyAlignment="0" applyProtection="0"/>
    <xf numFmtId="0" fontId="55" fillId="12" borderId="18" applyNumberFormat="0" applyAlignment="0" applyProtection="0"/>
    <xf numFmtId="0" fontId="57" fillId="14" borderId="18" applyNumberForma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4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4" fillId="10" borderId="31" applyNumberFormat="0" applyFont="0" applyAlignment="0" applyProtection="0"/>
    <xf numFmtId="0" fontId="4" fillId="10" borderId="31" applyNumberFormat="0" applyFont="0" applyAlignment="0" applyProtection="0"/>
    <xf numFmtId="0" fontId="9" fillId="10" borderId="31" applyNumberFormat="0" applyFont="0" applyAlignment="0" applyProtection="0"/>
    <xf numFmtId="0" fontId="9" fillId="10" borderId="31" applyNumberFormat="0" applyFont="0" applyAlignment="0" applyProtection="0"/>
    <xf numFmtId="0" fontId="9" fillId="10" borderId="31" applyNumberFormat="0" applyFont="0" applyAlignment="0" applyProtection="0"/>
    <xf numFmtId="0" fontId="9" fillId="10" borderId="25" applyNumberFormat="0" applyFont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60" fillId="0" borderId="32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66" fillId="0" borderId="3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4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3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horizontal="center" vertical="center"/>
    </xf>
    <xf numFmtId="43" fontId="7" fillId="5" borderId="21" xfId="3" applyFont="1" applyFill="1" applyBorder="1" applyAlignment="1">
      <alignment horizontal="center" vertical="center"/>
    </xf>
    <xf numFmtId="43" fontId="7" fillId="5" borderId="20" xfId="3" applyNumberFormat="1" applyFont="1" applyFill="1" applyBorder="1" applyAlignment="1">
      <alignment vertical="center"/>
    </xf>
    <xf numFmtId="43" fontId="7" fillId="5" borderId="21" xfId="3" applyNumberFormat="1" applyFont="1" applyFill="1" applyBorder="1" applyAlignment="1">
      <alignment vertical="center"/>
    </xf>
    <xf numFmtId="43" fontId="7" fillId="5" borderId="22" xfId="3" applyNumberFormat="1" applyFont="1" applyFill="1" applyBorder="1" applyAlignment="1">
      <alignment vertical="center"/>
    </xf>
    <xf numFmtId="43" fontId="7" fillId="5" borderId="23" xfId="3" applyNumberFormat="1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vertical="center"/>
    </xf>
    <xf numFmtId="4" fontId="9" fillId="4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783">
    <cellStyle name="20% - ส่วนที่ถูกเน้น1" xfId="6"/>
    <cellStyle name="20% - ส่วนที่ถูกเน้น1 2" xfId="7"/>
    <cellStyle name="20% - ส่วนที่ถูกเน้น1 2 2" xfId="8"/>
    <cellStyle name="20% - ส่วนที่ถูกเน้น1 2 2 2" xfId="9"/>
    <cellStyle name="20% - ส่วนที่ถูกเน้น1 2 2 2 2" xfId="10"/>
    <cellStyle name="20% - ส่วนที่ถูกเน้น1 2 2 2 2 2" xfId="11"/>
    <cellStyle name="20% - ส่วนที่ถูกเน้น1 2 2 2 3" xfId="12"/>
    <cellStyle name="20% - ส่วนที่ถูกเน้น1 2 2 3" xfId="13"/>
    <cellStyle name="20% - ส่วนที่ถูกเน้น1 2 2 3 2" xfId="14"/>
    <cellStyle name="20% - ส่วนที่ถูกเน้น1 2 3" xfId="15"/>
    <cellStyle name="20% - ส่วนที่ถูกเน้น1 2 4" xfId="16"/>
    <cellStyle name="20% - ส่วนที่ถูกเน้น1 2 4 2" xfId="17"/>
    <cellStyle name="20% - ส่วนที่ถูกเน้น1 2 5" xfId="18"/>
    <cellStyle name="20% - ส่วนที่ถูกเน้น1 3" xfId="19"/>
    <cellStyle name="20% - ส่วนที่ถูกเน้น1 4" xfId="20"/>
    <cellStyle name="20% - ส่วนที่ถูกเน้น1 5" xfId="21"/>
    <cellStyle name="20% - ส่วนที่ถูกเน้น1_BEx7" xfId="22"/>
    <cellStyle name="20% - ส่วนที่ถูกเน้น2" xfId="23"/>
    <cellStyle name="20% - ส่วนที่ถูกเน้น2 2" xfId="24"/>
    <cellStyle name="20% - ส่วนที่ถูกเน้น2 2 2" xfId="25"/>
    <cellStyle name="20% - ส่วนที่ถูกเน้น2 2 2 2" xfId="26"/>
    <cellStyle name="20% - ส่วนที่ถูกเน้น2 2 2 2 2" xfId="27"/>
    <cellStyle name="20% - ส่วนที่ถูกเน้น2 2 2 2 2 2" xfId="28"/>
    <cellStyle name="20% - ส่วนที่ถูกเน้น2 2 2 2 3" xfId="29"/>
    <cellStyle name="20% - ส่วนที่ถูกเน้น2 2 2 3" xfId="30"/>
    <cellStyle name="20% - ส่วนที่ถูกเน้น2 2 2 3 2" xfId="31"/>
    <cellStyle name="20% - ส่วนที่ถูกเน้น2 2 3" xfId="32"/>
    <cellStyle name="20% - ส่วนที่ถูกเน้น2 2 4" xfId="33"/>
    <cellStyle name="20% - ส่วนที่ถูกเน้น2 2 4 2" xfId="34"/>
    <cellStyle name="20% - ส่วนที่ถูกเน้น2 2 5" xfId="35"/>
    <cellStyle name="20% - ส่วนที่ถูกเน้น2 3" xfId="36"/>
    <cellStyle name="20% - ส่วนที่ถูกเน้น2 4" xfId="37"/>
    <cellStyle name="20% - ส่วนที่ถูกเน้น2 5" xfId="38"/>
    <cellStyle name="20% - ส่วนที่ถูกเน้น2_BEx7" xfId="39"/>
    <cellStyle name="20% - ส่วนที่ถูกเน้น3" xfId="40"/>
    <cellStyle name="20% - ส่วนที่ถูกเน้น3 2" xfId="41"/>
    <cellStyle name="20% - ส่วนที่ถูกเน้น3 2 2" xfId="42"/>
    <cellStyle name="20% - ส่วนที่ถูกเน้น3 2 2 2" xfId="43"/>
    <cellStyle name="20% - ส่วนที่ถูกเน้น3 2 2 2 2" xfId="44"/>
    <cellStyle name="20% - ส่วนที่ถูกเน้น3 2 2 2 2 2" xfId="45"/>
    <cellStyle name="20% - ส่วนที่ถูกเน้น3 2 2 2 3" xfId="46"/>
    <cellStyle name="20% - ส่วนที่ถูกเน้น3 2 2 3" xfId="47"/>
    <cellStyle name="20% - ส่วนที่ถูกเน้น3 2 2 3 2" xfId="48"/>
    <cellStyle name="20% - ส่วนที่ถูกเน้น3 2 3" xfId="49"/>
    <cellStyle name="20% - ส่วนที่ถูกเน้น3 2 4" xfId="50"/>
    <cellStyle name="20% - ส่วนที่ถูกเน้น3 2 4 2" xfId="51"/>
    <cellStyle name="20% - ส่วนที่ถูกเน้น3 2 5" xfId="52"/>
    <cellStyle name="20% - ส่วนที่ถูกเน้น3 3" xfId="53"/>
    <cellStyle name="20% - ส่วนที่ถูกเน้น3 4" xfId="54"/>
    <cellStyle name="20% - ส่วนที่ถูกเน้น3 5" xfId="55"/>
    <cellStyle name="20% - ส่วนที่ถูกเน้น3_BEx7" xfId="56"/>
    <cellStyle name="20% - ส่วนที่ถูกเน้น4" xfId="57"/>
    <cellStyle name="20% - ส่วนที่ถูกเน้น4 2" xfId="58"/>
    <cellStyle name="20% - ส่วนที่ถูกเน้น4 2 2" xfId="59"/>
    <cellStyle name="20% - ส่วนที่ถูกเน้น4 2 2 2" xfId="60"/>
    <cellStyle name="20% - ส่วนที่ถูกเน้น4 2 2 2 2" xfId="61"/>
    <cellStyle name="20% - ส่วนที่ถูกเน้น4 2 2 2 2 2" xfId="62"/>
    <cellStyle name="20% - ส่วนที่ถูกเน้น4 2 2 2 3" xfId="63"/>
    <cellStyle name="20% - ส่วนที่ถูกเน้น4 2 2 3" xfId="64"/>
    <cellStyle name="20% - ส่วนที่ถูกเน้น4 2 2 3 2" xfId="65"/>
    <cellStyle name="20% - ส่วนที่ถูกเน้น4 2 3" xfId="66"/>
    <cellStyle name="20% - ส่วนที่ถูกเน้น4 2 4" xfId="67"/>
    <cellStyle name="20% - ส่วนที่ถูกเน้น4 2 4 2" xfId="68"/>
    <cellStyle name="20% - ส่วนที่ถูกเน้น4 2 5" xfId="69"/>
    <cellStyle name="20% - ส่วนที่ถูกเน้น4 3" xfId="70"/>
    <cellStyle name="20% - ส่วนที่ถูกเน้น4 4" xfId="71"/>
    <cellStyle name="20% - ส่วนที่ถูกเน้น4 5" xfId="72"/>
    <cellStyle name="20% - ส่วนที่ถูกเน้น4_BEx7" xfId="73"/>
    <cellStyle name="20% - ส่วนที่ถูกเน้น5" xfId="74"/>
    <cellStyle name="20% - ส่วนที่ถูกเน้น5 2" xfId="75"/>
    <cellStyle name="20% - ส่วนที่ถูกเน้น5 2 2" xfId="76"/>
    <cellStyle name="20% - ส่วนที่ถูกเน้น5 2 2 2" xfId="77"/>
    <cellStyle name="20% - ส่วนที่ถูกเน้น5 2 2 2 2" xfId="78"/>
    <cellStyle name="20% - ส่วนที่ถูกเน้น5 2 2 2 2 2" xfId="79"/>
    <cellStyle name="20% - ส่วนที่ถูกเน้น5 2 2 2 3" xfId="80"/>
    <cellStyle name="20% - ส่วนที่ถูกเน้น5 2 2 3" xfId="81"/>
    <cellStyle name="20% - ส่วนที่ถูกเน้น5 2 2 3 2" xfId="82"/>
    <cellStyle name="20% - ส่วนที่ถูกเน้น5 2 3" xfId="83"/>
    <cellStyle name="20% - ส่วนที่ถูกเน้น5 2 4" xfId="84"/>
    <cellStyle name="20% - ส่วนที่ถูกเน้น5 2 4 2" xfId="85"/>
    <cellStyle name="20% - ส่วนที่ถูกเน้น5 2 5" xfId="86"/>
    <cellStyle name="20% - ส่วนที่ถูกเน้น5 3" xfId="87"/>
    <cellStyle name="20% - ส่วนที่ถูกเน้น5 4" xfId="88"/>
    <cellStyle name="20% - ส่วนที่ถูกเน้น5 5" xfId="89"/>
    <cellStyle name="20% - ส่วนที่ถูกเน้น5_BEx7" xfId="90"/>
    <cellStyle name="20% - ส่วนที่ถูกเน้น6" xfId="91"/>
    <cellStyle name="20% - ส่วนที่ถูกเน้น6 2" xfId="92"/>
    <cellStyle name="20% - ส่วนที่ถูกเน้น6 2 2" xfId="93"/>
    <cellStyle name="20% - ส่วนที่ถูกเน้น6 2 2 2" xfId="94"/>
    <cellStyle name="20% - ส่วนที่ถูกเน้น6 2 2 2 2" xfId="95"/>
    <cellStyle name="20% - ส่วนที่ถูกเน้น6 2 2 2 2 2" xfId="96"/>
    <cellStyle name="20% - ส่วนที่ถูกเน้น6 2 2 2 3" xfId="97"/>
    <cellStyle name="20% - ส่วนที่ถูกเน้น6 2 2 3" xfId="98"/>
    <cellStyle name="20% - ส่วนที่ถูกเน้น6 2 2 3 2" xfId="99"/>
    <cellStyle name="20% - ส่วนที่ถูกเน้น6 2 3" xfId="100"/>
    <cellStyle name="20% - ส่วนที่ถูกเน้น6 2 4" xfId="101"/>
    <cellStyle name="20% - ส่วนที่ถูกเน้น6 2 4 2" xfId="102"/>
    <cellStyle name="20% - ส่วนที่ถูกเน้น6 2 5" xfId="103"/>
    <cellStyle name="20% - ส่วนที่ถูกเน้น6 3" xfId="104"/>
    <cellStyle name="20% - ส่วนที่ถูกเน้น6 4" xfId="105"/>
    <cellStyle name="20% - ส่วนที่ถูกเน้น6 5" xfId="106"/>
    <cellStyle name="20% - ส่วนที่ถูกเน้น6_BEx7" xfId="107"/>
    <cellStyle name="40% - ส่วนที่ถูกเน้น1" xfId="108"/>
    <cellStyle name="40% - ส่วนที่ถูกเน้น1 2" xfId="109"/>
    <cellStyle name="40% - ส่วนที่ถูกเน้น1 2 2" xfId="110"/>
    <cellStyle name="40% - ส่วนที่ถูกเน้น1 2 2 2" xfId="111"/>
    <cellStyle name="40% - ส่วนที่ถูกเน้น1 2 2 2 2" xfId="112"/>
    <cellStyle name="40% - ส่วนที่ถูกเน้น1 2 2 2 2 2" xfId="113"/>
    <cellStyle name="40% - ส่วนที่ถูกเน้น1 2 2 2 3" xfId="114"/>
    <cellStyle name="40% - ส่วนที่ถูกเน้น1 2 2 3" xfId="115"/>
    <cellStyle name="40% - ส่วนที่ถูกเน้น1 2 2 3 2" xfId="116"/>
    <cellStyle name="40% - ส่วนที่ถูกเน้น1 2 3" xfId="117"/>
    <cellStyle name="40% - ส่วนที่ถูกเน้น1 2 4" xfId="118"/>
    <cellStyle name="40% - ส่วนที่ถูกเน้น1 2 4 2" xfId="119"/>
    <cellStyle name="40% - ส่วนที่ถูกเน้น1 2 5" xfId="120"/>
    <cellStyle name="40% - ส่วนที่ถูกเน้น1 3" xfId="121"/>
    <cellStyle name="40% - ส่วนที่ถูกเน้น1 4" xfId="122"/>
    <cellStyle name="40% - ส่วนที่ถูกเน้น1 5" xfId="123"/>
    <cellStyle name="40% - ส่วนที่ถูกเน้น1_BEx7" xfId="124"/>
    <cellStyle name="40% - ส่วนที่ถูกเน้น2" xfId="125"/>
    <cellStyle name="40% - ส่วนที่ถูกเน้น2 2" xfId="126"/>
    <cellStyle name="40% - ส่วนที่ถูกเน้น2 2 2" xfId="127"/>
    <cellStyle name="40% - ส่วนที่ถูกเน้น2 2 2 2" xfId="128"/>
    <cellStyle name="40% - ส่วนที่ถูกเน้น2 2 2 2 2" xfId="129"/>
    <cellStyle name="40% - ส่วนที่ถูกเน้น2 2 2 2 2 2" xfId="130"/>
    <cellStyle name="40% - ส่วนที่ถูกเน้น2 2 2 2 3" xfId="131"/>
    <cellStyle name="40% - ส่วนที่ถูกเน้น2 2 2 3" xfId="132"/>
    <cellStyle name="40% - ส่วนที่ถูกเน้น2 2 2 3 2" xfId="133"/>
    <cellStyle name="40% - ส่วนที่ถูกเน้น2 2 3" xfId="134"/>
    <cellStyle name="40% - ส่วนที่ถูกเน้น2 2 4" xfId="135"/>
    <cellStyle name="40% - ส่วนที่ถูกเน้น2 2 4 2" xfId="136"/>
    <cellStyle name="40% - ส่วนที่ถูกเน้น2 2 5" xfId="137"/>
    <cellStyle name="40% - ส่วนที่ถูกเน้น2 3" xfId="138"/>
    <cellStyle name="40% - ส่วนที่ถูกเน้น2 4" xfId="139"/>
    <cellStyle name="40% - ส่วนที่ถูกเน้น2 5" xfId="140"/>
    <cellStyle name="40% - ส่วนที่ถูกเน้น2_BEx7" xfId="141"/>
    <cellStyle name="40% - ส่วนที่ถูกเน้น3" xfId="142"/>
    <cellStyle name="40% - ส่วนที่ถูกเน้น3 2" xfId="143"/>
    <cellStyle name="40% - ส่วนที่ถูกเน้น3 2 2" xfId="144"/>
    <cellStyle name="40% - ส่วนที่ถูกเน้น3 2 2 2" xfId="145"/>
    <cellStyle name="40% - ส่วนที่ถูกเน้น3 2 2 2 2" xfId="146"/>
    <cellStyle name="40% - ส่วนที่ถูกเน้น3 2 2 2 2 2" xfId="147"/>
    <cellStyle name="40% - ส่วนที่ถูกเน้น3 2 2 2 3" xfId="148"/>
    <cellStyle name="40% - ส่วนที่ถูกเน้น3 2 2 3" xfId="149"/>
    <cellStyle name="40% - ส่วนที่ถูกเน้น3 2 2 3 2" xfId="150"/>
    <cellStyle name="40% - ส่วนที่ถูกเน้น3 2 3" xfId="151"/>
    <cellStyle name="40% - ส่วนที่ถูกเน้น3 2 4" xfId="152"/>
    <cellStyle name="40% - ส่วนที่ถูกเน้น3 2 4 2" xfId="153"/>
    <cellStyle name="40% - ส่วนที่ถูกเน้น3 2 5" xfId="154"/>
    <cellStyle name="40% - ส่วนที่ถูกเน้น3 3" xfId="155"/>
    <cellStyle name="40% - ส่วนที่ถูกเน้น3 4" xfId="156"/>
    <cellStyle name="40% - ส่วนที่ถูกเน้น3 5" xfId="157"/>
    <cellStyle name="40% - ส่วนที่ถูกเน้น3_BEx7" xfId="158"/>
    <cellStyle name="40% - ส่วนที่ถูกเน้น4" xfId="159"/>
    <cellStyle name="40% - ส่วนที่ถูกเน้น4 2" xfId="160"/>
    <cellStyle name="40% - ส่วนที่ถูกเน้น4 2 2" xfId="161"/>
    <cellStyle name="40% - ส่วนที่ถูกเน้น4 2 2 2" xfId="162"/>
    <cellStyle name="40% - ส่วนที่ถูกเน้น4 2 2 2 2" xfId="163"/>
    <cellStyle name="40% - ส่วนที่ถูกเน้น4 2 2 2 2 2" xfId="164"/>
    <cellStyle name="40% - ส่วนที่ถูกเน้น4 2 2 2 3" xfId="165"/>
    <cellStyle name="40% - ส่วนที่ถูกเน้น4 2 2 3" xfId="166"/>
    <cellStyle name="40% - ส่วนที่ถูกเน้น4 2 2 3 2" xfId="167"/>
    <cellStyle name="40% - ส่วนที่ถูกเน้น4 2 3" xfId="168"/>
    <cellStyle name="40% - ส่วนที่ถูกเน้น4 2 4" xfId="169"/>
    <cellStyle name="40% - ส่วนที่ถูกเน้น4 2 4 2" xfId="170"/>
    <cellStyle name="40% - ส่วนที่ถูกเน้น4 2 5" xfId="171"/>
    <cellStyle name="40% - ส่วนที่ถูกเน้น4 3" xfId="172"/>
    <cellStyle name="40% - ส่วนที่ถูกเน้น4 4" xfId="173"/>
    <cellStyle name="40% - ส่วนที่ถูกเน้น4 5" xfId="174"/>
    <cellStyle name="40% - ส่วนที่ถูกเน้น4_BEx7" xfId="175"/>
    <cellStyle name="40% - ส่วนที่ถูกเน้น5" xfId="176"/>
    <cellStyle name="40% - ส่วนที่ถูกเน้น5 2" xfId="177"/>
    <cellStyle name="40% - ส่วนที่ถูกเน้น5 2 2" xfId="178"/>
    <cellStyle name="40% - ส่วนที่ถูกเน้น5 2 2 2" xfId="179"/>
    <cellStyle name="40% - ส่วนที่ถูกเน้น5 2 2 2 2" xfId="180"/>
    <cellStyle name="40% - ส่วนที่ถูกเน้น5 2 2 2 2 2" xfId="181"/>
    <cellStyle name="40% - ส่วนที่ถูกเน้น5 2 2 2 3" xfId="182"/>
    <cellStyle name="40% - ส่วนที่ถูกเน้น5 2 2 3" xfId="183"/>
    <cellStyle name="40% - ส่วนที่ถูกเน้น5 2 2 3 2" xfId="184"/>
    <cellStyle name="40% - ส่วนที่ถูกเน้น5 2 3" xfId="185"/>
    <cellStyle name="40% - ส่วนที่ถูกเน้น5 2 4" xfId="186"/>
    <cellStyle name="40% - ส่วนที่ถูกเน้น5 2 4 2" xfId="187"/>
    <cellStyle name="40% - ส่วนที่ถูกเน้น5 2 5" xfId="188"/>
    <cellStyle name="40% - ส่วนที่ถูกเน้น5 3" xfId="189"/>
    <cellStyle name="40% - ส่วนที่ถูกเน้น5 4" xfId="190"/>
    <cellStyle name="40% - ส่วนที่ถูกเน้น5 5" xfId="191"/>
    <cellStyle name="40% - ส่วนที่ถูกเน้น5_BEx7" xfId="192"/>
    <cellStyle name="40% - ส่วนที่ถูกเน้น6" xfId="193"/>
    <cellStyle name="40% - ส่วนที่ถูกเน้น6 2" xfId="194"/>
    <cellStyle name="40% - ส่วนที่ถูกเน้น6 2 2" xfId="195"/>
    <cellStyle name="40% - ส่วนที่ถูกเน้น6 2 2 2" xfId="196"/>
    <cellStyle name="40% - ส่วนที่ถูกเน้น6 2 2 2 2" xfId="197"/>
    <cellStyle name="40% - ส่วนที่ถูกเน้น6 2 2 2 2 2" xfId="198"/>
    <cellStyle name="40% - ส่วนที่ถูกเน้น6 2 2 2 3" xfId="199"/>
    <cellStyle name="40% - ส่วนที่ถูกเน้น6 2 2 3" xfId="200"/>
    <cellStyle name="40% - ส่วนที่ถูกเน้น6 2 2 3 2" xfId="201"/>
    <cellStyle name="40% - ส่วนที่ถูกเน้น6 2 3" xfId="202"/>
    <cellStyle name="40% - ส่วนที่ถูกเน้น6 2 4" xfId="203"/>
    <cellStyle name="40% - ส่วนที่ถูกเน้น6 2 4 2" xfId="204"/>
    <cellStyle name="40% - ส่วนที่ถูกเน้น6 2 5" xfId="205"/>
    <cellStyle name="40% - ส่วนที่ถูกเน้น6 3" xfId="206"/>
    <cellStyle name="40% - ส่วนที่ถูกเน้น6 4" xfId="207"/>
    <cellStyle name="40% - ส่วนที่ถูกเน้น6 5" xfId="208"/>
    <cellStyle name="40% - ส่วนที่ถูกเน้น6_BEx7" xfId="209"/>
    <cellStyle name="60% - ส่วนที่ถูกเน้น1" xfId="210"/>
    <cellStyle name="60% - ส่วนที่ถูกเน้น1 2" xfId="211"/>
    <cellStyle name="60% - ส่วนที่ถูกเน้น1 2 2" xfId="212"/>
    <cellStyle name="60% - ส่วนที่ถูกเน้น1 2 2 2" xfId="213"/>
    <cellStyle name="60% - ส่วนที่ถูกเน้น1 2 2 2 2" xfId="214"/>
    <cellStyle name="60% - ส่วนที่ถูกเน้น1 2 2 2 2 2" xfId="215"/>
    <cellStyle name="60% - ส่วนที่ถูกเน้น1 2 2 2 3" xfId="216"/>
    <cellStyle name="60% - ส่วนที่ถูกเน้น1 2 2 3" xfId="217"/>
    <cellStyle name="60% - ส่วนที่ถูกเน้น1 2 2 3 2" xfId="218"/>
    <cellStyle name="60% - ส่วนที่ถูกเน้น1 2 3" xfId="219"/>
    <cellStyle name="60% - ส่วนที่ถูกเน้น1 2 4" xfId="220"/>
    <cellStyle name="60% - ส่วนที่ถูกเน้น1 2 4 2" xfId="221"/>
    <cellStyle name="60% - ส่วนที่ถูกเน้น1 2 5" xfId="222"/>
    <cellStyle name="60% - ส่วนที่ถูกเน้น1 3" xfId="223"/>
    <cellStyle name="60% - ส่วนที่ถูกเน้น1 4" xfId="224"/>
    <cellStyle name="60% - ส่วนที่ถูกเน้น1 5" xfId="225"/>
    <cellStyle name="60% - ส่วนที่ถูกเน้น1_BEx7" xfId="226"/>
    <cellStyle name="60% - ส่วนที่ถูกเน้น2" xfId="227"/>
    <cellStyle name="60% - ส่วนที่ถูกเน้น2 2" xfId="228"/>
    <cellStyle name="60% - ส่วนที่ถูกเน้น2 2 2" xfId="229"/>
    <cellStyle name="60% - ส่วนที่ถูกเน้น2 2 2 2" xfId="230"/>
    <cellStyle name="60% - ส่วนที่ถูกเน้น2 2 2 2 2" xfId="231"/>
    <cellStyle name="60% - ส่วนที่ถูกเน้น2 2 2 2 2 2" xfId="232"/>
    <cellStyle name="60% - ส่วนที่ถูกเน้น2 2 2 2 3" xfId="233"/>
    <cellStyle name="60% - ส่วนที่ถูกเน้น2 2 2 3" xfId="234"/>
    <cellStyle name="60% - ส่วนที่ถูกเน้น2 2 2 3 2" xfId="235"/>
    <cellStyle name="60% - ส่วนที่ถูกเน้น2 2 3" xfId="236"/>
    <cellStyle name="60% - ส่วนที่ถูกเน้น2 2 4" xfId="237"/>
    <cellStyle name="60% - ส่วนที่ถูกเน้น2 2 4 2" xfId="238"/>
    <cellStyle name="60% - ส่วนที่ถูกเน้น2 2 5" xfId="239"/>
    <cellStyle name="60% - ส่วนที่ถูกเน้น2 3" xfId="240"/>
    <cellStyle name="60% - ส่วนที่ถูกเน้น2 4" xfId="241"/>
    <cellStyle name="60% - ส่วนที่ถูกเน้น2 5" xfId="242"/>
    <cellStyle name="60% - ส่วนที่ถูกเน้น2_BEx7" xfId="243"/>
    <cellStyle name="60% - ส่วนที่ถูกเน้น3" xfId="244"/>
    <cellStyle name="60% - ส่วนที่ถูกเน้น3 2" xfId="245"/>
    <cellStyle name="60% - ส่วนที่ถูกเน้น3 2 2" xfId="246"/>
    <cellStyle name="60% - ส่วนที่ถูกเน้น3 2 2 2" xfId="247"/>
    <cellStyle name="60% - ส่วนที่ถูกเน้น3 2 2 2 2" xfId="248"/>
    <cellStyle name="60% - ส่วนที่ถูกเน้น3 2 2 2 2 2" xfId="249"/>
    <cellStyle name="60% - ส่วนที่ถูกเน้น3 2 2 2 3" xfId="250"/>
    <cellStyle name="60% - ส่วนที่ถูกเน้น3 2 2 3" xfId="251"/>
    <cellStyle name="60% - ส่วนที่ถูกเน้น3 2 2 3 2" xfId="252"/>
    <cellStyle name="60% - ส่วนที่ถูกเน้น3 2 3" xfId="253"/>
    <cellStyle name="60% - ส่วนที่ถูกเน้น3 2 4" xfId="254"/>
    <cellStyle name="60% - ส่วนที่ถูกเน้น3 2 4 2" xfId="255"/>
    <cellStyle name="60% - ส่วนที่ถูกเน้น3 2 5" xfId="256"/>
    <cellStyle name="60% - ส่วนที่ถูกเน้น3 3" xfId="257"/>
    <cellStyle name="60% - ส่วนที่ถูกเน้น3 4" xfId="258"/>
    <cellStyle name="60% - ส่วนที่ถูกเน้น3 5" xfId="259"/>
    <cellStyle name="60% - ส่วนที่ถูกเน้น3_BEx7" xfId="260"/>
    <cellStyle name="60% - ส่วนที่ถูกเน้น4" xfId="261"/>
    <cellStyle name="60% - ส่วนที่ถูกเน้น4 2" xfId="262"/>
    <cellStyle name="60% - ส่วนที่ถูกเน้น4 2 2" xfId="263"/>
    <cellStyle name="60% - ส่วนที่ถูกเน้น4 2 2 2" xfId="264"/>
    <cellStyle name="60% - ส่วนที่ถูกเน้น4 2 2 2 2" xfId="265"/>
    <cellStyle name="60% - ส่วนที่ถูกเน้น4 2 2 2 2 2" xfId="266"/>
    <cellStyle name="60% - ส่วนที่ถูกเน้น4 2 2 2 3" xfId="267"/>
    <cellStyle name="60% - ส่วนที่ถูกเน้น4 2 2 3" xfId="268"/>
    <cellStyle name="60% - ส่วนที่ถูกเน้น4 2 2 3 2" xfId="269"/>
    <cellStyle name="60% - ส่วนที่ถูกเน้น4 2 3" xfId="270"/>
    <cellStyle name="60% - ส่วนที่ถูกเน้น4 2 4" xfId="271"/>
    <cellStyle name="60% - ส่วนที่ถูกเน้น4 2 4 2" xfId="272"/>
    <cellStyle name="60% - ส่วนที่ถูกเน้น4 2 5" xfId="273"/>
    <cellStyle name="60% - ส่วนที่ถูกเน้น4 3" xfId="274"/>
    <cellStyle name="60% - ส่วนที่ถูกเน้น4 4" xfId="275"/>
    <cellStyle name="60% - ส่วนที่ถูกเน้น4 5" xfId="276"/>
    <cellStyle name="60% - ส่วนที่ถูกเน้น4_BEx7" xfId="277"/>
    <cellStyle name="60% - ส่วนที่ถูกเน้น5" xfId="278"/>
    <cellStyle name="60% - ส่วนที่ถูกเน้น5 2" xfId="279"/>
    <cellStyle name="60% - ส่วนที่ถูกเน้น5 2 2" xfId="280"/>
    <cellStyle name="60% - ส่วนที่ถูกเน้น5 2 2 2" xfId="281"/>
    <cellStyle name="60% - ส่วนที่ถูกเน้น5 2 2 2 2" xfId="282"/>
    <cellStyle name="60% - ส่วนที่ถูกเน้น5 2 2 2 2 2" xfId="283"/>
    <cellStyle name="60% - ส่วนที่ถูกเน้น5 2 2 2 3" xfId="284"/>
    <cellStyle name="60% - ส่วนที่ถูกเน้น5 2 2 3" xfId="285"/>
    <cellStyle name="60% - ส่วนที่ถูกเน้น5 2 2 3 2" xfId="286"/>
    <cellStyle name="60% - ส่วนที่ถูกเน้น5 2 3" xfId="287"/>
    <cellStyle name="60% - ส่วนที่ถูกเน้น5 2 4" xfId="288"/>
    <cellStyle name="60% - ส่วนที่ถูกเน้น5 2 4 2" xfId="289"/>
    <cellStyle name="60% - ส่วนที่ถูกเน้น5 2 5" xfId="290"/>
    <cellStyle name="60% - ส่วนที่ถูกเน้น5 3" xfId="291"/>
    <cellStyle name="60% - ส่วนที่ถูกเน้น5 4" xfId="292"/>
    <cellStyle name="60% - ส่วนที่ถูกเน้น5 5" xfId="293"/>
    <cellStyle name="60% - ส่วนที่ถูกเน้น5_BEx7" xfId="294"/>
    <cellStyle name="60% - ส่วนที่ถูกเน้น6" xfId="295"/>
    <cellStyle name="60% - ส่วนที่ถูกเน้น6 2" xfId="296"/>
    <cellStyle name="60% - ส่วนที่ถูกเน้น6 2 2" xfId="297"/>
    <cellStyle name="60% - ส่วนที่ถูกเน้น6 2 2 2" xfId="298"/>
    <cellStyle name="60% - ส่วนที่ถูกเน้น6 2 2 2 2" xfId="299"/>
    <cellStyle name="60% - ส่วนที่ถูกเน้น6 2 2 2 2 2" xfId="300"/>
    <cellStyle name="60% - ส่วนที่ถูกเน้น6 2 2 2 3" xfId="301"/>
    <cellStyle name="60% - ส่วนที่ถูกเน้น6 2 2 3" xfId="302"/>
    <cellStyle name="60% - ส่วนที่ถูกเน้น6 2 2 3 2" xfId="303"/>
    <cellStyle name="60% - ส่วนที่ถูกเน้น6 2 3" xfId="304"/>
    <cellStyle name="60% - ส่วนที่ถูกเน้น6 2 4" xfId="305"/>
    <cellStyle name="60% - ส่วนที่ถูกเน้น6 2 4 2" xfId="306"/>
    <cellStyle name="60% - ส่วนที่ถูกเน้น6 2 5" xfId="307"/>
    <cellStyle name="60% - ส่วนที่ถูกเน้น6 3" xfId="308"/>
    <cellStyle name="60% - ส่วนที่ถูกเน้น6 4" xfId="309"/>
    <cellStyle name="60% - ส่วนที่ถูกเน้น6 5" xfId="310"/>
    <cellStyle name="60% - ส่วนที่ถูกเน้น6_BEx7" xfId="311"/>
    <cellStyle name="Comma" xfId="1" builtinId="3"/>
    <cellStyle name="Comma 2" xfId="3"/>
    <cellStyle name="Comma 3" xfId="312"/>
    <cellStyle name="Comma 4" xfId="313"/>
    <cellStyle name="Normal" xfId="0" builtinId="0"/>
    <cellStyle name="Normal 2" xfId="2"/>
    <cellStyle name="Normal 3" xfId="314"/>
    <cellStyle name="Normal 4" xfId="315"/>
    <cellStyle name="Normal_กระทรวง" xfId="5"/>
    <cellStyle name="Percent 2" xfId="316"/>
    <cellStyle name="SAPBEXaggData" xfId="317"/>
    <cellStyle name="SAPBEXaggDataEmph" xfId="318"/>
    <cellStyle name="SAPBEXaggItem" xfId="319"/>
    <cellStyle name="SAPBEXaggItemX" xfId="320"/>
    <cellStyle name="SAPBEXchaText" xfId="321"/>
    <cellStyle name="SAPBEXchaText 2" xfId="322"/>
    <cellStyle name="SAPBEXchaText_BEx7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ormats" xfId="336"/>
    <cellStyle name="SAPBEXformats 2" xfId="337"/>
    <cellStyle name="SAPBEXformats_BEx7" xfId="338"/>
    <cellStyle name="SAPBEXheaderItem" xfId="339"/>
    <cellStyle name="SAPBEXheaderItem 2" xfId="340"/>
    <cellStyle name="SAPBEXheaderItem 3" xfId="341"/>
    <cellStyle name="SAPBEXheaderItem 4" xfId="342"/>
    <cellStyle name="SAPBEXheaderItem_2. WS-1.1 2551_161107" xfId="343"/>
    <cellStyle name="SAPBEXheaderText" xfId="344"/>
    <cellStyle name="SAPBEXheaderText 2" xfId="345"/>
    <cellStyle name="SAPBEXheaderText 3" xfId="346"/>
    <cellStyle name="SAPBEXheaderText 4" xfId="347"/>
    <cellStyle name="SAPBEXheaderText_2. WS-1.1 2551_161107" xfId="348"/>
    <cellStyle name="SAPBEXHLevel0" xfId="349"/>
    <cellStyle name="SAPBEXHLevel0 2" xfId="350"/>
    <cellStyle name="SAPBEXHLevel0_BEx7" xfId="351"/>
    <cellStyle name="SAPBEXHLevel0X" xfId="352"/>
    <cellStyle name="SAPBEXHLevel0X 2" xfId="353"/>
    <cellStyle name="SAPBEXHLevel0X_BEx7" xfId="354"/>
    <cellStyle name="SAPBEXHLevel1" xfId="355"/>
    <cellStyle name="SAPBEXHLevel1 2" xfId="356"/>
    <cellStyle name="SAPBEXHLevel1_BEx7" xfId="357"/>
    <cellStyle name="SAPBEXHLevel1X" xfId="358"/>
    <cellStyle name="SAPBEXHLevel1X 2" xfId="359"/>
    <cellStyle name="SAPBEXHLevel1X_BEx7" xfId="360"/>
    <cellStyle name="SAPBEXHLevel2" xfId="361"/>
    <cellStyle name="SAPBEXHLevel2 2" xfId="362"/>
    <cellStyle name="SAPBEXHLevel2_BEx7" xfId="363"/>
    <cellStyle name="SAPBEXHLevel2X" xfId="364"/>
    <cellStyle name="SAPBEXHLevel2X 2" xfId="365"/>
    <cellStyle name="SAPBEXHLevel2X_BEx7" xfId="366"/>
    <cellStyle name="SAPBEXHLevel3" xfId="367"/>
    <cellStyle name="SAPBEXHLevel3 2" xfId="368"/>
    <cellStyle name="SAPBEXHLevel3_BEx7" xfId="369"/>
    <cellStyle name="SAPBEXHLevel3X" xfId="370"/>
    <cellStyle name="SAPBEXHLevel3X 2" xfId="371"/>
    <cellStyle name="SAPBEXHLevel3X_BEx7" xfId="372"/>
    <cellStyle name="SAPBEXresData" xfId="373"/>
    <cellStyle name="SAPBEXresDataEmph" xfId="374"/>
    <cellStyle name="SAPBEXresItem" xfId="375"/>
    <cellStyle name="SAPBEXresItemX" xfId="376"/>
    <cellStyle name="SAPBEXstdData" xfId="377"/>
    <cellStyle name="SAPBEXstdDataEmph" xfId="378"/>
    <cellStyle name="SAPBEXstdItem" xfId="4"/>
    <cellStyle name="SAPBEXstdItem 2" xfId="379"/>
    <cellStyle name="SAPBEXstdItem_BEx7" xfId="380"/>
    <cellStyle name="SAPBEXstdItemX" xfId="381"/>
    <cellStyle name="SAPBEXstdItemX 2" xfId="382"/>
    <cellStyle name="SAPBEXstdItemX_BEx7" xfId="383"/>
    <cellStyle name="SAPBEXtitle" xfId="384"/>
    <cellStyle name="SAPBEXundefined" xfId="385"/>
    <cellStyle name="การคำนวณ" xfId="386"/>
    <cellStyle name="การคำนวณ 2" xfId="387"/>
    <cellStyle name="การคำนวณ 2 2" xfId="388"/>
    <cellStyle name="การคำนวณ 2 2 2" xfId="389"/>
    <cellStyle name="การคำนวณ 2 2 2 2" xfId="390"/>
    <cellStyle name="การคำนวณ 2 2 2 2 2" xfId="391"/>
    <cellStyle name="การคำนวณ 2 2 2 3" xfId="392"/>
    <cellStyle name="การคำนวณ 2 2 3" xfId="393"/>
    <cellStyle name="การคำนวณ 2 2 3 2" xfId="394"/>
    <cellStyle name="การคำนวณ 2 3" xfId="395"/>
    <cellStyle name="การคำนวณ 2 4" xfId="396"/>
    <cellStyle name="การคำนวณ 2 4 2" xfId="397"/>
    <cellStyle name="การคำนวณ 2 5" xfId="398"/>
    <cellStyle name="การคำนวณ 3" xfId="399"/>
    <cellStyle name="การคำนวณ 4" xfId="400"/>
    <cellStyle name="การคำนวณ 5" xfId="401"/>
    <cellStyle name="การคำนวณ_BEx7" xfId="402"/>
    <cellStyle name="ข้อความเตือน" xfId="403"/>
    <cellStyle name="ข้อความเตือน 2" xfId="404"/>
    <cellStyle name="ข้อความเตือน 2 2" xfId="405"/>
    <cellStyle name="ข้อความเตือน 2 2 2" xfId="406"/>
    <cellStyle name="ข้อความเตือน 2 2 2 2" xfId="407"/>
    <cellStyle name="ข้อความเตือน 2 2 2 2 2" xfId="408"/>
    <cellStyle name="ข้อความเตือน 2 2 2 3" xfId="409"/>
    <cellStyle name="ข้อความเตือน 2 2 3" xfId="410"/>
    <cellStyle name="ข้อความเตือน 2 2 3 2" xfId="411"/>
    <cellStyle name="ข้อความเตือน 2 3" xfId="412"/>
    <cellStyle name="ข้อความเตือน 2 4" xfId="413"/>
    <cellStyle name="ข้อความเตือน 2 4 2" xfId="414"/>
    <cellStyle name="ข้อความเตือน 2 5" xfId="415"/>
    <cellStyle name="ข้อความเตือน 3" xfId="416"/>
    <cellStyle name="ข้อความเตือน 4" xfId="417"/>
    <cellStyle name="ข้อความเตือน 5" xfId="418"/>
    <cellStyle name="ข้อความเตือน_BEx7" xfId="419"/>
    <cellStyle name="ข้อความอธิบาย" xfId="420"/>
    <cellStyle name="ข้อความอธิบาย 2" xfId="421"/>
    <cellStyle name="ข้อความอธิบาย 2 2" xfId="422"/>
    <cellStyle name="ข้อความอธิบาย 2 2 2" xfId="423"/>
    <cellStyle name="ข้อความอธิบาย 2 2 2 2" xfId="424"/>
    <cellStyle name="ข้อความอธิบาย 2 2 2 2 2" xfId="425"/>
    <cellStyle name="ข้อความอธิบาย 2 2 2 3" xfId="426"/>
    <cellStyle name="ข้อความอธิบาย 2 2 3" xfId="427"/>
    <cellStyle name="ข้อความอธิบาย 2 2 3 2" xfId="428"/>
    <cellStyle name="ข้อความอธิบาย 2 3" xfId="429"/>
    <cellStyle name="ข้อความอธิบาย 2 4" xfId="430"/>
    <cellStyle name="ข้อความอธิบาย 2 4 2" xfId="431"/>
    <cellStyle name="ข้อความอธิบาย 2 5" xfId="432"/>
    <cellStyle name="ข้อความอธิบาย 3" xfId="433"/>
    <cellStyle name="ข้อความอธิบาย 4" xfId="434"/>
    <cellStyle name="ข้อความอธิบาย 5" xfId="435"/>
    <cellStyle name="ข้อความอธิบาย_BEx7" xfId="436"/>
    <cellStyle name="ชื่อเรื่อง" xfId="437"/>
    <cellStyle name="ชื่อเรื่อง 2" xfId="438"/>
    <cellStyle name="ชื่อเรื่อง 2 2" xfId="439"/>
    <cellStyle name="ชื่อเรื่อง 2 2 2" xfId="440"/>
    <cellStyle name="ชื่อเรื่อง 2 2 2 2" xfId="441"/>
    <cellStyle name="ชื่อเรื่อง 2 2 2 2 2" xfId="442"/>
    <cellStyle name="ชื่อเรื่อง 2 2 2 3" xfId="443"/>
    <cellStyle name="ชื่อเรื่อง 2 2 3" xfId="444"/>
    <cellStyle name="ชื่อเรื่อง 2 2 3 2" xfId="445"/>
    <cellStyle name="ชื่อเรื่อง 2 3" xfId="446"/>
    <cellStyle name="ชื่อเรื่อง 2 4" xfId="447"/>
    <cellStyle name="ชื่อเรื่อง 2 4 2" xfId="448"/>
    <cellStyle name="ชื่อเรื่อง 2 5" xfId="449"/>
    <cellStyle name="ชื่อเรื่อง 3" xfId="450"/>
    <cellStyle name="ชื่อเรื่อง 4" xfId="451"/>
    <cellStyle name="ชื่อเรื่อง 5" xfId="452"/>
    <cellStyle name="ชื่อเรื่อง_BEx7" xfId="453"/>
    <cellStyle name="เซลล์ตรวจสอบ" xfId="454"/>
    <cellStyle name="เซลล์ตรวจสอบ 2" xfId="455"/>
    <cellStyle name="เซลล์ตรวจสอบ 2 2" xfId="456"/>
    <cellStyle name="เซลล์ตรวจสอบ 2 2 2" xfId="457"/>
    <cellStyle name="เซลล์ตรวจสอบ 2 2 2 2" xfId="458"/>
    <cellStyle name="เซลล์ตรวจสอบ 2 2 2 2 2" xfId="459"/>
    <cellStyle name="เซลล์ตรวจสอบ 2 2 2 3" xfId="460"/>
    <cellStyle name="เซลล์ตรวจสอบ 2 2 3" xfId="461"/>
    <cellStyle name="เซลล์ตรวจสอบ 2 2 3 2" xfId="462"/>
    <cellStyle name="เซลล์ตรวจสอบ 2 3" xfId="463"/>
    <cellStyle name="เซลล์ตรวจสอบ 2 4" xfId="464"/>
    <cellStyle name="เซลล์ตรวจสอบ 2 4 2" xfId="465"/>
    <cellStyle name="เซลล์ตรวจสอบ 2 5" xfId="466"/>
    <cellStyle name="เซลล์ตรวจสอบ 3" xfId="467"/>
    <cellStyle name="เซลล์ตรวจสอบ 4" xfId="468"/>
    <cellStyle name="เซลล์ตรวจสอบ 5" xfId="469"/>
    <cellStyle name="เซลล์ตรวจสอบ_BEx7" xfId="470"/>
    <cellStyle name="เซลล์ที่มีการเชื่อมโยง" xfId="471"/>
    <cellStyle name="เซลล์ที่มีการเชื่อมโยง 2" xfId="472"/>
    <cellStyle name="เซลล์ที่มีการเชื่อมโยง 2 2" xfId="473"/>
    <cellStyle name="เซลล์ที่มีการเชื่อมโยง 2 2 2" xfId="474"/>
    <cellStyle name="เซลล์ที่มีการเชื่อมโยง 2 2 2 2" xfId="475"/>
    <cellStyle name="เซลล์ที่มีการเชื่อมโยง 2 2 2 2 2" xfId="476"/>
    <cellStyle name="เซลล์ที่มีการเชื่อมโยง 2 2 2 3" xfId="477"/>
    <cellStyle name="เซลล์ที่มีการเชื่อมโยง 2 2 3" xfId="478"/>
    <cellStyle name="เซลล์ที่มีการเชื่อมโยง 2 2 3 2" xfId="479"/>
    <cellStyle name="เซลล์ที่มีการเชื่อมโยง 2 3" xfId="480"/>
    <cellStyle name="เซลล์ที่มีการเชื่อมโยง 2 4" xfId="481"/>
    <cellStyle name="เซลล์ที่มีการเชื่อมโยง 2 4 2" xfId="482"/>
    <cellStyle name="เซลล์ที่มีการเชื่อมโยง 2 5" xfId="483"/>
    <cellStyle name="เซลล์ที่มีการเชื่อมโยง 3" xfId="484"/>
    <cellStyle name="เซลล์ที่มีการเชื่อมโยง 4" xfId="485"/>
    <cellStyle name="เซลล์ที่มีการเชื่อมโยง 5" xfId="486"/>
    <cellStyle name="เซลล์ที่มีการเชื่อมโยง_BEx7" xfId="487"/>
    <cellStyle name="ดี" xfId="488"/>
    <cellStyle name="ดี 2" xfId="489"/>
    <cellStyle name="ดี 2 2" xfId="490"/>
    <cellStyle name="ดี 2 2 2" xfId="491"/>
    <cellStyle name="ดี 2 2 2 2" xfId="492"/>
    <cellStyle name="ดี 2 2 2 2 2" xfId="493"/>
    <cellStyle name="ดี 2 2 2 3" xfId="494"/>
    <cellStyle name="ดี 2 2 3" xfId="495"/>
    <cellStyle name="ดี 2 2 3 2" xfId="496"/>
    <cellStyle name="ดี 2 3" xfId="497"/>
    <cellStyle name="ดี 2 4" xfId="498"/>
    <cellStyle name="ดี 2 4 2" xfId="499"/>
    <cellStyle name="ดี 2 5" xfId="500"/>
    <cellStyle name="ดี 3" xfId="501"/>
    <cellStyle name="ดี 4" xfId="502"/>
    <cellStyle name="ดี 5" xfId="503"/>
    <cellStyle name="ดี_BEx7" xfId="504"/>
    <cellStyle name="ปกติ 2" xfId="505"/>
    <cellStyle name="ปกติ 2 2" xfId="506"/>
    <cellStyle name="ปกติ 2 3" xfId="507"/>
    <cellStyle name="ปกติ 2 4" xfId="508"/>
    <cellStyle name="ปกติ 2 5" xfId="509"/>
    <cellStyle name="ปกติ_ผลเบิกจ่าย" xfId="510"/>
    <cellStyle name="ป้อนค่า" xfId="511"/>
    <cellStyle name="ป้อนค่า 2" xfId="512"/>
    <cellStyle name="ป้อนค่า 2 2" xfId="513"/>
    <cellStyle name="ป้อนค่า 2 2 2" xfId="514"/>
    <cellStyle name="ป้อนค่า 2 2 2 2" xfId="515"/>
    <cellStyle name="ป้อนค่า 2 2 2 2 2" xfId="516"/>
    <cellStyle name="ป้อนค่า 2 2 2 3" xfId="517"/>
    <cellStyle name="ป้อนค่า 2 2 3" xfId="518"/>
    <cellStyle name="ป้อนค่า 2 2 3 2" xfId="519"/>
    <cellStyle name="ป้อนค่า 2 3" xfId="520"/>
    <cellStyle name="ป้อนค่า 2 4" xfId="521"/>
    <cellStyle name="ป้อนค่า 2 4 2" xfId="522"/>
    <cellStyle name="ป้อนค่า 2 5" xfId="523"/>
    <cellStyle name="ป้อนค่า 3" xfId="524"/>
    <cellStyle name="ป้อนค่า 4" xfId="525"/>
    <cellStyle name="ป้อนค่า 5" xfId="526"/>
    <cellStyle name="ป้อนค่า_BEx7" xfId="527"/>
    <cellStyle name="ปานกลาง" xfId="528"/>
    <cellStyle name="ปานกลาง 2" xfId="529"/>
    <cellStyle name="ปานกลาง 2 2" xfId="530"/>
    <cellStyle name="ปานกลาง 2 2 2" xfId="531"/>
    <cellStyle name="ปานกลาง 2 2 2 2" xfId="532"/>
    <cellStyle name="ปานกลาง 2 2 2 2 2" xfId="533"/>
    <cellStyle name="ปานกลาง 2 2 2 3" xfId="534"/>
    <cellStyle name="ปานกลาง 2 2 3" xfId="535"/>
    <cellStyle name="ปานกลาง 2 2 3 2" xfId="536"/>
    <cellStyle name="ปานกลาง 2 3" xfId="537"/>
    <cellStyle name="ปานกลาง 2 4" xfId="538"/>
    <cellStyle name="ปานกลาง 2 4 2" xfId="539"/>
    <cellStyle name="ปานกลาง 2 5" xfId="540"/>
    <cellStyle name="ปานกลาง 3" xfId="541"/>
    <cellStyle name="ปานกลาง 4" xfId="542"/>
    <cellStyle name="ปานกลาง 5" xfId="543"/>
    <cellStyle name="ปานกลาง_BEx7" xfId="544"/>
    <cellStyle name="ผลรวม" xfId="545"/>
    <cellStyle name="ผลรวม 2" xfId="546"/>
    <cellStyle name="ผลรวม 2 2" xfId="547"/>
    <cellStyle name="ผลรวม 2 2 2" xfId="548"/>
    <cellStyle name="ผลรวม 2 2 2 2" xfId="549"/>
    <cellStyle name="ผลรวม 2 2 2 2 2" xfId="550"/>
    <cellStyle name="ผลรวม 2 2 2 3" xfId="551"/>
    <cellStyle name="ผลรวม 2 2 3" xfId="552"/>
    <cellStyle name="ผลรวม 2 2 3 2" xfId="553"/>
    <cellStyle name="ผลรวม 2 3" xfId="554"/>
    <cellStyle name="ผลรวม 2 4" xfId="555"/>
    <cellStyle name="ผลรวม 2 4 2" xfId="556"/>
    <cellStyle name="ผลรวม 2 5" xfId="557"/>
    <cellStyle name="ผลรวม 3" xfId="558"/>
    <cellStyle name="ผลรวม 4" xfId="559"/>
    <cellStyle name="ผลรวม 5" xfId="560"/>
    <cellStyle name="ผลรวม_BEx7" xfId="561"/>
    <cellStyle name="แย่" xfId="562"/>
    <cellStyle name="แย่ 2" xfId="563"/>
    <cellStyle name="แย่ 2 2" xfId="564"/>
    <cellStyle name="แย่ 2 2 2" xfId="565"/>
    <cellStyle name="แย่ 2 2 2 2" xfId="566"/>
    <cellStyle name="แย่ 2 2 2 2 2" xfId="567"/>
    <cellStyle name="แย่ 2 2 2 3" xfId="568"/>
    <cellStyle name="แย่ 2 2 3" xfId="569"/>
    <cellStyle name="แย่ 2 2 3 2" xfId="570"/>
    <cellStyle name="แย่ 2 3" xfId="571"/>
    <cellStyle name="แย่ 2 4" xfId="572"/>
    <cellStyle name="แย่ 2 4 2" xfId="573"/>
    <cellStyle name="แย่ 2 5" xfId="574"/>
    <cellStyle name="แย่ 3" xfId="575"/>
    <cellStyle name="แย่ 4" xfId="576"/>
    <cellStyle name="แย่ 5" xfId="577"/>
    <cellStyle name="แย่_BEx7" xfId="578"/>
    <cellStyle name="ส่วนที่ถูกเน้น1" xfId="579"/>
    <cellStyle name="ส่วนที่ถูกเน้น1 2" xfId="580"/>
    <cellStyle name="ส่วนที่ถูกเน้น1 2 2" xfId="581"/>
    <cellStyle name="ส่วนที่ถูกเน้น1 2 2 2" xfId="582"/>
    <cellStyle name="ส่วนที่ถูกเน้น1 2 2 2 2" xfId="583"/>
    <cellStyle name="ส่วนที่ถูกเน้น1 2 2 2 2 2" xfId="584"/>
    <cellStyle name="ส่วนที่ถูกเน้น1 2 2 2 3" xfId="585"/>
    <cellStyle name="ส่วนที่ถูกเน้น1 2 2 3" xfId="586"/>
    <cellStyle name="ส่วนที่ถูกเน้น1 2 2 3 2" xfId="587"/>
    <cellStyle name="ส่วนที่ถูกเน้น1 2 3" xfId="588"/>
    <cellStyle name="ส่วนที่ถูกเน้น1 2 4" xfId="589"/>
    <cellStyle name="ส่วนที่ถูกเน้น1 2 4 2" xfId="590"/>
    <cellStyle name="ส่วนที่ถูกเน้น1 2 5" xfId="591"/>
    <cellStyle name="ส่วนที่ถูกเน้น1 3" xfId="592"/>
    <cellStyle name="ส่วนที่ถูกเน้น1 4" xfId="593"/>
    <cellStyle name="ส่วนที่ถูกเน้น1 5" xfId="594"/>
    <cellStyle name="ส่วนที่ถูกเน้น1_BEx7" xfId="595"/>
    <cellStyle name="ส่วนที่ถูกเน้น2" xfId="596"/>
    <cellStyle name="ส่วนที่ถูกเน้น2 2" xfId="597"/>
    <cellStyle name="ส่วนที่ถูกเน้น2 2 2" xfId="598"/>
    <cellStyle name="ส่วนที่ถูกเน้น2 2 2 2" xfId="599"/>
    <cellStyle name="ส่วนที่ถูกเน้น2 2 2 2 2" xfId="600"/>
    <cellStyle name="ส่วนที่ถูกเน้น2 2 2 2 2 2" xfId="601"/>
    <cellStyle name="ส่วนที่ถูกเน้น2 2 2 2 3" xfId="602"/>
    <cellStyle name="ส่วนที่ถูกเน้น2 2 2 3" xfId="603"/>
    <cellStyle name="ส่วนที่ถูกเน้น2 2 2 3 2" xfId="604"/>
    <cellStyle name="ส่วนที่ถูกเน้น2 2 3" xfId="605"/>
    <cellStyle name="ส่วนที่ถูกเน้น2 2 4" xfId="606"/>
    <cellStyle name="ส่วนที่ถูกเน้น2 2 4 2" xfId="607"/>
    <cellStyle name="ส่วนที่ถูกเน้น2 2 5" xfId="608"/>
    <cellStyle name="ส่วนที่ถูกเน้น2 3" xfId="609"/>
    <cellStyle name="ส่วนที่ถูกเน้น2 4" xfId="610"/>
    <cellStyle name="ส่วนที่ถูกเน้น2 5" xfId="611"/>
    <cellStyle name="ส่วนที่ถูกเน้น2_BEx7" xfId="612"/>
    <cellStyle name="ส่วนที่ถูกเน้น3" xfId="613"/>
    <cellStyle name="ส่วนที่ถูกเน้น3 2" xfId="614"/>
    <cellStyle name="ส่วนที่ถูกเน้น3 2 2" xfId="615"/>
    <cellStyle name="ส่วนที่ถูกเน้น3 2 2 2" xfId="616"/>
    <cellStyle name="ส่วนที่ถูกเน้น3 2 2 2 2" xfId="617"/>
    <cellStyle name="ส่วนที่ถูกเน้น3 2 2 2 2 2" xfId="618"/>
    <cellStyle name="ส่วนที่ถูกเน้น3 2 2 2 3" xfId="619"/>
    <cellStyle name="ส่วนที่ถูกเน้น3 2 2 3" xfId="620"/>
    <cellStyle name="ส่วนที่ถูกเน้น3 2 2 3 2" xfId="621"/>
    <cellStyle name="ส่วนที่ถูกเน้น3 2 3" xfId="622"/>
    <cellStyle name="ส่วนที่ถูกเน้น3 2 4" xfId="623"/>
    <cellStyle name="ส่วนที่ถูกเน้น3 2 4 2" xfId="624"/>
    <cellStyle name="ส่วนที่ถูกเน้น3 2 5" xfId="625"/>
    <cellStyle name="ส่วนที่ถูกเน้น3 3" xfId="626"/>
    <cellStyle name="ส่วนที่ถูกเน้น3 4" xfId="627"/>
    <cellStyle name="ส่วนที่ถูกเน้น3 5" xfId="628"/>
    <cellStyle name="ส่วนที่ถูกเน้น3_BEx7" xfId="629"/>
    <cellStyle name="ส่วนที่ถูกเน้น4" xfId="630"/>
    <cellStyle name="ส่วนที่ถูกเน้น4 2" xfId="631"/>
    <cellStyle name="ส่วนที่ถูกเน้น4 2 2" xfId="632"/>
    <cellStyle name="ส่วนที่ถูกเน้น4 2 2 2" xfId="633"/>
    <cellStyle name="ส่วนที่ถูกเน้น4 2 2 2 2" xfId="634"/>
    <cellStyle name="ส่วนที่ถูกเน้น4 2 2 2 2 2" xfId="635"/>
    <cellStyle name="ส่วนที่ถูกเน้น4 2 2 2 3" xfId="636"/>
    <cellStyle name="ส่วนที่ถูกเน้น4 2 2 3" xfId="637"/>
    <cellStyle name="ส่วนที่ถูกเน้น4 2 2 3 2" xfId="638"/>
    <cellStyle name="ส่วนที่ถูกเน้น4 2 3" xfId="639"/>
    <cellStyle name="ส่วนที่ถูกเน้น4 2 4" xfId="640"/>
    <cellStyle name="ส่วนที่ถูกเน้น4 2 4 2" xfId="641"/>
    <cellStyle name="ส่วนที่ถูกเน้น4 2 5" xfId="642"/>
    <cellStyle name="ส่วนที่ถูกเน้น4 3" xfId="643"/>
    <cellStyle name="ส่วนที่ถูกเน้น4 4" xfId="644"/>
    <cellStyle name="ส่วนที่ถูกเน้น4 5" xfId="645"/>
    <cellStyle name="ส่วนที่ถูกเน้น4_BEx7" xfId="646"/>
    <cellStyle name="ส่วนที่ถูกเน้น5" xfId="647"/>
    <cellStyle name="ส่วนที่ถูกเน้น5 2" xfId="648"/>
    <cellStyle name="ส่วนที่ถูกเน้น5 2 2" xfId="649"/>
    <cellStyle name="ส่วนที่ถูกเน้น5 2 2 2" xfId="650"/>
    <cellStyle name="ส่วนที่ถูกเน้น5 2 2 2 2" xfId="651"/>
    <cellStyle name="ส่วนที่ถูกเน้น5 2 2 2 2 2" xfId="652"/>
    <cellStyle name="ส่วนที่ถูกเน้น5 2 2 2 3" xfId="653"/>
    <cellStyle name="ส่วนที่ถูกเน้น5 2 2 3" xfId="654"/>
    <cellStyle name="ส่วนที่ถูกเน้น5 2 2 3 2" xfId="655"/>
    <cellStyle name="ส่วนที่ถูกเน้น5 2 3" xfId="656"/>
    <cellStyle name="ส่วนที่ถูกเน้น5 2 4" xfId="657"/>
    <cellStyle name="ส่วนที่ถูกเน้น5 2 4 2" xfId="658"/>
    <cellStyle name="ส่วนที่ถูกเน้น5 2 5" xfId="659"/>
    <cellStyle name="ส่วนที่ถูกเน้น5 3" xfId="660"/>
    <cellStyle name="ส่วนที่ถูกเน้น5 4" xfId="661"/>
    <cellStyle name="ส่วนที่ถูกเน้น5 5" xfId="662"/>
    <cellStyle name="ส่วนที่ถูกเน้น5_BEx7" xfId="663"/>
    <cellStyle name="ส่วนที่ถูกเน้น6" xfId="664"/>
    <cellStyle name="ส่วนที่ถูกเน้น6 2" xfId="665"/>
    <cellStyle name="ส่วนที่ถูกเน้น6 2 2" xfId="666"/>
    <cellStyle name="ส่วนที่ถูกเน้น6 2 2 2" xfId="667"/>
    <cellStyle name="ส่วนที่ถูกเน้น6 2 2 2 2" xfId="668"/>
    <cellStyle name="ส่วนที่ถูกเน้น6 2 2 2 2 2" xfId="669"/>
    <cellStyle name="ส่วนที่ถูกเน้น6 2 2 2 3" xfId="670"/>
    <cellStyle name="ส่วนที่ถูกเน้น6 2 2 3" xfId="671"/>
    <cellStyle name="ส่วนที่ถูกเน้น6 2 2 3 2" xfId="672"/>
    <cellStyle name="ส่วนที่ถูกเน้น6 2 3" xfId="673"/>
    <cellStyle name="ส่วนที่ถูกเน้น6 2 4" xfId="674"/>
    <cellStyle name="ส่วนที่ถูกเน้น6 2 4 2" xfId="675"/>
    <cellStyle name="ส่วนที่ถูกเน้น6 2 5" xfId="676"/>
    <cellStyle name="ส่วนที่ถูกเน้น6 3" xfId="677"/>
    <cellStyle name="ส่วนที่ถูกเน้น6 4" xfId="678"/>
    <cellStyle name="ส่วนที่ถูกเน้น6 5" xfId="679"/>
    <cellStyle name="ส่วนที่ถูกเน้น6_BEx7" xfId="680"/>
    <cellStyle name="แสดงผล" xfId="681"/>
    <cellStyle name="แสดงผล 2" xfId="682"/>
    <cellStyle name="แสดงผล 2 2" xfId="683"/>
    <cellStyle name="แสดงผล 2 2 2" xfId="684"/>
    <cellStyle name="แสดงผล 2 2 2 2" xfId="685"/>
    <cellStyle name="แสดงผล 2 2 2 2 2" xfId="686"/>
    <cellStyle name="แสดงผล 2 2 2 3" xfId="687"/>
    <cellStyle name="แสดงผล 2 2 3" xfId="688"/>
    <cellStyle name="แสดงผล 2 2 3 2" xfId="689"/>
    <cellStyle name="แสดงผล 2 3" xfId="690"/>
    <cellStyle name="แสดงผล 2 4" xfId="691"/>
    <cellStyle name="แสดงผล 2 4 2" xfId="692"/>
    <cellStyle name="แสดงผล 2 5" xfId="693"/>
    <cellStyle name="แสดงผล 3" xfId="694"/>
    <cellStyle name="แสดงผล 4" xfId="695"/>
    <cellStyle name="แสดงผล 5" xfId="696"/>
    <cellStyle name="แสดงผล_BEx7" xfId="697"/>
    <cellStyle name="หมายเหตุ" xfId="698"/>
    <cellStyle name="หมายเหตุ 2" xfId="699"/>
    <cellStyle name="หมายเหตุ 2 2" xfId="700"/>
    <cellStyle name="หมายเหตุ 2 2 2" xfId="701"/>
    <cellStyle name="หมายเหตุ 2 2 2 2" xfId="702"/>
    <cellStyle name="หมายเหตุ 2 2 2 2 2" xfId="703"/>
    <cellStyle name="หมายเหตุ 2 2 2 3" xfId="704"/>
    <cellStyle name="หมายเหตุ 2 2 3" xfId="705"/>
    <cellStyle name="หมายเหตุ 2 2 3 2" xfId="706"/>
    <cellStyle name="หมายเหตุ 2 3" xfId="707"/>
    <cellStyle name="หมายเหตุ 2 4" xfId="708"/>
    <cellStyle name="หมายเหตุ 2 4 2" xfId="709"/>
    <cellStyle name="หมายเหตุ 2 5" xfId="710"/>
    <cellStyle name="หมายเหตุ 3" xfId="711"/>
    <cellStyle name="หมายเหตุ 4" xfId="712"/>
    <cellStyle name="หมายเหตุ 5" xfId="713"/>
    <cellStyle name="หมายเหตุ_BEx7" xfId="714"/>
    <cellStyle name="หัวเรื่อง 1" xfId="715"/>
    <cellStyle name="หัวเรื่อง 1 2" xfId="716"/>
    <cellStyle name="หัวเรื่อง 1 2 2" xfId="717"/>
    <cellStyle name="หัวเรื่อง 1 2 2 2" xfId="718"/>
    <cellStyle name="หัวเรื่อง 1 2 2 2 2" xfId="719"/>
    <cellStyle name="หัวเรื่อง 1 2 2 2 2 2" xfId="720"/>
    <cellStyle name="หัวเรื่อง 1 2 2 2 3" xfId="721"/>
    <cellStyle name="หัวเรื่อง 1 2 2 3" xfId="722"/>
    <cellStyle name="หัวเรื่อง 1 2 2 3 2" xfId="723"/>
    <cellStyle name="หัวเรื่อง 1 2 3" xfId="724"/>
    <cellStyle name="หัวเรื่อง 1 2 4" xfId="725"/>
    <cellStyle name="หัวเรื่อง 1 2 4 2" xfId="726"/>
    <cellStyle name="หัวเรื่อง 1 2 5" xfId="727"/>
    <cellStyle name="หัวเรื่อง 1 3" xfId="728"/>
    <cellStyle name="หัวเรื่อง 1 4" xfId="729"/>
    <cellStyle name="หัวเรื่อง 1 5" xfId="730"/>
    <cellStyle name="หัวเรื่อง 1_BEx7" xfId="731"/>
    <cellStyle name="หัวเรื่อง 2" xfId="732"/>
    <cellStyle name="หัวเรื่อง 2 2" xfId="733"/>
    <cellStyle name="หัวเรื่อง 2 2 2" xfId="734"/>
    <cellStyle name="หัวเรื่อง 2 2 2 2" xfId="735"/>
    <cellStyle name="หัวเรื่อง 2 2 2 2 2" xfId="736"/>
    <cellStyle name="หัวเรื่อง 2 2 2 2 2 2" xfId="737"/>
    <cellStyle name="หัวเรื่อง 2 2 2 2 3" xfId="738"/>
    <cellStyle name="หัวเรื่อง 2 2 2 3" xfId="739"/>
    <cellStyle name="หัวเรื่อง 2 2 2 3 2" xfId="740"/>
    <cellStyle name="หัวเรื่อง 2 2 3" xfId="741"/>
    <cellStyle name="หัวเรื่อง 2 2 4" xfId="742"/>
    <cellStyle name="หัวเรื่อง 2 2 4 2" xfId="743"/>
    <cellStyle name="หัวเรื่อง 2 2 5" xfId="744"/>
    <cellStyle name="หัวเรื่อง 2 3" xfId="745"/>
    <cellStyle name="หัวเรื่อง 2 4" xfId="746"/>
    <cellStyle name="หัวเรื่อง 2 5" xfId="747"/>
    <cellStyle name="หัวเรื่อง 2_BEx7" xfId="748"/>
    <cellStyle name="หัวเรื่อง 3" xfId="749"/>
    <cellStyle name="หัวเรื่อง 3 2" xfId="750"/>
    <cellStyle name="หัวเรื่อง 3 2 2" xfId="751"/>
    <cellStyle name="หัวเรื่อง 3 2 2 2" xfId="752"/>
    <cellStyle name="หัวเรื่อง 3 2 2 2 2" xfId="753"/>
    <cellStyle name="หัวเรื่อง 3 2 2 2 2 2" xfId="754"/>
    <cellStyle name="หัวเรื่อง 3 2 2 2 3" xfId="755"/>
    <cellStyle name="หัวเรื่อง 3 2 2 3" xfId="756"/>
    <cellStyle name="หัวเรื่อง 3 2 2 3 2" xfId="757"/>
    <cellStyle name="หัวเรื่อง 3 2 3" xfId="758"/>
    <cellStyle name="หัวเรื่อง 3 2 4" xfId="759"/>
    <cellStyle name="หัวเรื่อง 3 2 4 2" xfId="760"/>
    <cellStyle name="หัวเรื่อง 3 2 5" xfId="761"/>
    <cellStyle name="หัวเรื่อง 3 3" xfId="762"/>
    <cellStyle name="หัวเรื่อง 3 4" xfId="763"/>
    <cellStyle name="หัวเรื่อง 3 5" xfId="764"/>
    <cellStyle name="หัวเรื่อง 3_BEx7" xfId="765"/>
    <cellStyle name="หัวเรื่อง 4" xfId="766"/>
    <cellStyle name="หัวเรื่อง 4 2" xfId="767"/>
    <cellStyle name="หัวเรื่อง 4 2 2" xfId="768"/>
    <cellStyle name="หัวเรื่อง 4 2 2 2" xfId="769"/>
    <cellStyle name="หัวเรื่อง 4 2 2 2 2" xfId="770"/>
    <cellStyle name="หัวเรื่อง 4 2 2 2 2 2" xfId="771"/>
    <cellStyle name="หัวเรื่อง 4 2 2 2 3" xfId="772"/>
    <cellStyle name="หัวเรื่อง 4 2 2 3" xfId="773"/>
    <cellStyle name="หัวเรื่อง 4 2 2 3 2" xfId="774"/>
    <cellStyle name="หัวเรื่อง 4 2 3" xfId="775"/>
    <cellStyle name="หัวเรื่อง 4 2 4" xfId="776"/>
    <cellStyle name="หัวเรื่อง 4 2 4 2" xfId="777"/>
    <cellStyle name="หัวเรื่อง 4 2 5" xfId="778"/>
    <cellStyle name="หัวเรื่อง 4 3" xfId="779"/>
    <cellStyle name="หัวเรื่อง 4 4" xfId="780"/>
    <cellStyle name="หัวเรื่อง 4 5" xfId="781"/>
    <cellStyle name="หัวเรื่อง 4_BEx7" xfId="782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orat.hem\AppData\Local\Temp\Rar$DIb0.912\2564.04.3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8">
          <cell r="C8" t="str">
            <v>เมษายน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30 เมษายน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 YTM, PO ทั้งสิ้น
 YTM...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30/4/2021 21:48:36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1/5/2021 06:39:22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 YTM</v>
          </cell>
          <cell r="E62" t="str">
            <v>PO ทั้งสิ้น
 YTM</v>
          </cell>
          <cell r="F62" t="str">
            <v>เบิกจ่ายทั้งสิ้น
YTM</v>
          </cell>
          <cell r="G62" t="str">
            <v>ร้อยละเบิกจ่าย
ต่องบจัดสรรถือจ่ายจังหวัด YTM</v>
          </cell>
          <cell r="H62" t="str">
            <v>งบจัดสรรถือจ่าย จังหวัด
E</v>
          </cell>
          <cell r="I62" t="str">
            <v>สำรองเงิน มีหนี้ YTM</v>
          </cell>
          <cell r="J62" t="str">
            <v>PO ทั้งสิ้น
 YTM</v>
          </cell>
          <cell r="K62" t="str">
            <v>เบิกจ่ายทั้งสิ้น
YTM</v>
          </cell>
          <cell r="L62" t="str">
            <v>ร้อยละเบิกจ่าย
ต่องบจัดสรรถือจ่ายจังหวัด YTM</v>
          </cell>
          <cell r="M62" t="str">
            <v>งบจัดสรรถือจ่าย จังหวัด
E</v>
          </cell>
          <cell r="N62" t="str">
            <v>สำรองเงิน มีหนี้ YTM</v>
          </cell>
          <cell r="O62" t="str">
            <v>PO ทั้งสิ้น
 YTM</v>
          </cell>
          <cell r="P62" t="str">
            <v>เบิกจ่ายทั้งสิ้น
YTM</v>
          </cell>
          <cell r="Q62" t="str">
            <v>ร้อยละเบิกจ่าย
ต่องบจัดสรรถือจ่ายจังหวัด YTM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237756.11713930999</v>
          </cell>
          <cell r="E64">
            <v>3014.31815912</v>
          </cell>
          <cell r="F64">
            <v>190235.67808581001</v>
          </cell>
          <cell r="G64">
            <v>80.012947878999995</v>
          </cell>
          <cell r="H64">
            <v>284369.75632479001</v>
          </cell>
          <cell r="J64">
            <v>113374.87523446001</v>
          </cell>
          <cell r="K64">
            <v>94491.468379590005</v>
          </cell>
          <cell r="L64">
            <v>33.228381808999998</v>
          </cell>
          <cell r="M64">
            <v>522125.8734641</v>
          </cell>
          <cell r="O64">
            <v>116389.19339358</v>
          </cell>
          <cell r="P64">
            <v>284727.1464654</v>
          </cell>
          <cell r="Q64">
            <v>54.532280612000001</v>
          </cell>
          <cell r="R64">
            <v>401116.33985898003</v>
          </cell>
        </row>
        <row r="65">
          <cell r="A65" t="str">
            <v>2300</v>
          </cell>
          <cell r="B65" t="str">
            <v>ตราด</v>
          </cell>
          <cell r="C65">
            <v>719.27336807999995</v>
          </cell>
          <cell r="E65">
            <v>5.7009293300000001</v>
          </cell>
          <cell r="F65">
            <v>561.67553132</v>
          </cell>
          <cell r="G65">
            <v>78.089299041000004</v>
          </cell>
          <cell r="H65">
            <v>1398.5655255500001</v>
          </cell>
          <cell r="J65">
            <v>731.63614371999995</v>
          </cell>
          <cell r="K65">
            <v>247.55562687</v>
          </cell>
          <cell r="L65">
            <v>17.700681329999998</v>
          </cell>
          <cell r="M65">
            <v>2117.8388936299998</v>
          </cell>
          <cell r="O65">
            <v>737.33707304999996</v>
          </cell>
          <cell r="P65">
            <v>809.23115818999997</v>
          </cell>
          <cell r="Q65">
            <v>38.210232167999997</v>
          </cell>
        </row>
        <row r="66">
          <cell r="A66" t="str">
            <v>1500</v>
          </cell>
          <cell r="B66" t="str">
            <v>อ่างทอง</v>
          </cell>
          <cell r="C66">
            <v>860.02372646000003</v>
          </cell>
          <cell r="E66">
            <v>5.2329796200000001</v>
          </cell>
          <cell r="F66">
            <v>655.12332833000005</v>
          </cell>
          <cell r="G66">
            <v>76.175029615</v>
          </cell>
          <cell r="H66">
            <v>1722.46039236</v>
          </cell>
          <cell r="J66">
            <v>1079.83872722</v>
          </cell>
          <cell r="K66">
            <v>370.15723882999998</v>
          </cell>
          <cell r="L66">
            <v>21.490029058000001</v>
          </cell>
          <cell r="M66">
            <v>2582.4841188199998</v>
          </cell>
          <cell r="O66">
            <v>1085.0717068399999</v>
          </cell>
          <cell r="P66">
            <v>1025.2805671599999</v>
          </cell>
          <cell r="Q66">
            <v>39.701330966</v>
          </cell>
        </row>
        <row r="67">
          <cell r="A67" t="str">
            <v>8100</v>
          </cell>
          <cell r="B67" t="str">
            <v>กระบี่</v>
          </cell>
          <cell r="C67">
            <v>1164.3395731799999</v>
          </cell>
          <cell r="E67">
            <v>10.198284920000001</v>
          </cell>
          <cell r="F67">
            <v>916.19507329999999</v>
          </cell>
          <cell r="G67">
            <v>78.687961348000002</v>
          </cell>
          <cell r="H67">
            <v>2142.95602418</v>
          </cell>
          <cell r="J67">
            <v>1167.7250873400001</v>
          </cell>
          <cell r="K67">
            <v>468.38410862000001</v>
          </cell>
          <cell r="L67">
            <v>21.85691649</v>
          </cell>
          <cell r="M67">
            <v>3307.2955973600001</v>
          </cell>
          <cell r="O67">
            <v>1177.92337226</v>
          </cell>
          <cell r="P67">
            <v>1384.5791819200001</v>
          </cell>
          <cell r="Q67">
            <v>41.864391650999998</v>
          </cell>
        </row>
        <row r="68">
          <cell r="A68" t="str">
            <v>2500</v>
          </cell>
          <cell r="B68" t="str">
            <v>ปราจีนบุรี</v>
          </cell>
          <cell r="C68">
            <v>2018.96350076</v>
          </cell>
          <cell r="E68">
            <v>46.841441150000001</v>
          </cell>
          <cell r="F68">
            <v>1474.0751712199999</v>
          </cell>
          <cell r="G68">
            <v>73.011481915000005</v>
          </cell>
          <cell r="H68">
            <v>2940.3739881800002</v>
          </cell>
          <cell r="J68">
            <v>1289.67114326</v>
          </cell>
          <cell r="K68">
            <v>631.34676664000006</v>
          </cell>
          <cell r="L68">
            <v>21.471648476999999</v>
          </cell>
          <cell r="M68">
            <v>4959.3374889400002</v>
          </cell>
          <cell r="O68">
            <v>1336.51258441</v>
          </cell>
          <cell r="P68">
            <v>2105.4219378600001</v>
          </cell>
          <cell r="Q68">
            <v>42.453693514000001</v>
          </cell>
        </row>
        <row r="69">
          <cell r="A69" t="str">
            <v>9300</v>
          </cell>
          <cell r="B69" t="str">
            <v>พัทลุง</v>
          </cell>
          <cell r="C69">
            <v>1488.90534948</v>
          </cell>
          <cell r="E69">
            <v>15.839388120000001</v>
          </cell>
          <cell r="F69">
            <v>1143.2513822999999</v>
          </cell>
          <cell r="G69">
            <v>76.784691699999996</v>
          </cell>
          <cell r="H69">
            <v>3529.0933038600001</v>
          </cell>
          <cell r="J69">
            <v>1369.546842</v>
          </cell>
          <cell r="K69">
            <v>1062.9252786</v>
          </cell>
          <cell r="L69">
            <v>30.118933876</v>
          </cell>
          <cell r="M69">
            <v>5017.9986533399997</v>
          </cell>
          <cell r="O69">
            <v>1385.3862301199999</v>
          </cell>
          <cell r="P69">
            <v>2206.1766609000001</v>
          </cell>
          <cell r="Q69">
            <v>43.965270087</v>
          </cell>
        </row>
        <row r="70">
          <cell r="A70" t="str">
            <v>1800</v>
          </cell>
          <cell r="B70" t="str">
            <v>ชัยนาท</v>
          </cell>
          <cell r="C70">
            <v>1148.8573251299999</v>
          </cell>
          <cell r="E70">
            <v>12.51550647</v>
          </cell>
          <cell r="F70">
            <v>887.48250469000004</v>
          </cell>
          <cell r="G70">
            <v>77.249148809000005</v>
          </cell>
          <cell r="H70">
            <v>2840.83007456</v>
          </cell>
          <cell r="J70">
            <v>1290.52385585</v>
          </cell>
          <cell r="K70">
            <v>888.06204952999997</v>
          </cell>
          <cell r="L70">
            <v>31.260653619999999</v>
          </cell>
          <cell r="M70">
            <v>3989.6873996899999</v>
          </cell>
          <cell r="O70">
            <v>1303.03936232</v>
          </cell>
          <cell r="P70">
            <v>1775.54455422</v>
          </cell>
          <cell r="Q70">
            <v>44.503350171000001</v>
          </cell>
        </row>
        <row r="71">
          <cell r="A71" t="str">
            <v>8400</v>
          </cell>
          <cell r="B71" t="str">
            <v>สุราษฎร์ธานี</v>
          </cell>
          <cell r="C71">
            <v>4344.8184418700002</v>
          </cell>
          <cell r="E71">
            <v>35.463887759999999</v>
          </cell>
          <cell r="F71">
            <v>3327.51012846</v>
          </cell>
          <cell r="G71">
            <v>76.585711762000003</v>
          </cell>
          <cell r="H71">
            <v>7667.0090226100001</v>
          </cell>
          <cell r="J71">
            <v>3179.83295284</v>
          </cell>
          <cell r="K71">
            <v>2115.56235677</v>
          </cell>
          <cell r="L71">
            <v>27.593059439000001</v>
          </cell>
          <cell r="M71">
            <v>12011.82746448</v>
          </cell>
          <cell r="O71">
            <v>3215.2968406</v>
          </cell>
          <cell r="P71">
            <v>5443.07248523</v>
          </cell>
          <cell r="Q71">
            <v>45.314274629000003</v>
          </cell>
        </row>
        <row r="72">
          <cell r="A72" t="str">
            <v>3100</v>
          </cell>
          <cell r="B72" t="str">
            <v>บุรีรัมย์</v>
          </cell>
          <cell r="C72">
            <v>3970.8830025799998</v>
          </cell>
          <cell r="E72">
            <v>13.51476166</v>
          </cell>
          <cell r="F72">
            <v>3187.5833292799998</v>
          </cell>
          <cell r="G72">
            <v>80.273917091000001</v>
          </cell>
          <cell r="H72">
            <v>5791.0850012499996</v>
          </cell>
          <cell r="J72">
            <v>2851.6083607800001</v>
          </cell>
          <cell r="K72">
            <v>1240.45572608</v>
          </cell>
          <cell r="L72">
            <v>21.420091845000002</v>
          </cell>
          <cell r="M72">
            <v>9761.9680038299994</v>
          </cell>
          <cell r="O72">
            <v>2865.1231224399999</v>
          </cell>
          <cell r="P72">
            <v>4428.03905536</v>
          </cell>
          <cell r="Q72">
            <v>45.360106217000002</v>
          </cell>
        </row>
        <row r="73">
          <cell r="A73" t="str">
            <v>5300</v>
          </cell>
          <cell r="B73" t="str">
            <v>อุตรดิตถ์</v>
          </cell>
          <cell r="C73">
            <v>1619.5235870700001</v>
          </cell>
          <cell r="E73">
            <v>12.71840811</v>
          </cell>
          <cell r="F73">
            <v>1262.0687384099999</v>
          </cell>
          <cell r="G73">
            <v>77.928395022000004</v>
          </cell>
          <cell r="H73">
            <v>4078.21406475</v>
          </cell>
          <cell r="J73">
            <v>1443.82265499</v>
          </cell>
          <cell r="K73">
            <v>1331.59297967</v>
          </cell>
          <cell r="L73">
            <v>32.651375295999998</v>
          </cell>
          <cell r="M73">
            <v>5697.7376518199999</v>
          </cell>
          <cell r="O73">
            <v>1456.5410631</v>
          </cell>
          <cell r="P73">
            <v>2593.6617180799999</v>
          </cell>
          <cell r="Q73">
            <v>45.520904551999998</v>
          </cell>
        </row>
        <row r="74">
          <cell r="A74" t="str">
            <v>7200</v>
          </cell>
          <cell r="B74" t="str">
            <v>สุพรรณบุรี</v>
          </cell>
          <cell r="C74">
            <v>2190.2150878799998</v>
          </cell>
          <cell r="E74">
            <v>15.903390509999999</v>
          </cell>
          <cell r="F74">
            <v>1701.5926858800001</v>
          </cell>
          <cell r="G74">
            <v>77.690665875999997</v>
          </cell>
          <cell r="H74">
            <v>5304.8533579900004</v>
          </cell>
          <cell r="J74">
            <v>2330.85978011</v>
          </cell>
          <cell r="K74">
            <v>1773.1460781599999</v>
          </cell>
          <cell r="L74">
            <v>33.424978195000001</v>
          </cell>
          <cell r="M74">
            <v>7495.0684458699998</v>
          </cell>
          <cell r="O74">
            <v>2346.76317062</v>
          </cell>
          <cell r="P74">
            <v>3474.7387640400002</v>
          </cell>
          <cell r="Q74">
            <v>46.360333986999997</v>
          </cell>
        </row>
        <row r="75">
          <cell r="A75" t="str">
            <v>6100</v>
          </cell>
          <cell r="B75" t="str">
            <v>อุทัยธานี</v>
          </cell>
          <cell r="C75">
            <v>921.94256357999996</v>
          </cell>
          <cell r="E75">
            <v>6.8853794400000004</v>
          </cell>
          <cell r="F75">
            <v>724.46828862999996</v>
          </cell>
          <cell r="G75">
            <v>78.580631511000007</v>
          </cell>
          <cell r="H75">
            <v>2189.5391046300001</v>
          </cell>
          <cell r="J75">
            <v>979.33491414000002</v>
          </cell>
          <cell r="K75">
            <v>731.55718294999997</v>
          </cell>
          <cell r="L75">
            <v>33.411469171999997</v>
          </cell>
          <cell r="M75">
            <v>3111.48166821</v>
          </cell>
          <cell r="O75">
            <v>986.22029357999998</v>
          </cell>
          <cell r="P75">
            <v>1456.0254715799999</v>
          </cell>
          <cell r="Q75">
            <v>46.795245057999999</v>
          </cell>
        </row>
        <row r="76">
          <cell r="A76" t="str">
            <v>9500</v>
          </cell>
          <cell r="B76" t="str">
            <v>ยะลา</v>
          </cell>
          <cell r="C76">
            <v>5141.9034015999996</v>
          </cell>
          <cell r="E76">
            <v>52.898332979999999</v>
          </cell>
          <cell r="F76">
            <v>3510.48202511</v>
          </cell>
          <cell r="G76">
            <v>68.272033738000005</v>
          </cell>
          <cell r="H76">
            <v>5008.4171816500002</v>
          </cell>
          <cell r="J76">
            <v>2895.4133157599999</v>
          </cell>
          <cell r="K76">
            <v>1283.40612906</v>
          </cell>
          <cell r="L76">
            <v>25.624984551000001</v>
          </cell>
          <cell r="M76">
            <v>10150.320583250001</v>
          </cell>
          <cell r="O76">
            <v>2948.3116487399998</v>
          </cell>
          <cell r="P76">
            <v>4793.8881541700002</v>
          </cell>
          <cell r="Q76">
            <v>47.228933458999997</v>
          </cell>
        </row>
        <row r="77">
          <cell r="A77" t="str">
            <v>1400</v>
          </cell>
          <cell r="B77" t="str">
            <v>พระนครศรีอยุธยา</v>
          </cell>
          <cell r="C77">
            <v>3074.5332642600001</v>
          </cell>
          <cell r="E77">
            <v>34.355717720000001</v>
          </cell>
          <cell r="F77">
            <v>2430.6557449799998</v>
          </cell>
          <cell r="G77">
            <v>79.057714978999996</v>
          </cell>
          <cell r="H77">
            <v>5256.5278173099996</v>
          </cell>
          <cell r="J77">
            <v>2142.9829891300001</v>
          </cell>
          <cell r="K77">
            <v>1545.81815962</v>
          </cell>
          <cell r="L77">
            <v>29.407590206999998</v>
          </cell>
          <cell r="M77">
            <v>8331.0610815700002</v>
          </cell>
          <cell r="O77">
            <v>2177.3387068500001</v>
          </cell>
          <cell r="P77">
            <v>3976.4739046</v>
          </cell>
          <cell r="Q77">
            <v>47.730701596000003</v>
          </cell>
        </row>
        <row r="78">
          <cell r="A78" t="str">
            <v>5500</v>
          </cell>
          <cell r="B78" t="str">
            <v>น่าน</v>
          </cell>
          <cell r="C78">
            <v>1790.9864789000001</v>
          </cell>
          <cell r="E78">
            <v>11.86881677</v>
          </cell>
          <cell r="F78">
            <v>1384.6560229300001</v>
          </cell>
          <cell r="G78">
            <v>77.312477745999999</v>
          </cell>
          <cell r="H78">
            <v>2998.3551134600002</v>
          </cell>
          <cell r="J78">
            <v>750.38473607000003</v>
          </cell>
          <cell r="K78">
            <v>903.75830973999996</v>
          </cell>
          <cell r="L78">
            <v>30.141803607</v>
          </cell>
          <cell r="M78">
            <v>4789.3415923599996</v>
          </cell>
          <cell r="O78">
            <v>762.25355284</v>
          </cell>
          <cell r="P78">
            <v>2288.41433267</v>
          </cell>
          <cell r="Q78">
            <v>47.781397265999999</v>
          </cell>
        </row>
        <row r="79">
          <cell r="A79" t="str">
            <v>9100</v>
          </cell>
          <cell r="B79" t="str">
            <v>สตูล</v>
          </cell>
          <cell r="C79">
            <v>1063.0729999800001</v>
          </cell>
          <cell r="E79">
            <v>4.4210347199999998</v>
          </cell>
          <cell r="F79">
            <v>818.25989932000005</v>
          </cell>
          <cell r="G79">
            <v>76.971186299999999</v>
          </cell>
          <cell r="H79">
            <v>1940.27630699</v>
          </cell>
          <cell r="J79">
            <v>971.06363251000005</v>
          </cell>
          <cell r="K79">
            <v>624.84252004999996</v>
          </cell>
          <cell r="L79">
            <v>32.203790656000002</v>
          </cell>
          <cell r="M79">
            <v>3003.3493069699998</v>
          </cell>
          <cell r="O79">
            <v>975.48466723000001</v>
          </cell>
          <cell r="P79">
            <v>1443.10241937</v>
          </cell>
          <cell r="Q79">
            <v>48.049769503</v>
          </cell>
        </row>
        <row r="80">
          <cell r="A80" t="str">
            <v>3800</v>
          </cell>
          <cell r="B80" t="str">
            <v>บึงกาฬ</v>
          </cell>
          <cell r="C80">
            <v>883.40527001999999</v>
          </cell>
          <cell r="E80">
            <v>4.6883209299999997</v>
          </cell>
          <cell r="F80">
            <v>687.47642125000004</v>
          </cell>
          <cell r="G80">
            <v>77.821181804000005</v>
          </cell>
          <cell r="H80">
            <v>1957.43058182</v>
          </cell>
          <cell r="J80">
            <v>726.04104166000002</v>
          </cell>
          <cell r="K80">
            <v>681.96123512999998</v>
          </cell>
          <cell r="L80">
            <v>34.839612778999999</v>
          </cell>
          <cell r="M80">
            <v>2840.83585184</v>
          </cell>
          <cell r="O80">
            <v>730.72936259000005</v>
          </cell>
          <cell r="P80">
            <v>1369.4376563799999</v>
          </cell>
          <cell r="Q80">
            <v>48.205448248000003</v>
          </cell>
        </row>
        <row r="81">
          <cell r="A81" t="str">
            <v>7100</v>
          </cell>
          <cell r="B81" t="str">
            <v>กาญจนบุรี</v>
          </cell>
          <cell r="C81">
            <v>2705.9373053600002</v>
          </cell>
          <cell r="E81">
            <v>16.140099060000001</v>
          </cell>
          <cell r="F81">
            <v>2148.6528351100001</v>
          </cell>
          <cell r="G81">
            <v>79.405122610999996</v>
          </cell>
          <cell r="H81">
            <v>4493.4930144199998</v>
          </cell>
          <cell r="J81">
            <v>1294.8313568200001</v>
          </cell>
          <cell r="K81">
            <v>1354.56697164</v>
          </cell>
          <cell r="L81">
            <v>30.145077945000001</v>
          </cell>
          <cell r="M81">
            <v>7199.43031978</v>
          </cell>
          <cell r="O81">
            <v>1310.9714558799999</v>
          </cell>
          <cell r="P81">
            <v>3503.2198067499999</v>
          </cell>
          <cell r="Q81">
            <v>48.659680713</v>
          </cell>
        </row>
        <row r="82">
          <cell r="A82" t="str">
            <v>2100</v>
          </cell>
          <cell r="B82" t="str">
            <v>ระยอง</v>
          </cell>
          <cell r="C82">
            <v>6745.7975753999999</v>
          </cell>
          <cell r="E82">
            <v>1127.1303820200001</v>
          </cell>
          <cell r="F82">
            <v>4251.0692221999998</v>
          </cell>
          <cell r="G82">
            <v>63.018037151000001</v>
          </cell>
          <cell r="H82">
            <v>3464.5643360499998</v>
          </cell>
          <cell r="J82">
            <v>1656.72785937</v>
          </cell>
          <cell r="K82">
            <v>718.37876515000005</v>
          </cell>
          <cell r="L82">
            <v>20.735038968000001</v>
          </cell>
          <cell r="M82">
            <v>10210.36191145</v>
          </cell>
          <cell r="O82">
            <v>2783.8582413899999</v>
          </cell>
          <cell r="P82">
            <v>4969.4479873500004</v>
          </cell>
          <cell r="Q82">
            <v>48.670635091000001</v>
          </cell>
        </row>
        <row r="83">
          <cell r="A83" t="str">
            <v>5800</v>
          </cell>
          <cell r="B83" t="str">
            <v>แม่ฮ่องสอน</v>
          </cell>
          <cell r="C83">
            <v>1287.1989351499999</v>
          </cell>
          <cell r="E83">
            <v>8.73732942</v>
          </cell>
          <cell r="F83">
            <v>960.92474589999995</v>
          </cell>
          <cell r="G83">
            <v>74.652388193999997</v>
          </cell>
          <cell r="H83">
            <v>1371.88088322</v>
          </cell>
          <cell r="J83">
            <v>583.00949298</v>
          </cell>
          <cell r="K83">
            <v>337.09506004000002</v>
          </cell>
          <cell r="L83">
            <v>24.571744104</v>
          </cell>
          <cell r="M83">
            <v>2659.0798183699999</v>
          </cell>
          <cell r="O83">
            <v>591.74682240000004</v>
          </cell>
          <cell r="P83">
            <v>1298.01980594</v>
          </cell>
          <cell r="Q83">
            <v>48.814623652000002</v>
          </cell>
        </row>
        <row r="84">
          <cell r="A84" t="str">
            <v>4900</v>
          </cell>
          <cell r="B84" t="str">
            <v>มุกดาหาร</v>
          </cell>
          <cell r="C84">
            <v>1040.5525395100001</v>
          </cell>
          <cell r="E84">
            <v>13.93408511</v>
          </cell>
          <cell r="F84">
            <v>802.94164125999998</v>
          </cell>
          <cell r="G84">
            <v>77.164930244000004</v>
          </cell>
          <cell r="H84">
            <v>1566.0736776700001</v>
          </cell>
          <cell r="J84">
            <v>546.33503929000005</v>
          </cell>
          <cell r="K84">
            <v>471.59466072999999</v>
          </cell>
          <cell r="L84">
            <v>30.113184803999999</v>
          </cell>
          <cell r="M84">
            <v>2606.6262171799999</v>
          </cell>
          <cell r="O84">
            <v>560.26912440000001</v>
          </cell>
          <cell r="P84">
            <v>1274.5363019900001</v>
          </cell>
          <cell r="Q84">
            <v>48.896013306</v>
          </cell>
        </row>
        <row r="85">
          <cell r="A85" t="str">
            <v>2700</v>
          </cell>
          <cell r="B85" t="str">
            <v>สระแก้ว</v>
          </cell>
          <cell r="C85">
            <v>1887.5904290200001</v>
          </cell>
          <cell r="E85">
            <v>12.620696519999999</v>
          </cell>
          <cell r="F85">
            <v>1502.33046107</v>
          </cell>
          <cell r="G85">
            <v>79.589853708000007</v>
          </cell>
          <cell r="H85">
            <v>2845.4531434099999</v>
          </cell>
          <cell r="J85">
            <v>1065.9872513</v>
          </cell>
          <cell r="K85">
            <v>813.58534772999997</v>
          </cell>
          <cell r="L85">
            <v>28.592470398</v>
          </cell>
          <cell r="M85">
            <v>4733.0435724299996</v>
          </cell>
          <cell r="O85">
            <v>1078.6079478199999</v>
          </cell>
          <cell r="P85">
            <v>2315.9158087999999</v>
          </cell>
          <cell r="Q85">
            <v>48.930794177999999</v>
          </cell>
        </row>
        <row r="86">
          <cell r="A86" t="str">
            <v>6600</v>
          </cell>
          <cell r="B86" t="str">
            <v>พิจิตร</v>
          </cell>
          <cell r="C86">
            <v>1419.6212743599999</v>
          </cell>
          <cell r="E86">
            <v>8.9010389399999994</v>
          </cell>
          <cell r="F86">
            <v>1096.2013489999999</v>
          </cell>
          <cell r="G86">
            <v>77.217872737999997</v>
          </cell>
          <cell r="H86">
            <v>2296.1966448500002</v>
          </cell>
          <cell r="J86">
            <v>849.63848360999998</v>
          </cell>
          <cell r="K86">
            <v>730.46848161000003</v>
          </cell>
          <cell r="L86">
            <v>31.812104735999998</v>
          </cell>
          <cell r="M86">
            <v>3715.8179192100001</v>
          </cell>
          <cell r="O86">
            <v>858.53952255000002</v>
          </cell>
          <cell r="P86">
            <v>1826.66983061</v>
          </cell>
          <cell r="Q86">
            <v>49.159293333000001</v>
          </cell>
        </row>
        <row r="87">
          <cell r="A87" t="str">
            <v>3900</v>
          </cell>
          <cell r="B87" t="str">
            <v>หนองบัวลำภู</v>
          </cell>
          <cell r="C87">
            <v>1040.5375137399999</v>
          </cell>
          <cell r="E87">
            <v>9.8124552499999993</v>
          </cell>
          <cell r="F87">
            <v>806.80407619000005</v>
          </cell>
          <cell r="G87">
            <v>77.537240659999995</v>
          </cell>
          <cell r="H87">
            <v>2452.72254621</v>
          </cell>
          <cell r="J87">
            <v>523.85894661999998</v>
          </cell>
          <cell r="K87">
            <v>911.44050375999996</v>
          </cell>
          <cell r="L87">
            <v>37.160359012999997</v>
          </cell>
          <cell r="M87">
            <v>3493.2600599500001</v>
          </cell>
          <cell r="O87">
            <v>533.67140186999995</v>
          </cell>
          <cell r="P87">
            <v>1718.2445799499999</v>
          </cell>
          <cell r="Q87">
            <v>49.187422364</v>
          </cell>
        </row>
        <row r="88">
          <cell r="A88" t="str">
            <v>3700</v>
          </cell>
          <cell r="B88" t="str">
            <v>อำนาจเจริญ</v>
          </cell>
          <cell r="C88">
            <v>983.61983721000001</v>
          </cell>
          <cell r="E88">
            <v>7.3621846499999997</v>
          </cell>
          <cell r="F88">
            <v>709.36565465000001</v>
          </cell>
          <cell r="G88">
            <v>72.117867880999995</v>
          </cell>
          <cell r="H88">
            <v>1816.1792255099999</v>
          </cell>
          <cell r="J88">
            <v>531.86914919000003</v>
          </cell>
          <cell r="K88">
            <v>669.31521812999995</v>
          </cell>
          <cell r="L88">
            <v>36.852927768999997</v>
          </cell>
          <cell r="M88">
            <v>2799.7990627200002</v>
          </cell>
          <cell r="O88">
            <v>539.23133384000005</v>
          </cell>
          <cell r="P88">
            <v>1378.6808727800001</v>
          </cell>
          <cell r="Q88">
            <v>49.242136377999998</v>
          </cell>
        </row>
        <row r="89">
          <cell r="A89" t="str">
            <v>6000</v>
          </cell>
          <cell r="B89" t="str">
            <v>นครสวรรค์</v>
          </cell>
          <cell r="C89">
            <v>3512.6058484800001</v>
          </cell>
          <cell r="E89">
            <v>29.192511490000001</v>
          </cell>
          <cell r="F89">
            <v>2666.2182320900001</v>
          </cell>
          <cell r="G89">
            <v>75.904281525000002</v>
          </cell>
          <cell r="H89">
            <v>5244.8682536899996</v>
          </cell>
          <cell r="J89">
            <v>2440.2662199800002</v>
          </cell>
          <cell r="K89">
            <v>1657.1125440200001</v>
          </cell>
          <cell r="L89">
            <v>31.594931728999999</v>
          </cell>
          <cell r="M89">
            <v>8757.4741021699992</v>
          </cell>
          <cell r="O89">
            <v>2469.4587314700002</v>
          </cell>
          <cell r="P89">
            <v>4323.3307761100004</v>
          </cell>
          <cell r="Q89">
            <v>49.367325848</v>
          </cell>
        </row>
        <row r="90">
          <cell r="A90" t="str">
            <v>8500</v>
          </cell>
          <cell r="B90" t="str">
            <v>ระนอง</v>
          </cell>
          <cell r="C90">
            <v>721.76409676000003</v>
          </cell>
          <cell r="E90">
            <v>5.3546881400000004</v>
          </cell>
          <cell r="F90">
            <v>573.53647271</v>
          </cell>
          <cell r="G90">
            <v>79.463148039999993</v>
          </cell>
          <cell r="H90">
            <v>1299.66611283</v>
          </cell>
          <cell r="J90">
            <v>647.22836981</v>
          </cell>
          <cell r="K90">
            <v>429.75921512999997</v>
          </cell>
          <cell r="L90">
            <v>33.066893942</v>
          </cell>
          <cell r="M90">
            <v>2021.43020959</v>
          </cell>
          <cell r="O90">
            <v>652.58305795000001</v>
          </cell>
          <cell r="P90">
            <v>1003.29568784</v>
          </cell>
          <cell r="Q90">
            <v>49.632962003000003</v>
          </cell>
        </row>
        <row r="91">
          <cell r="A91" t="str">
            <v>2600</v>
          </cell>
          <cell r="B91" t="str">
            <v>นครนายก</v>
          </cell>
          <cell r="C91">
            <v>1126.41557158</v>
          </cell>
          <cell r="E91">
            <v>16.731743989999998</v>
          </cell>
          <cell r="F91">
            <v>831.97384648000002</v>
          </cell>
          <cell r="G91">
            <v>73.860293436000006</v>
          </cell>
          <cell r="H91">
            <v>1462.96215173</v>
          </cell>
          <cell r="J91">
            <v>600.64257187999999</v>
          </cell>
          <cell r="K91">
            <v>472.63692268</v>
          </cell>
          <cell r="L91">
            <v>32.306845541000001</v>
          </cell>
          <cell r="M91">
            <v>2589.37772331</v>
          </cell>
          <cell r="O91">
            <v>617.37431587000003</v>
          </cell>
          <cell r="P91">
            <v>1304.61076916</v>
          </cell>
          <cell r="Q91">
            <v>50.383177295000003</v>
          </cell>
        </row>
        <row r="92">
          <cell r="A92" t="str">
            <v>7600</v>
          </cell>
          <cell r="B92" t="str">
            <v>เพชรบุรี</v>
          </cell>
          <cell r="C92">
            <v>3003.72760793</v>
          </cell>
          <cell r="E92">
            <v>13.63966089</v>
          </cell>
          <cell r="F92">
            <v>2218.2034082</v>
          </cell>
          <cell r="G92">
            <v>73.848354369999996</v>
          </cell>
          <cell r="H92">
            <v>3832.6578155100001</v>
          </cell>
          <cell r="J92">
            <v>1727.5850441600001</v>
          </cell>
          <cell r="K92">
            <v>1230.1421839499999</v>
          </cell>
          <cell r="L92">
            <v>32.096321748000001</v>
          </cell>
          <cell r="M92">
            <v>6836.3854234399996</v>
          </cell>
          <cell r="O92">
            <v>1741.22470505</v>
          </cell>
          <cell r="P92">
            <v>3448.3455921499999</v>
          </cell>
          <cell r="Q92">
            <v>50.441064664000002</v>
          </cell>
        </row>
        <row r="93">
          <cell r="A93" t="str">
            <v>2200</v>
          </cell>
          <cell r="B93" t="str">
            <v>จันทบุรี</v>
          </cell>
          <cell r="C93">
            <v>2272.3125422899998</v>
          </cell>
          <cell r="E93">
            <v>11.62364148</v>
          </cell>
          <cell r="F93">
            <v>1853.49873445</v>
          </cell>
          <cell r="G93">
            <v>81.568829109000006</v>
          </cell>
          <cell r="H93">
            <v>2862.65464041</v>
          </cell>
          <cell r="J93">
            <v>1196.45019884</v>
          </cell>
          <cell r="K93">
            <v>737.08476265000002</v>
          </cell>
          <cell r="L93">
            <v>25.748295035000002</v>
          </cell>
          <cell r="M93">
            <v>5134.9671827000002</v>
          </cell>
          <cell r="O93">
            <v>1208.07384032</v>
          </cell>
          <cell r="P93">
            <v>2590.5834970999999</v>
          </cell>
          <cell r="Q93">
            <v>50.449854983000002</v>
          </cell>
        </row>
        <row r="94">
          <cell r="A94" t="str">
            <v>8300</v>
          </cell>
          <cell r="B94" t="str">
            <v>ภูเก็ต</v>
          </cell>
          <cell r="C94">
            <v>1802.3202777399999</v>
          </cell>
          <cell r="E94">
            <v>14.27912781</v>
          </cell>
          <cell r="F94">
            <v>1413.2829949100001</v>
          </cell>
          <cell r="G94">
            <v>78.414642079000004</v>
          </cell>
          <cell r="H94">
            <v>1808.5475096</v>
          </cell>
          <cell r="J94">
            <v>1262.8254545</v>
          </cell>
          <cell r="K94">
            <v>415.45232031</v>
          </cell>
          <cell r="L94">
            <v>22.971601139000001</v>
          </cell>
          <cell r="M94">
            <v>3610.8677873400002</v>
          </cell>
          <cell r="O94">
            <v>1277.1045823100001</v>
          </cell>
          <cell r="P94">
            <v>1828.7353152200001</v>
          </cell>
          <cell r="Q94">
            <v>50.645313618000003</v>
          </cell>
        </row>
        <row r="95">
          <cell r="A95" t="str">
            <v>6700</v>
          </cell>
          <cell r="B95" t="str">
            <v>เพชรบูรณ์</v>
          </cell>
          <cell r="C95">
            <v>2486.0045857999999</v>
          </cell>
          <cell r="E95">
            <v>9.4462189300000006</v>
          </cell>
          <cell r="F95">
            <v>1984.67685579</v>
          </cell>
          <cell r="G95">
            <v>79.833998179999995</v>
          </cell>
          <cell r="H95">
            <v>3963.9901199999999</v>
          </cell>
          <cell r="J95">
            <v>1552.2054422799999</v>
          </cell>
          <cell r="K95">
            <v>1293.16195808</v>
          </cell>
          <cell r="L95">
            <v>32.622734137000002</v>
          </cell>
          <cell r="M95">
            <v>6449.9947057999998</v>
          </cell>
          <cell r="O95">
            <v>1561.6516612099999</v>
          </cell>
          <cell r="P95">
            <v>3277.8388138700002</v>
          </cell>
          <cell r="Q95">
            <v>50.819248129000002</v>
          </cell>
        </row>
        <row r="96">
          <cell r="A96" t="str">
            <v>6200</v>
          </cell>
          <cell r="B96" t="str">
            <v>กำแพงเพชร</v>
          </cell>
          <cell r="C96">
            <v>1899.1638064199999</v>
          </cell>
          <cell r="E96">
            <v>4.0413688700000003</v>
          </cell>
          <cell r="F96">
            <v>1533.3516963</v>
          </cell>
          <cell r="G96">
            <v>80.738253916000005</v>
          </cell>
          <cell r="H96">
            <v>2940.8585584100001</v>
          </cell>
          <cell r="J96">
            <v>1061.7455762</v>
          </cell>
          <cell r="K96">
            <v>930.18300381999995</v>
          </cell>
          <cell r="L96">
            <v>31.629640982000002</v>
          </cell>
          <cell r="M96">
            <v>4840.0223648299998</v>
          </cell>
          <cell r="O96">
            <v>1065.78694507</v>
          </cell>
          <cell r="P96">
            <v>2463.5347001199998</v>
          </cell>
          <cell r="Q96">
            <v>50.899242078</v>
          </cell>
        </row>
        <row r="97">
          <cell r="A97" t="str">
            <v>1900</v>
          </cell>
          <cell r="B97" t="str">
            <v>สระบุรี</v>
          </cell>
          <cell r="C97">
            <v>2200.3991486499999</v>
          </cell>
          <cell r="E97">
            <v>12.71481859</v>
          </cell>
          <cell r="F97">
            <v>1713.7025979800001</v>
          </cell>
          <cell r="G97">
            <v>77.881442512000007</v>
          </cell>
          <cell r="H97">
            <v>2893.7295024</v>
          </cell>
          <cell r="J97">
            <v>1724.4187740100001</v>
          </cell>
          <cell r="K97">
            <v>881.42512967000005</v>
          </cell>
          <cell r="L97">
            <v>30.459831471000001</v>
          </cell>
          <cell r="M97">
            <v>5094.1286510500004</v>
          </cell>
          <cell r="O97">
            <v>1737.1335925999999</v>
          </cell>
          <cell r="P97">
            <v>2595.12772765</v>
          </cell>
          <cell r="Q97">
            <v>50.943505856000002</v>
          </cell>
        </row>
        <row r="98">
          <cell r="A98" t="str">
            <v>3600</v>
          </cell>
          <cell r="B98" t="str">
            <v>ชัยภูมิ</v>
          </cell>
          <cell r="C98">
            <v>2861.9033878400001</v>
          </cell>
          <cell r="E98">
            <v>7.7833170699999998</v>
          </cell>
          <cell r="F98">
            <v>2262.38336811</v>
          </cell>
          <cell r="G98">
            <v>79.051703063000005</v>
          </cell>
          <cell r="H98">
            <v>3735.9603790199999</v>
          </cell>
          <cell r="J98">
            <v>1353.0015817200001</v>
          </cell>
          <cell r="K98">
            <v>1110.9055145100001</v>
          </cell>
          <cell r="L98">
            <v>29.735473662</v>
          </cell>
          <cell r="M98">
            <v>6597.8637668600004</v>
          </cell>
          <cell r="O98">
            <v>1360.7848987899999</v>
          </cell>
          <cell r="P98">
            <v>3373.2888826200001</v>
          </cell>
          <cell r="Q98">
            <v>51.126985972999996</v>
          </cell>
        </row>
        <row r="99">
          <cell r="A99" t="str">
            <v>1300</v>
          </cell>
          <cell r="B99" t="str">
            <v>ปทุมธานี</v>
          </cell>
          <cell r="C99">
            <v>3678.6795176599999</v>
          </cell>
          <cell r="E99">
            <v>68.146880859999996</v>
          </cell>
          <cell r="F99">
            <v>2711.2831626799998</v>
          </cell>
          <cell r="G99">
            <v>73.702619368000001</v>
          </cell>
          <cell r="H99">
            <v>3292.83952955</v>
          </cell>
          <cell r="J99">
            <v>1530.2636730199999</v>
          </cell>
          <cell r="K99">
            <v>865.16155419999996</v>
          </cell>
          <cell r="L99">
            <v>26.274027217</v>
          </cell>
          <cell r="M99">
            <v>6971.5190472100003</v>
          </cell>
          <cell r="O99">
            <v>1598.41055388</v>
          </cell>
          <cell r="P99">
            <v>3576.4447168800002</v>
          </cell>
          <cell r="Q99">
            <v>51.300795317000002</v>
          </cell>
        </row>
        <row r="100">
          <cell r="A100" t="str">
            <v>2400</v>
          </cell>
          <cell r="B100" t="str">
            <v>ฉะเชิงเทรา</v>
          </cell>
          <cell r="C100">
            <v>2321.6402048800001</v>
          </cell>
          <cell r="E100">
            <v>24.480903470000001</v>
          </cell>
          <cell r="F100">
            <v>1689.5285762999999</v>
          </cell>
          <cell r="G100">
            <v>72.773058148999993</v>
          </cell>
          <cell r="H100">
            <v>3172.7358638999999</v>
          </cell>
          <cell r="J100">
            <v>1288.53913214</v>
          </cell>
          <cell r="K100">
            <v>1140.63925371</v>
          </cell>
          <cell r="L100">
            <v>35.951283140000001</v>
          </cell>
          <cell r="M100">
            <v>5494.3760687800004</v>
          </cell>
          <cell r="O100">
            <v>1313.0200356099999</v>
          </cell>
          <cell r="P100">
            <v>2830.1678300100002</v>
          </cell>
          <cell r="Q100">
            <v>51.510267855000002</v>
          </cell>
        </row>
        <row r="101">
          <cell r="A101" t="str">
            <v>4600</v>
          </cell>
          <cell r="B101" t="str">
            <v>กาฬสินธุ์</v>
          </cell>
          <cell r="C101">
            <v>2820.5543626799999</v>
          </cell>
          <cell r="E101">
            <v>5.4729756600000004</v>
          </cell>
          <cell r="F101">
            <v>2242.9502551300002</v>
          </cell>
          <cell r="G101">
            <v>79.521610531999997</v>
          </cell>
          <cell r="H101">
            <v>3821.04460027</v>
          </cell>
          <cell r="J101">
            <v>1234.45012529</v>
          </cell>
          <cell r="K101">
            <v>1186.0394116099999</v>
          </cell>
          <cell r="L101">
            <v>31.039664167000002</v>
          </cell>
          <cell r="M101">
            <v>6641.59896295</v>
          </cell>
          <cell r="O101">
            <v>1239.9231009499999</v>
          </cell>
          <cell r="P101">
            <v>3428.9896667399998</v>
          </cell>
          <cell r="Q101">
            <v>51.628977990000003</v>
          </cell>
        </row>
        <row r="102">
          <cell r="A102" t="str">
            <v>8600</v>
          </cell>
          <cell r="B102" t="str">
            <v>ชุมพร</v>
          </cell>
          <cell r="C102">
            <v>1775.3502332</v>
          </cell>
          <cell r="E102">
            <v>8.6065605099999996</v>
          </cell>
          <cell r="F102">
            <v>1374.62676831</v>
          </cell>
          <cell r="G102">
            <v>77.428483834000005</v>
          </cell>
          <cell r="H102">
            <v>3586.9918002700001</v>
          </cell>
          <cell r="J102">
            <v>1082.45497419</v>
          </cell>
          <cell r="K102">
            <v>1408.50932951</v>
          </cell>
          <cell r="L102">
            <v>39.267146621000002</v>
          </cell>
          <cell r="M102">
            <v>5362.3420334700004</v>
          </cell>
          <cell r="O102">
            <v>1091.0615347</v>
          </cell>
          <cell r="P102">
            <v>2783.13609782</v>
          </cell>
          <cell r="Q102">
            <v>51.901502747000002</v>
          </cell>
        </row>
        <row r="103">
          <cell r="A103" t="str">
            <v>1700</v>
          </cell>
          <cell r="B103" t="str">
            <v>สิงห์บุรี</v>
          </cell>
          <cell r="C103">
            <v>958.57678524999994</v>
          </cell>
          <cell r="E103">
            <v>5.0919196600000003</v>
          </cell>
          <cell r="F103">
            <v>780.10721493000005</v>
          </cell>
          <cell r="G103">
            <v>81.381818017000001</v>
          </cell>
          <cell r="H103">
            <v>1338.7499034699999</v>
          </cell>
          <cell r="J103">
            <v>800.01456556999995</v>
          </cell>
          <cell r="K103">
            <v>430.12417262999998</v>
          </cell>
          <cell r="L103">
            <v>32.128792056000002</v>
          </cell>
          <cell r="M103">
            <v>2297.3266887200002</v>
          </cell>
          <cell r="O103">
            <v>805.10648522999998</v>
          </cell>
          <cell r="P103">
            <v>1210.23138756</v>
          </cell>
          <cell r="Q103">
            <v>52.679986415999998</v>
          </cell>
        </row>
        <row r="104">
          <cell r="A104" t="str">
            <v>7700</v>
          </cell>
          <cell r="B104" t="str">
            <v>ประจวบคีรีขันธ์</v>
          </cell>
          <cell r="C104">
            <v>1400.1396373699999</v>
          </cell>
          <cell r="E104">
            <v>5.5007449199999998</v>
          </cell>
          <cell r="F104">
            <v>1089.2522149700001</v>
          </cell>
          <cell r="G104">
            <v>77.795970194999995</v>
          </cell>
          <cell r="H104">
            <v>2452.88609529</v>
          </cell>
          <cell r="J104">
            <v>868.66881877000003</v>
          </cell>
          <cell r="K104">
            <v>942.73410042</v>
          </cell>
          <cell r="L104">
            <v>38.433668087000001</v>
          </cell>
          <cell r="M104">
            <v>3853.0257326599999</v>
          </cell>
          <cell r="O104">
            <v>874.16956369000002</v>
          </cell>
          <cell r="P104">
            <v>2031.9863153900001</v>
          </cell>
          <cell r="Q104">
            <v>52.737418755</v>
          </cell>
        </row>
        <row r="105">
          <cell r="A105" t="str">
            <v>9600</v>
          </cell>
          <cell r="B105" t="str">
            <v>นราธิวาส</v>
          </cell>
          <cell r="C105">
            <v>4564.1606323899996</v>
          </cell>
          <cell r="E105">
            <v>14.091989379999999</v>
          </cell>
          <cell r="F105">
            <v>3675.3335550000002</v>
          </cell>
          <cell r="G105">
            <v>80.525946630999997</v>
          </cell>
          <cell r="H105">
            <v>4567.0384419800002</v>
          </cell>
          <cell r="J105">
            <v>2452.59672077</v>
          </cell>
          <cell r="K105">
            <v>1141.15706755</v>
          </cell>
          <cell r="L105">
            <v>24.986806702999999</v>
          </cell>
          <cell r="M105">
            <v>9131.1990743700007</v>
          </cell>
          <cell r="O105">
            <v>2466.6887101500001</v>
          </cell>
          <cell r="P105">
            <v>4816.4906225499999</v>
          </cell>
          <cell r="Q105">
            <v>52.747624746</v>
          </cell>
        </row>
        <row r="106">
          <cell r="A106" t="str">
            <v>2000</v>
          </cell>
          <cell r="B106" t="str">
            <v>ชลบุรี</v>
          </cell>
          <cell r="C106">
            <v>7223.2464185299996</v>
          </cell>
          <cell r="E106">
            <v>86.161777540000003</v>
          </cell>
          <cell r="F106">
            <v>5968.7232171899996</v>
          </cell>
          <cell r="G106">
            <v>82.632141718</v>
          </cell>
          <cell r="H106">
            <v>8947.7584086099996</v>
          </cell>
          <cell r="J106">
            <v>2936.7095993799999</v>
          </cell>
          <cell r="K106">
            <v>2629.5127194800002</v>
          </cell>
          <cell r="L106">
            <v>29.387390666999998</v>
          </cell>
          <cell r="M106">
            <v>16171.004827139999</v>
          </cell>
          <cell r="O106">
            <v>3022.8713769199999</v>
          </cell>
          <cell r="P106">
            <v>8598.2359366700002</v>
          </cell>
          <cell r="Q106">
            <v>53.170696741</v>
          </cell>
        </row>
        <row r="107">
          <cell r="A107" t="str">
            <v>8200</v>
          </cell>
          <cell r="B107" t="str">
            <v>พังงา</v>
          </cell>
          <cell r="C107">
            <v>1196.3660411000001</v>
          </cell>
          <cell r="E107">
            <v>14.458337970000001</v>
          </cell>
          <cell r="F107">
            <v>943.62918554999999</v>
          </cell>
          <cell r="G107">
            <v>78.874621406000003</v>
          </cell>
          <cell r="H107">
            <v>1407.07279576</v>
          </cell>
          <cell r="J107">
            <v>739.93810303999999</v>
          </cell>
          <cell r="K107">
            <v>441.67813708</v>
          </cell>
          <cell r="L107">
            <v>31.389856901000002</v>
          </cell>
          <cell r="M107">
            <v>2603.4388368599998</v>
          </cell>
          <cell r="O107">
            <v>754.39644100999999</v>
          </cell>
          <cell r="P107">
            <v>1385.30732263</v>
          </cell>
          <cell r="Q107">
            <v>53.210672860999999</v>
          </cell>
        </row>
        <row r="108">
          <cell r="A108" t="str">
            <v>1100</v>
          </cell>
          <cell r="B108" t="str">
            <v>สมุทรปราการ</v>
          </cell>
          <cell r="C108">
            <v>2213.2598791</v>
          </cell>
          <cell r="E108">
            <v>20.64424219</v>
          </cell>
          <cell r="F108">
            <v>1722.3122168800001</v>
          </cell>
          <cell r="G108">
            <v>77.817893557999994</v>
          </cell>
          <cell r="H108">
            <v>1683.9456158400001</v>
          </cell>
          <cell r="J108">
            <v>863.42894668999998</v>
          </cell>
          <cell r="K108">
            <v>356.97567609999999</v>
          </cell>
          <cell r="L108">
            <v>21.198765134999999</v>
          </cell>
          <cell r="M108">
            <v>3897.2054949399999</v>
          </cell>
          <cell r="O108">
            <v>884.07318887999998</v>
          </cell>
          <cell r="P108">
            <v>2079.2878929799999</v>
          </cell>
          <cell r="Q108">
            <v>53.353303943</v>
          </cell>
        </row>
        <row r="109">
          <cell r="A109" t="str">
            <v>4800</v>
          </cell>
          <cell r="B109" t="str">
            <v>นครพนม</v>
          </cell>
          <cell r="C109">
            <v>2420.17933563</v>
          </cell>
          <cell r="E109">
            <v>11.17278396</v>
          </cell>
          <cell r="F109">
            <v>1930.8114805800001</v>
          </cell>
          <cell r="G109">
            <v>79.779686247000001</v>
          </cell>
          <cell r="H109">
            <v>4014.7642776299999</v>
          </cell>
          <cell r="J109">
            <v>1396.9821060500001</v>
          </cell>
          <cell r="K109">
            <v>1508.65373329</v>
          </cell>
          <cell r="L109">
            <v>37.577641649</v>
          </cell>
          <cell r="M109">
            <v>6434.9436132600003</v>
          </cell>
          <cell r="O109">
            <v>1408.1548900099999</v>
          </cell>
          <cell r="P109">
            <v>3439.4652138699998</v>
          </cell>
          <cell r="Q109">
            <v>53.449811226999998</v>
          </cell>
        </row>
        <row r="110">
          <cell r="A110" t="str">
            <v>1200</v>
          </cell>
          <cell r="B110" t="str">
            <v>นนทบุรี</v>
          </cell>
          <cell r="C110">
            <v>3443.6711677100002</v>
          </cell>
          <cell r="E110">
            <v>22.89995416</v>
          </cell>
          <cell r="F110">
            <v>2753.44926807</v>
          </cell>
          <cell r="G110">
            <v>79.956799996000001</v>
          </cell>
          <cell r="H110">
            <v>4328.8205931100001</v>
          </cell>
          <cell r="J110">
            <v>2195.5853710900001</v>
          </cell>
          <cell r="K110">
            <v>1448.84493623</v>
          </cell>
          <cell r="L110">
            <v>33.469738583000002</v>
          </cell>
          <cell r="M110">
            <v>7772.4917608200003</v>
          </cell>
          <cell r="O110">
            <v>2218.4853252500002</v>
          </cell>
          <cell r="P110">
            <v>4202.2942043000003</v>
          </cell>
          <cell r="Q110">
            <v>54.066241992999998</v>
          </cell>
        </row>
        <row r="111">
          <cell r="A111" t="str">
            <v>4500</v>
          </cell>
          <cell r="B111" t="str">
            <v>ร้อยเอ็ด</v>
          </cell>
          <cell r="C111">
            <v>3415.1488010600001</v>
          </cell>
          <cell r="E111">
            <v>19.546507399999999</v>
          </cell>
          <cell r="F111">
            <v>2724.8116675299998</v>
          </cell>
          <cell r="G111">
            <v>79.786030601999997</v>
          </cell>
          <cell r="H111">
            <v>4918.3014396899998</v>
          </cell>
          <cell r="J111">
            <v>1378.88115971</v>
          </cell>
          <cell r="K111">
            <v>1782.2702695200001</v>
          </cell>
          <cell r="L111">
            <v>36.237515967</v>
          </cell>
          <cell r="M111">
            <v>8333.4502407500004</v>
          </cell>
          <cell r="O111">
            <v>1398.4276671099999</v>
          </cell>
          <cell r="P111">
            <v>4507.0819370500003</v>
          </cell>
          <cell r="Q111">
            <v>54.084224503000002</v>
          </cell>
        </row>
        <row r="112">
          <cell r="A112" t="str">
            <v>3500</v>
          </cell>
          <cell r="B112" t="str">
            <v>ยโสธร</v>
          </cell>
          <cell r="C112">
            <v>1332.17132823</v>
          </cell>
          <cell r="E112">
            <v>10.19416573</v>
          </cell>
          <cell r="F112">
            <v>1074.2432874199999</v>
          </cell>
          <cell r="G112">
            <v>80.638523337999999</v>
          </cell>
          <cell r="H112">
            <v>2080.3048999799998</v>
          </cell>
          <cell r="J112">
            <v>630.24911362</v>
          </cell>
          <cell r="K112">
            <v>775.65921178999997</v>
          </cell>
          <cell r="L112">
            <v>37.285842657000003</v>
          </cell>
          <cell r="M112">
            <v>3412.47622821</v>
          </cell>
          <cell r="O112">
            <v>640.44327935000001</v>
          </cell>
          <cell r="P112">
            <v>1849.9024992100001</v>
          </cell>
          <cell r="Q112">
            <v>54.209974678000002</v>
          </cell>
        </row>
        <row r="113">
          <cell r="A113" t="str">
            <v>5400</v>
          </cell>
          <cell r="B113" t="str">
            <v>แพร่</v>
          </cell>
          <cell r="C113">
            <v>1783.07244427</v>
          </cell>
          <cell r="E113">
            <v>8.6390081900000002</v>
          </cell>
          <cell r="F113">
            <v>1350.28080045</v>
          </cell>
          <cell r="G113">
            <v>75.727758835000003</v>
          </cell>
          <cell r="H113">
            <v>2253.72961188</v>
          </cell>
          <cell r="J113">
            <v>914.61704841999995</v>
          </cell>
          <cell r="K113">
            <v>847.21542708000004</v>
          </cell>
          <cell r="L113">
            <v>37.591706770000002</v>
          </cell>
          <cell r="M113">
            <v>4036.8020561500002</v>
          </cell>
          <cell r="O113">
            <v>923.25605660999997</v>
          </cell>
          <cell r="P113">
            <v>2197.4962275299999</v>
          </cell>
          <cell r="Q113">
            <v>54.436561341000001</v>
          </cell>
        </row>
        <row r="114">
          <cell r="A114" t="str">
            <v>4200</v>
          </cell>
          <cell r="B114" t="str">
            <v>เลย</v>
          </cell>
          <cell r="C114">
            <v>2398.7724660099998</v>
          </cell>
          <cell r="E114">
            <v>10.37477357</v>
          </cell>
          <cell r="F114">
            <v>1933.38493146</v>
          </cell>
          <cell r="G114">
            <v>80.598929612999996</v>
          </cell>
          <cell r="H114">
            <v>2949.88963638</v>
          </cell>
          <cell r="J114">
            <v>1256.91034029</v>
          </cell>
          <cell r="K114">
            <v>998.31374945000005</v>
          </cell>
          <cell r="L114">
            <v>33.842410141000002</v>
          </cell>
          <cell r="M114">
            <v>5348.6621023899997</v>
          </cell>
          <cell r="O114">
            <v>1267.2851138599999</v>
          </cell>
          <cell r="P114">
            <v>2931.6986809099999</v>
          </cell>
          <cell r="Q114">
            <v>54.811813211999997</v>
          </cell>
        </row>
        <row r="115">
          <cell r="A115" t="str">
            <v>3200</v>
          </cell>
          <cell r="B115" t="str">
            <v>สุรินทร์</v>
          </cell>
          <cell r="C115">
            <v>3709.2762975800001</v>
          </cell>
          <cell r="E115">
            <v>11.127752839999999</v>
          </cell>
          <cell r="F115">
            <v>3041.9396538300002</v>
          </cell>
          <cell r="G115">
            <v>82.008979913999994</v>
          </cell>
          <cell r="H115">
            <v>4790.0548698000002</v>
          </cell>
          <cell r="J115">
            <v>1816.3403771000001</v>
          </cell>
          <cell r="K115">
            <v>1637.1210775699999</v>
          </cell>
          <cell r="L115">
            <v>34.177501554000003</v>
          </cell>
          <cell r="M115">
            <v>8499.3311673799999</v>
          </cell>
          <cell r="O115">
            <v>1827.4681299399999</v>
          </cell>
          <cell r="P115">
            <v>4679.0607313999999</v>
          </cell>
          <cell r="Q115">
            <v>55.052105150999999</v>
          </cell>
        </row>
        <row r="116">
          <cell r="A116" t="str">
            <v>5200</v>
          </cell>
          <cell r="B116" t="str">
            <v>ลำปาง</v>
          </cell>
          <cell r="C116">
            <v>2930.3721740400001</v>
          </cell>
          <cell r="E116">
            <v>24.553257370000001</v>
          </cell>
          <cell r="F116">
            <v>2175.1498277599999</v>
          </cell>
          <cell r="G116">
            <v>74.227766938000002</v>
          </cell>
          <cell r="H116">
            <v>4483.0485083900003</v>
          </cell>
          <cell r="J116">
            <v>1490.50478032</v>
          </cell>
          <cell r="K116">
            <v>1909.66867237</v>
          </cell>
          <cell r="L116">
            <v>42.597546485999999</v>
          </cell>
          <cell r="M116">
            <v>7413.4206824299999</v>
          </cell>
          <cell r="O116">
            <v>1515.05803769</v>
          </cell>
          <cell r="P116">
            <v>4084.8185001299998</v>
          </cell>
          <cell r="Q116">
            <v>55.100319745999997</v>
          </cell>
        </row>
        <row r="117">
          <cell r="A117" t="str">
            <v>9200</v>
          </cell>
          <cell r="B117" t="str">
            <v>ตรัง</v>
          </cell>
          <cell r="C117">
            <v>1972.9022486900001</v>
          </cell>
          <cell r="E117">
            <v>13.13527813</v>
          </cell>
          <cell r="F117">
            <v>1592.15380185</v>
          </cell>
          <cell r="G117">
            <v>80.701099251000002</v>
          </cell>
          <cell r="H117">
            <v>2304.0511194599999</v>
          </cell>
          <cell r="J117">
            <v>857.03676628000005</v>
          </cell>
          <cell r="K117">
            <v>764.62795282000002</v>
          </cell>
          <cell r="L117">
            <v>33.186240806999997</v>
          </cell>
          <cell r="M117">
            <v>4276.9533681499997</v>
          </cell>
          <cell r="O117">
            <v>870.17204441000001</v>
          </cell>
          <cell r="P117">
            <v>2356.7817546699998</v>
          </cell>
          <cell r="Q117">
            <v>55.104219096999998</v>
          </cell>
        </row>
        <row r="118">
          <cell r="A118" t="str">
            <v>5100</v>
          </cell>
          <cell r="B118" t="str">
            <v>ลำพูน</v>
          </cell>
          <cell r="C118">
            <v>1103.13834843</v>
          </cell>
          <cell r="E118">
            <v>6.2647446899999997</v>
          </cell>
          <cell r="F118">
            <v>851.06375542000001</v>
          </cell>
          <cell r="G118">
            <v>77.149321899</v>
          </cell>
          <cell r="H118">
            <v>1433.8759168199999</v>
          </cell>
          <cell r="J118">
            <v>511.06363818</v>
          </cell>
          <cell r="K118">
            <v>547.24647230000005</v>
          </cell>
          <cell r="L118">
            <v>38.165539004000003</v>
          </cell>
          <cell r="M118">
            <v>2537.0142652499999</v>
          </cell>
          <cell r="O118">
            <v>517.32838287000004</v>
          </cell>
          <cell r="P118">
            <v>1398.3102277200001</v>
          </cell>
          <cell r="Q118">
            <v>55.116372298999998</v>
          </cell>
        </row>
        <row r="119">
          <cell r="A119" t="str">
            <v>7000</v>
          </cell>
          <cell r="B119" t="str">
            <v>ราชบุรี</v>
          </cell>
          <cell r="C119">
            <v>3392.62438926</v>
          </cell>
          <cell r="E119">
            <v>88.24604961</v>
          </cell>
          <cell r="F119">
            <v>2604.8226673899999</v>
          </cell>
          <cell r="G119">
            <v>76.778987842999996</v>
          </cell>
          <cell r="H119">
            <v>3498.3527193700002</v>
          </cell>
          <cell r="J119">
            <v>1581.9490905499999</v>
          </cell>
          <cell r="K119">
            <v>1194.4601660799999</v>
          </cell>
          <cell r="L119">
            <v>34.143503011</v>
          </cell>
          <cell r="M119">
            <v>6890.9771086299997</v>
          </cell>
          <cell r="O119">
            <v>1670.1951401599999</v>
          </cell>
          <cell r="P119">
            <v>3799.2828334699998</v>
          </cell>
          <cell r="Q119">
            <v>55.134167093999999</v>
          </cell>
        </row>
        <row r="120">
          <cell r="A120" t="str">
            <v>7500</v>
          </cell>
          <cell r="B120" t="str">
            <v>สมุทรสงคราม</v>
          </cell>
          <cell r="C120">
            <v>644.90687653999998</v>
          </cell>
          <cell r="E120">
            <v>2.71177819</v>
          </cell>
          <cell r="F120">
            <v>516.09449226000004</v>
          </cell>
          <cell r="G120">
            <v>80.026203942999999</v>
          </cell>
          <cell r="H120">
            <v>913.47467828000003</v>
          </cell>
          <cell r="J120">
            <v>446.96850591999998</v>
          </cell>
          <cell r="K120">
            <v>349.08765848000002</v>
          </cell>
          <cell r="L120">
            <v>38.215362372000001</v>
          </cell>
          <cell r="M120">
            <v>1558.38155482</v>
          </cell>
          <cell r="O120">
            <v>449.68028411</v>
          </cell>
          <cell r="P120">
            <v>865.18215074</v>
          </cell>
          <cell r="Q120">
            <v>55.517992243999998</v>
          </cell>
        </row>
        <row r="121">
          <cell r="A121" t="str">
            <v>4100</v>
          </cell>
          <cell r="B121" t="str">
            <v>อุดรธานี</v>
          </cell>
          <cell r="C121">
            <v>4831.0581201900004</v>
          </cell>
          <cell r="E121">
            <v>72.17637732</v>
          </cell>
          <cell r="F121">
            <v>3841.00136939</v>
          </cell>
          <cell r="G121">
            <v>79.506420204999998</v>
          </cell>
          <cell r="H121">
            <v>5762.6865907299998</v>
          </cell>
          <cell r="J121">
            <v>2223.5356322500002</v>
          </cell>
          <cell r="K121">
            <v>2042.8904092499999</v>
          </cell>
          <cell r="L121">
            <v>35.450312576999998</v>
          </cell>
          <cell r="M121">
            <v>10593.74471092</v>
          </cell>
          <cell r="O121">
            <v>2295.7120095700002</v>
          </cell>
          <cell r="P121">
            <v>5883.8917786399998</v>
          </cell>
          <cell r="Q121">
            <v>55.541189062000001</v>
          </cell>
        </row>
        <row r="122">
          <cell r="A122" t="str">
            <v>4400</v>
          </cell>
          <cell r="B122" t="str">
            <v>มหาสารคาม</v>
          </cell>
          <cell r="C122">
            <v>3573.5508682599998</v>
          </cell>
          <cell r="E122">
            <v>6.4362924399999999</v>
          </cell>
          <cell r="F122">
            <v>2998.39201804</v>
          </cell>
          <cell r="G122">
            <v>83.905116468000003</v>
          </cell>
          <cell r="H122">
            <v>3758.1503888500001</v>
          </cell>
          <cell r="J122">
            <v>1352.6008235199999</v>
          </cell>
          <cell r="K122">
            <v>1074.1597621000001</v>
          </cell>
          <cell r="L122">
            <v>28.582138843999999</v>
          </cell>
          <cell r="M122">
            <v>7331.7012571100004</v>
          </cell>
          <cell r="O122">
            <v>1359.0371159599999</v>
          </cell>
          <cell r="P122">
            <v>4072.5517801400001</v>
          </cell>
          <cell r="Q122">
            <v>55.547159346999997</v>
          </cell>
        </row>
        <row r="123">
          <cell r="A123" t="str">
            <v>7400</v>
          </cell>
          <cell r="B123" t="str">
            <v>สมุทรสาคร</v>
          </cell>
          <cell r="C123">
            <v>1391.84542803</v>
          </cell>
          <cell r="E123">
            <v>5.7284896700000001</v>
          </cell>
          <cell r="F123">
            <v>1129.39791135</v>
          </cell>
          <cell r="G123">
            <v>81.143917895000001</v>
          </cell>
          <cell r="H123">
            <v>1225.50932549</v>
          </cell>
          <cell r="J123">
            <v>728.58887331000005</v>
          </cell>
          <cell r="K123">
            <v>345.09411970999997</v>
          </cell>
          <cell r="L123">
            <v>28.159240614000002</v>
          </cell>
          <cell r="M123">
            <v>2617.35475352</v>
          </cell>
          <cell r="O123">
            <v>734.31736297999998</v>
          </cell>
          <cell r="P123">
            <v>1474.49203106</v>
          </cell>
          <cell r="Q123">
            <v>56.335199844999998</v>
          </cell>
        </row>
        <row r="124">
          <cell r="A124" t="str">
            <v>3000</v>
          </cell>
          <cell r="B124" t="str">
            <v>นครราชสีมา</v>
          </cell>
          <cell r="C124">
            <v>10237.36698603</v>
          </cell>
          <cell r="E124">
            <v>95.417029979999995</v>
          </cell>
          <cell r="F124">
            <v>8453.1607521099995</v>
          </cell>
          <cell r="G124">
            <v>82.571629634999994</v>
          </cell>
          <cell r="H124">
            <v>12882.50123923</v>
          </cell>
          <cell r="J124">
            <v>4879.3964315100002</v>
          </cell>
          <cell r="K124">
            <v>4694.7177276100001</v>
          </cell>
          <cell r="L124">
            <v>36.442594806999999</v>
          </cell>
          <cell r="M124">
            <v>23119.868225260001</v>
          </cell>
          <cell r="O124">
            <v>4974.81346149</v>
          </cell>
          <cell r="P124">
            <v>13147.878479720001</v>
          </cell>
          <cell r="Q124">
            <v>56.868310631</v>
          </cell>
        </row>
        <row r="125">
          <cell r="A125" t="str">
            <v>4700</v>
          </cell>
          <cell r="B125" t="str">
            <v>สกลนคร</v>
          </cell>
          <cell r="C125">
            <v>3269.66533832</v>
          </cell>
          <cell r="E125">
            <v>28.469619179999999</v>
          </cell>
          <cell r="F125">
            <v>2591.1674306300001</v>
          </cell>
          <cell r="G125">
            <v>79.248704760999999</v>
          </cell>
          <cell r="H125">
            <v>3906.53474267</v>
          </cell>
          <cell r="J125">
            <v>1198.96670599</v>
          </cell>
          <cell r="K125">
            <v>1490.90419428</v>
          </cell>
          <cell r="L125">
            <v>38.164365416000003</v>
          </cell>
          <cell r="M125">
            <v>7176.2000809900001</v>
          </cell>
          <cell r="O125">
            <v>1227.4363251699999</v>
          </cell>
          <cell r="P125">
            <v>4082.0716249100001</v>
          </cell>
          <cell r="Q125">
            <v>56.883470064999997</v>
          </cell>
        </row>
        <row r="126">
          <cell r="A126" t="str">
            <v>9400</v>
          </cell>
          <cell r="B126" t="str">
            <v>ปัตตานี</v>
          </cell>
          <cell r="C126">
            <v>4631.8831431799999</v>
          </cell>
          <cell r="E126">
            <v>22.550520219999999</v>
          </cell>
          <cell r="F126">
            <v>3578.1915157100002</v>
          </cell>
          <cell r="G126">
            <v>77.251333962999993</v>
          </cell>
          <cell r="H126">
            <v>3178.6120830899999</v>
          </cell>
          <cell r="J126">
            <v>1474.59785513</v>
          </cell>
          <cell r="K126">
            <v>915.38392002000001</v>
          </cell>
          <cell r="L126">
            <v>28.798226902</v>
          </cell>
          <cell r="M126">
            <v>7810.4952262699999</v>
          </cell>
          <cell r="O126">
            <v>1497.1483753499999</v>
          </cell>
          <cell r="P126">
            <v>4493.5754357300002</v>
          </cell>
          <cell r="Q126">
            <v>57.532529058999998</v>
          </cell>
        </row>
        <row r="127">
          <cell r="A127" t="str">
            <v>6500</v>
          </cell>
          <cell r="B127" t="str">
            <v>พิษณุโลก</v>
          </cell>
          <cell r="C127">
            <v>5307.5012752599996</v>
          </cell>
          <cell r="E127">
            <v>113.0251019</v>
          </cell>
          <cell r="F127">
            <v>4295.5579376100004</v>
          </cell>
          <cell r="G127">
            <v>80.933714658</v>
          </cell>
          <cell r="H127">
            <v>4968.4395158999996</v>
          </cell>
          <cell r="J127">
            <v>2237.6658799299998</v>
          </cell>
          <cell r="K127">
            <v>1616.9713419499999</v>
          </cell>
          <cell r="L127">
            <v>32.544853103000001</v>
          </cell>
          <cell r="M127">
            <v>10275.940791159999</v>
          </cell>
          <cell r="O127">
            <v>2350.6909818300001</v>
          </cell>
          <cell r="P127">
            <v>5912.5292795599998</v>
          </cell>
          <cell r="Q127">
            <v>57.537595824</v>
          </cell>
        </row>
        <row r="128">
          <cell r="A128" t="str">
            <v>3300</v>
          </cell>
          <cell r="B128" t="str">
            <v>ศรีสะเกษ</v>
          </cell>
          <cell r="C128">
            <v>4081.90229873</v>
          </cell>
          <cell r="E128">
            <v>10.25181605</v>
          </cell>
          <cell r="F128">
            <v>3363.08189438</v>
          </cell>
          <cell r="G128">
            <v>82.390063462000001</v>
          </cell>
          <cell r="H128">
            <v>3613.9609763100002</v>
          </cell>
          <cell r="J128">
            <v>1459.3363555200001</v>
          </cell>
          <cell r="K128">
            <v>1068.0211137900001</v>
          </cell>
          <cell r="L128">
            <v>29.552646549999999</v>
          </cell>
          <cell r="M128">
            <v>7695.8632750400002</v>
          </cell>
          <cell r="O128">
            <v>1469.58817157</v>
          </cell>
          <cell r="P128">
            <v>4431.1030081700001</v>
          </cell>
          <cell r="Q128">
            <v>57.577725199</v>
          </cell>
        </row>
        <row r="129">
          <cell r="A129" t="str">
            <v>3400</v>
          </cell>
          <cell r="B129" t="str">
            <v>อุบลราชธานี</v>
          </cell>
          <cell r="C129">
            <v>6806.2340869700001</v>
          </cell>
          <cell r="E129">
            <v>64.045992200000001</v>
          </cell>
          <cell r="F129">
            <v>5410.3017741699996</v>
          </cell>
          <cell r="G129">
            <v>79.490386387000001</v>
          </cell>
          <cell r="H129">
            <v>7086.3364863799998</v>
          </cell>
          <cell r="J129">
            <v>1813.2842278999999</v>
          </cell>
          <cell r="K129">
            <v>2627.7042468099999</v>
          </cell>
          <cell r="L129">
            <v>37.081279613</v>
          </cell>
          <cell r="M129">
            <v>13892.57057335</v>
          </cell>
          <cell r="O129">
            <v>1877.3302200999999</v>
          </cell>
          <cell r="P129">
            <v>8038.0060209800004</v>
          </cell>
          <cell r="Q129">
            <v>57.858306196999997</v>
          </cell>
        </row>
        <row r="130">
          <cell r="A130" t="str">
            <v>6400</v>
          </cell>
          <cell r="B130" t="str">
            <v>สุโขทัย</v>
          </cell>
          <cell r="C130">
            <v>1761.1833158100001</v>
          </cell>
          <cell r="E130">
            <v>5.87166239</v>
          </cell>
          <cell r="F130">
            <v>1468.4531671699999</v>
          </cell>
          <cell r="G130">
            <v>83.378780277000004</v>
          </cell>
          <cell r="H130">
            <v>3171.5203822399999</v>
          </cell>
          <cell r="J130">
            <v>892.70747237</v>
          </cell>
          <cell r="K130">
            <v>1388.25245212</v>
          </cell>
          <cell r="L130">
            <v>43.772458782999998</v>
          </cell>
          <cell r="M130">
            <v>4932.7036980499997</v>
          </cell>
          <cell r="O130">
            <v>898.57913475999999</v>
          </cell>
          <cell r="P130">
            <v>2856.70561929</v>
          </cell>
          <cell r="Q130">
            <v>57.913586426000002</v>
          </cell>
        </row>
        <row r="131">
          <cell r="A131" t="str">
            <v>5700</v>
          </cell>
          <cell r="B131" t="str">
            <v>เชียงราย</v>
          </cell>
          <cell r="C131">
            <v>4913.9415814699996</v>
          </cell>
          <cell r="E131">
            <v>32.007609100000003</v>
          </cell>
          <cell r="F131">
            <v>4001.18409225</v>
          </cell>
          <cell r="G131">
            <v>81.425145697999994</v>
          </cell>
          <cell r="H131">
            <v>5469.6628449600003</v>
          </cell>
          <cell r="J131">
            <v>1888.8982155399999</v>
          </cell>
          <cell r="K131">
            <v>2026.83957246</v>
          </cell>
          <cell r="L131">
            <v>37.056023924999998</v>
          </cell>
          <cell r="M131">
            <v>10383.60442643</v>
          </cell>
          <cell r="O131">
            <v>1920.90582464</v>
          </cell>
          <cell r="P131">
            <v>6028.02366471</v>
          </cell>
          <cell r="Q131">
            <v>58.053286866000001</v>
          </cell>
        </row>
        <row r="132">
          <cell r="A132" t="str">
            <v>1600</v>
          </cell>
          <cell r="B132" t="str">
            <v>ลพบุรี</v>
          </cell>
          <cell r="C132">
            <v>3210.9758582899999</v>
          </cell>
          <cell r="E132">
            <v>38.379139209999998</v>
          </cell>
          <cell r="F132">
            <v>2482.8212883199999</v>
          </cell>
          <cell r="G132">
            <v>77.322950961999993</v>
          </cell>
          <cell r="H132">
            <v>4581.9038750099999</v>
          </cell>
          <cell r="J132">
            <v>1652.75967545</v>
          </cell>
          <cell r="K132">
            <v>2042.15528571</v>
          </cell>
          <cell r="L132">
            <v>44.570015902000002</v>
          </cell>
          <cell r="M132">
            <v>7792.8797333000002</v>
          </cell>
          <cell r="O132">
            <v>1691.13881466</v>
          </cell>
          <cell r="P132">
            <v>4524.9765740299999</v>
          </cell>
          <cell r="Q132">
            <v>58.065525567999998</v>
          </cell>
        </row>
        <row r="133">
          <cell r="A133" t="str">
            <v>4300</v>
          </cell>
          <cell r="B133" t="str">
            <v>หนองคาย</v>
          </cell>
          <cell r="C133">
            <v>1637.85606818</v>
          </cell>
          <cell r="E133">
            <v>5.9589787999999997</v>
          </cell>
          <cell r="F133">
            <v>1274.6313011699999</v>
          </cell>
          <cell r="G133">
            <v>77.823157109999997</v>
          </cell>
          <cell r="H133">
            <v>1824.1781634199999</v>
          </cell>
          <cell r="J133">
            <v>592.83392124</v>
          </cell>
          <cell r="K133">
            <v>736.43339895999998</v>
          </cell>
          <cell r="L133">
            <v>40.370694800000003</v>
          </cell>
          <cell r="M133">
            <v>3462.0342316000001</v>
          </cell>
          <cell r="O133">
            <v>598.79290003999995</v>
          </cell>
          <cell r="P133">
            <v>2011.0647001299999</v>
          </cell>
          <cell r="Q133">
            <v>58.089105005999997</v>
          </cell>
        </row>
        <row r="134">
          <cell r="A134" t="str">
            <v>7300</v>
          </cell>
          <cell r="B134" t="str">
            <v>นครปฐม</v>
          </cell>
          <cell r="C134">
            <v>3205.1120505499998</v>
          </cell>
          <cell r="E134">
            <v>70.075080540000002</v>
          </cell>
          <cell r="F134">
            <v>2495.6682320999998</v>
          </cell>
          <cell r="G134">
            <v>77.865241299999994</v>
          </cell>
          <cell r="H134">
            <v>2136.138089</v>
          </cell>
          <cell r="J134">
            <v>943.22000891000005</v>
          </cell>
          <cell r="K134">
            <v>663.91124255</v>
          </cell>
          <cell r="L134">
            <v>31.07997774</v>
          </cell>
          <cell r="M134">
            <v>5341.2501395500003</v>
          </cell>
          <cell r="O134">
            <v>1013.29508945</v>
          </cell>
          <cell r="P134">
            <v>3159.5794746500001</v>
          </cell>
          <cell r="Q134">
            <v>59.154306427999998</v>
          </cell>
        </row>
        <row r="135">
          <cell r="A135" t="str">
            <v>6300</v>
          </cell>
          <cell r="B135" t="str">
            <v>ตาก</v>
          </cell>
          <cell r="C135">
            <v>2386.49858683</v>
          </cell>
          <cell r="E135">
            <v>15.988409730000001</v>
          </cell>
          <cell r="F135">
            <v>1954.5186718</v>
          </cell>
          <cell r="G135">
            <v>81.899008136000006</v>
          </cell>
          <cell r="H135">
            <v>2308.20588808</v>
          </cell>
          <cell r="J135">
            <v>965.50257424999995</v>
          </cell>
          <cell r="K135">
            <v>909.69469978999996</v>
          </cell>
          <cell r="L135">
            <v>39.411332606000002</v>
          </cell>
          <cell r="M135">
            <v>4694.7044749099996</v>
          </cell>
          <cell r="O135">
            <v>981.49098398000001</v>
          </cell>
          <cell r="P135">
            <v>2864.21337159</v>
          </cell>
          <cell r="Q135">
            <v>61.009449836000002</v>
          </cell>
        </row>
        <row r="136">
          <cell r="A136" t="str">
            <v>4000</v>
          </cell>
          <cell r="B136" t="str">
            <v>ขอนแก่น</v>
          </cell>
          <cell r="C136">
            <v>10267.92475029</v>
          </cell>
          <cell r="E136">
            <v>79.229199980000004</v>
          </cell>
          <cell r="F136">
            <v>8936.8077758599993</v>
          </cell>
          <cell r="G136">
            <v>87.036163521000006</v>
          </cell>
          <cell r="H136">
            <v>9465.2538302299999</v>
          </cell>
          <cell r="J136">
            <v>4056.35219405</v>
          </cell>
          <cell r="K136">
            <v>3489.28572067</v>
          </cell>
          <cell r="L136">
            <v>36.864153706000003</v>
          </cell>
          <cell r="M136">
            <v>19733.178580520002</v>
          </cell>
          <cell r="O136">
            <v>4135.5813940300004</v>
          </cell>
          <cell r="P136">
            <v>12426.09349653</v>
          </cell>
          <cell r="Q136">
            <v>62.970562223000002</v>
          </cell>
        </row>
        <row r="137">
          <cell r="A137" t="str">
            <v>9000</v>
          </cell>
          <cell r="B137" t="str">
            <v>สงขลา</v>
          </cell>
          <cell r="C137">
            <v>12172.582256760001</v>
          </cell>
          <cell r="E137">
            <v>91.220762390000004</v>
          </cell>
          <cell r="F137">
            <v>10553.951102380001</v>
          </cell>
          <cell r="G137">
            <v>86.702647636999998</v>
          </cell>
          <cell r="H137">
            <v>11911.99580287</v>
          </cell>
          <cell r="J137">
            <v>5253.7995133499999</v>
          </cell>
          <cell r="K137">
            <v>4747.1805781399999</v>
          </cell>
          <cell r="L137">
            <v>39.852100829000001</v>
          </cell>
          <cell r="M137">
            <v>24084.578059629999</v>
          </cell>
          <cell r="O137">
            <v>5345.0202757400002</v>
          </cell>
          <cell r="P137">
            <v>15301.13168052</v>
          </cell>
          <cell r="Q137">
            <v>63.530827248000001</v>
          </cell>
        </row>
        <row r="138">
          <cell r="A138" t="str">
            <v>5600</v>
          </cell>
          <cell r="B138" t="str">
            <v>พะเยา</v>
          </cell>
          <cell r="C138">
            <v>2139.15713577</v>
          </cell>
          <cell r="E138">
            <v>7.5347684900000003</v>
          </cell>
          <cell r="F138">
            <v>1803.4877806100001</v>
          </cell>
          <cell r="G138">
            <v>84.308335767000003</v>
          </cell>
          <cell r="H138">
            <v>1923.6739997</v>
          </cell>
          <cell r="J138">
            <v>563.83394725999995</v>
          </cell>
          <cell r="K138">
            <v>861.94204657</v>
          </cell>
          <cell r="L138">
            <v>44.807074728000003</v>
          </cell>
          <cell r="M138">
            <v>4062.8311354699999</v>
          </cell>
          <cell r="O138">
            <v>571.36871574999998</v>
          </cell>
          <cell r="P138">
            <v>2665.4298271799998</v>
          </cell>
          <cell r="Q138">
            <v>65.605232861000005</v>
          </cell>
        </row>
        <row r="139">
          <cell r="A139" t="str">
            <v>8000</v>
          </cell>
          <cell r="B139" t="str">
            <v>นครศรีธรรมราช</v>
          </cell>
          <cell r="C139">
            <v>9907.9176192300001</v>
          </cell>
          <cell r="E139">
            <v>33.016746140000002</v>
          </cell>
          <cell r="F139">
            <v>8852.2992677799994</v>
          </cell>
          <cell r="G139">
            <v>89.345709240000005</v>
          </cell>
          <cell r="H139">
            <v>6706.5365325399998</v>
          </cell>
          <cell r="J139">
            <v>1887.6764033300001</v>
          </cell>
          <cell r="K139">
            <v>2389.3427191000001</v>
          </cell>
          <cell r="L139">
            <v>35.627073787999997</v>
          </cell>
          <cell r="M139">
            <v>16614.454151770002</v>
          </cell>
          <cell r="O139">
            <v>1920.69314947</v>
          </cell>
          <cell r="P139">
            <v>11241.64198688</v>
          </cell>
          <cell r="Q139">
            <v>67.661819546999993</v>
          </cell>
        </row>
        <row r="140">
          <cell r="A140" t="str">
            <v>5000</v>
          </cell>
          <cell r="B140" t="str">
            <v>เชียงใหม่</v>
          </cell>
          <cell r="C140">
            <v>13924.631557479999</v>
          </cell>
          <cell r="E140">
            <v>116.92022894999999</v>
          </cell>
          <cell r="F140">
            <v>12003.97633421</v>
          </cell>
          <cell r="G140">
            <v>86.206778862999997</v>
          </cell>
          <cell r="H140">
            <v>9129.7788662700004</v>
          </cell>
          <cell r="J140">
            <v>3216.25257732</v>
          </cell>
          <cell r="K140">
            <v>3990.0427688</v>
          </cell>
          <cell r="L140">
            <v>43.703608019999997</v>
          </cell>
          <cell r="M140">
            <v>23054.41042375</v>
          </cell>
          <cell r="O140">
            <v>3333.1728062699999</v>
          </cell>
          <cell r="P140">
            <v>15994.01910301</v>
          </cell>
          <cell r="Q140">
            <v>69.375094868999994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Q134"/>
  <sheetViews>
    <sheetView tabSelected="1" view="pageBreakPreview" zoomScale="75" zoomScaleSheetLayoutView="83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O4" sqref="O4:O5"/>
    </sheetView>
  </sheetViews>
  <sheetFormatPr defaultRowHeight="12.75"/>
  <cols>
    <col min="1" max="1" width="6.7109375" style="58" customWidth="1"/>
    <col min="2" max="2" width="39.42578125" customWidth="1"/>
    <col min="3" max="14" width="14.140625" customWidth="1"/>
    <col min="15" max="15" width="13.140625" bestFit="1" customWidth="1"/>
  </cols>
  <sheetData>
    <row r="1" spans="1:17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.75">
      <c r="A2" s="1" t="str">
        <f>"ตั้งแต่ต้นปีงบประมาณ จนถึงสิ้นเดือน "&amp;[1]HeaderFooter!C8&amp;" เรียงลำดับผลการเบิกจ่ายจากน้อยไปมาก"</f>
        <v>ตั้งแต่ต้นปีงบประมาณ จนถึงสิ้นเดือน เมษายน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4"/>
    </row>
    <row r="4" spans="1:17" ht="21">
      <c r="A4" s="5" t="s">
        <v>1</v>
      </c>
      <c r="B4" s="6" t="s">
        <v>2</v>
      </c>
      <c r="C4" s="7" t="s">
        <v>3</v>
      </c>
      <c r="D4" s="8"/>
      <c r="E4" s="8"/>
      <c r="F4" s="9"/>
      <c r="G4" s="10" t="s">
        <v>4</v>
      </c>
      <c r="H4" s="11"/>
      <c r="I4" s="11"/>
      <c r="J4" s="11"/>
      <c r="K4" s="10" t="s">
        <v>5</v>
      </c>
      <c r="L4" s="11"/>
      <c r="M4" s="11"/>
      <c r="N4" s="12"/>
    </row>
    <row r="5" spans="1:17" ht="63">
      <c r="A5" s="13"/>
      <c r="B5" s="14"/>
      <c r="C5" s="15" t="s">
        <v>6</v>
      </c>
      <c r="D5" s="16" t="s">
        <v>7</v>
      </c>
      <c r="E5" s="17" t="s">
        <v>8</v>
      </c>
      <c r="F5" s="18" t="s">
        <v>9</v>
      </c>
      <c r="G5" s="15" t="s">
        <v>6</v>
      </c>
      <c r="H5" s="16" t="s">
        <v>7</v>
      </c>
      <c r="I5" s="17" t="s">
        <v>8</v>
      </c>
      <c r="J5" s="19" t="s">
        <v>9</v>
      </c>
      <c r="K5" s="15" t="s">
        <v>6</v>
      </c>
      <c r="L5" s="16" t="s">
        <v>7</v>
      </c>
      <c r="M5" s="17" t="s">
        <v>8</v>
      </c>
      <c r="N5" s="18" t="s">
        <v>9</v>
      </c>
    </row>
    <row r="6" spans="1:17" ht="21">
      <c r="A6" s="20">
        <v>1</v>
      </c>
      <c r="B6" s="21" t="str">
        <f>VLOOKUP($O6,[1]Name!$A:$B,2,0)</f>
        <v>ตราด</v>
      </c>
      <c r="C6" s="22">
        <f>IF(ISERROR(VLOOKUP($O6,[1]BEx6_1!$A:$Z,3,0)),0,VLOOKUP($O6,[1]BEx6_1!$A:$Z,3,0))</f>
        <v>719.27336807999995</v>
      </c>
      <c r="D6" s="23">
        <f>IF(ISERROR(VLOOKUP($O6,[1]BEx6_1!$A:$Z,5,0)),0,VLOOKUP($O6,[1]BEx6_1!$A:$Z,5,0))</f>
        <v>5.7009293300000001</v>
      </c>
      <c r="E6" s="24">
        <f>IF(ISERROR(VLOOKUP($O6,[1]BEx6_1!$A:$Z,6,0)),0,VLOOKUP($O6,[1]BEx6_1!$A:$Z,6,0))</f>
        <v>561.67553132</v>
      </c>
      <c r="F6" s="25">
        <f t="shared" ref="F6:F69" si="0">IF(ISERROR(E6/C6*100),0,E6/C6*100)</f>
        <v>78.089299040685262</v>
      </c>
      <c r="G6" s="22">
        <f>IF(ISERROR(VLOOKUP($O6,[1]BEx6_1!$A:$Z,8,0)),0,VLOOKUP($O6,[1]BEx6_1!$A:$Z,8,0))</f>
        <v>1398.5655255500001</v>
      </c>
      <c r="H6" s="23">
        <f>IF(ISERROR(VLOOKUP($O6,[1]BEx6_1!$A:$Z,10,0)),0,VLOOKUP($O6,[1]BEx6_1!$A:$Z,10,0))</f>
        <v>731.63614371999995</v>
      </c>
      <c r="I6" s="24">
        <f>IF(ISERROR(VLOOKUP($O6,[1]BEx6_1!$A:$Z,11,0)),0,VLOOKUP($O6,[1]BEx6_1!$A:$Z,11,0))</f>
        <v>247.55562687</v>
      </c>
      <c r="J6" s="26">
        <f t="shared" ref="J6:J69" si="1">IF(ISERROR(I6/G6*100),0,I6/G6*100)</f>
        <v>17.700681330082567</v>
      </c>
      <c r="K6" s="22">
        <f t="shared" ref="K6:M37" si="2">C6+G6</f>
        <v>2117.8388936299998</v>
      </c>
      <c r="L6" s="22">
        <f t="shared" si="2"/>
        <v>737.33707304999996</v>
      </c>
      <c r="M6" s="27">
        <f t="shared" si="2"/>
        <v>809.23115818999997</v>
      </c>
      <c r="N6" s="28">
        <f t="shared" ref="N6:N69" si="3">IF(ISERROR(M6/K6*100),0,M6/K6*100)</f>
        <v>38.210232167517169</v>
      </c>
      <c r="O6" s="29" t="s">
        <v>10</v>
      </c>
      <c r="P6" s="30"/>
      <c r="Q6" s="31"/>
    </row>
    <row r="7" spans="1:17" ht="21">
      <c r="A7" s="32">
        <v>2</v>
      </c>
      <c r="B7" s="33" t="str">
        <f>VLOOKUP($O7,[1]Name!$A:$B,2,0)</f>
        <v>อ่างทอง</v>
      </c>
      <c r="C7" s="22">
        <f>IF(ISERROR(VLOOKUP($O7,[1]BEx6_1!$A:$Z,3,0)),0,VLOOKUP($O7,[1]BEx6_1!$A:$Z,3,0))</f>
        <v>860.02372646000003</v>
      </c>
      <c r="D7" s="23">
        <f>IF(ISERROR(VLOOKUP($O7,[1]BEx6_1!$A:$Z,5,0)),0,VLOOKUP($O7,[1]BEx6_1!$A:$Z,5,0))</f>
        <v>5.2329796200000001</v>
      </c>
      <c r="E7" s="24">
        <f>IF(ISERROR(VLOOKUP($O7,[1]BEx6_1!$A:$Z,6,0)),0,VLOOKUP($O7,[1]BEx6_1!$A:$Z,6,0))</f>
        <v>655.12332833000005</v>
      </c>
      <c r="F7" s="34">
        <f t="shared" si="0"/>
        <v>76.175029615356777</v>
      </c>
      <c r="G7" s="22">
        <f>IF(ISERROR(VLOOKUP($O7,[1]BEx6_1!$A:$Z,8,0)),0,VLOOKUP($O7,[1]BEx6_1!$A:$Z,8,0))</f>
        <v>1722.46039236</v>
      </c>
      <c r="H7" s="23">
        <f>IF(ISERROR(VLOOKUP($O7,[1]BEx6_1!$A:$Z,10,0)),0,VLOOKUP($O7,[1]BEx6_1!$A:$Z,10,0))</f>
        <v>1079.83872722</v>
      </c>
      <c r="I7" s="24">
        <f>IF(ISERROR(VLOOKUP($O7,[1]BEx6_1!$A:$Z,11,0)),0,VLOOKUP($O7,[1]BEx6_1!$A:$Z,11,0))</f>
        <v>370.15723882999998</v>
      </c>
      <c r="J7" s="26">
        <f t="shared" si="1"/>
        <v>21.490029057959077</v>
      </c>
      <c r="K7" s="22">
        <f t="shared" si="2"/>
        <v>2582.4841188199998</v>
      </c>
      <c r="L7" s="23">
        <f t="shared" si="2"/>
        <v>1085.0717068399999</v>
      </c>
      <c r="M7" s="27">
        <f t="shared" si="2"/>
        <v>1025.2805671599999</v>
      </c>
      <c r="N7" s="28">
        <f t="shared" si="3"/>
        <v>39.701330966111641</v>
      </c>
      <c r="O7" s="29" t="s">
        <v>11</v>
      </c>
      <c r="P7" s="30" t="str">
        <f>IF(N7&lt;N6,"check","")</f>
        <v/>
      </c>
      <c r="Q7" s="31"/>
    </row>
    <row r="8" spans="1:17" ht="21">
      <c r="A8" s="32">
        <v>3</v>
      </c>
      <c r="B8" s="33" t="str">
        <f>VLOOKUP($O8,[1]Name!$A:$B,2,0)</f>
        <v>กระบี่</v>
      </c>
      <c r="C8" s="22">
        <f>IF(ISERROR(VLOOKUP($O8,[1]BEx6_1!$A:$Z,3,0)),0,VLOOKUP($O8,[1]BEx6_1!$A:$Z,3,0))</f>
        <v>1164.3395731799999</v>
      </c>
      <c r="D8" s="23">
        <f>IF(ISERROR(VLOOKUP($O8,[1]BEx6_1!$A:$Z,5,0)),0,VLOOKUP($O8,[1]BEx6_1!$A:$Z,5,0))</f>
        <v>10.198284920000001</v>
      </c>
      <c r="E8" s="24">
        <f>IF(ISERROR(VLOOKUP($O8,[1]BEx6_1!$A:$Z,6,0)),0,VLOOKUP($O8,[1]BEx6_1!$A:$Z,6,0))</f>
        <v>916.19507329999999</v>
      </c>
      <c r="F8" s="34">
        <f t="shared" si="0"/>
        <v>78.687961347712587</v>
      </c>
      <c r="G8" s="22">
        <f>IF(ISERROR(VLOOKUP($O8,[1]BEx6_1!$A:$Z,8,0)),0,VLOOKUP($O8,[1]BEx6_1!$A:$Z,8,0))</f>
        <v>2142.95602418</v>
      </c>
      <c r="H8" s="23">
        <f>IF(ISERROR(VLOOKUP($O8,[1]BEx6_1!$A:$Z,10,0)),0,VLOOKUP($O8,[1]BEx6_1!$A:$Z,10,0))</f>
        <v>1167.7250873400001</v>
      </c>
      <c r="I8" s="24">
        <f>IF(ISERROR(VLOOKUP($O8,[1]BEx6_1!$A:$Z,11,0)),0,VLOOKUP($O8,[1]BEx6_1!$A:$Z,11,0))</f>
        <v>468.38410862000001</v>
      </c>
      <c r="J8" s="26">
        <f t="shared" si="1"/>
        <v>21.856916489885823</v>
      </c>
      <c r="K8" s="22">
        <f t="shared" si="2"/>
        <v>3307.2955973600001</v>
      </c>
      <c r="L8" s="23">
        <f t="shared" si="2"/>
        <v>1177.9233722600002</v>
      </c>
      <c r="M8" s="27">
        <f t="shared" si="2"/>
        <v>1384.5791819199999</v>
      </c>
      <c r="N8" s="28">
        <f t="shared" si="3"/>
        <v>41.864391650544327</v>
      </c>
      <c r="O8" s="29" t="s">
        <v>12</v>
      </c>
      <c r="P8" s="30" t="str">
        <f t="shared" ref="P8:P71" si="4">IF(N8&lt;N7,"check","")</f>
        <v/>
      </c>
      <c r="Q8" s="31"/>
    </row>
    <row r="9" spans="1:17" ht="21">
      <c r="A9" s="32">
        <v>4</v>
      </c>
      <c r="B9" s="33" t="str">
        <f>VLOOKUP($O9,[1]Name!$A:$B,2,0)</f>
        <v>ปราจีนบุรี</v>
      </c>
      <c r="C9" s="22">
        <f>IF(ISERROR(VLOOKUP($O9,[1]BEx6_1!$A:$Z,3,0)),0,VLOOKUP($O9,[1]BEx6_1!$A:$Z,3,0))</f>
        <v>2018.96350076</v>
      </c>
      <c r="D9" s="23">
        <f>IF(ISERROR(VLOOKUP($O9,[1]BEx6_1!$A:$Z,5,0)),0,VLOOKUP($O9,[1]BEx6_1!$A:$Z,5,0))</f>
        <v>46.841441150000001</v>
      </c>
      <c r="E9" s="24">
        <f>IF(ISERROR(VLOOKUP($O9,[1]BEx6_1!$A:$Z,6,0)),0,VLOOKUP($O9,[1]BEx6_1!$A:$Z,6,0))</f>
        <v>1474.0751712199999</v>
      </c>
      <c r="F9" s="34">
        <f t="shared" si="0"/>
        <v>73.011481914611764</v>
      </c>
      <c r="G9" s="22">
        <f>IF(ISERROR(VLOOKUP($O9,[1]BEx6_1!$A:$Z,8,0)),0,VLOOKUP($O9,[1]BEx6_1!$A:$Z,8,0))</f>
        <v>2940.3739881800002</v>
      </c>
      <c r="H9" s="23">
        <f>IF(ISERROR(VLOOKUP($O9,[1]BEx6_1!$A:$Z,10,0)),0,VLOOKUP($O9,[1]BEx6_1!$A:$Z,10,0))</f>
        <v>1289.67114326</v>
      </c>
      <c r="I9" s="24">
        <f>IF(ISERROR(VLOOKUP($O9,[1]BEx6_1!$A:$Z,11,0)),0,VLOOKUP($O9,[1]BEx6_1!$A:$Z,11,0))</f>
        <v>631.34676664000006</v>
      </c>
      <c r="J9" s="26">
        <f t="shared" si="1"/>
        <v>21.471648476620622</v>
      </c>
      <c r="K9" s="22">
        <f t="shared" si="2"/>
        <v>4959.3374889400002</v>
      </c>
      <c r="L9" s="23">
        <f t="shared" si="2"/>
        <v>1336.51258441</v>
      </c>
      <c r="M9" s="27">
        <f t="shared" si="2"/>
        <v>2105.4219378600001</v>
      </c>
      <c r="N9" s="28">
        <f t="shared" si="3"/>
        <v>42.453693513606979</v>
      </c>
      <c r="O9" s="29" t="s">
        <v>13</v>
      </c>
      <c r="P9" s="30" t="str">
        <f t="shared" si="4"/>
        <v/>
      </c>
      <c r="Q9" s="31"/>
    </row>
    <row r="10" spans="1:17" ht="21">
      <c r="A10" s="32">
        <v>5</v>
      </c>
      <c r="B10" s="33" t="str">
        <f>VLOOKUP($O10,[1]Name!$A:$B,2,0)</f>
        <v>พัทลุง</v>
      </c>
      <c r="C10" s="22">
        <f>IF(ISERROR(VLOOKUP($O10,[1]BEx6_1!$A:$Z,3,0)),0,VLOOKUP($O10,[1]BEx6_1!$A:$Z,3,0))</f>
        <v>1488.90534948</v>
      </c>
      <c r="D10" s="23">
        <f>IF(ISERROR(VLOOKUP($O10,[1]BEx6_1!$A:$Z,5,0)),0,VLOOKUP($O10,[1]BEx6_1!$A:$Z,5,0))</f>
        <v>15.839388120000001</v>
      </c>
      <c r="E10" s="24">
        <f>IF(ISERROR(VLOOKUP($O10,[1]BEx6_1!$A:$Z,6,0)),0,VLOOKUP($O10,[1]BEx6_1!$A:$Z,6,0))</f>
        <v>1143.2513822999999</v>
      </c>
      <c r="F10" s="34">
        <f t="shared" si="0"/>
        <v>76.784691699796795</v>
      </c>
      <c r="G10" s="22">
        <f>IF(ISERROR(VLOOKUP($O10,[1]BEx6_1!$A:$Z,8,0)),0,VLOOKUP($O10,[1]BEx6_1!$A:$Z,8,0))</f>
        <v>3529.0933038600001</v>
      </c>
      <c r="H10" s="23">
        <f>IF(ISERROR(VLOOKUP($O10,[1]BEx6_1!$A:$Z,10,0)),0,VLOOKUP($O10,[1]BEx6_1!$A:$Z,10,0))</f>
        <v>1369.546842</v>
      </c>
      <c r="I10" s="24">
        <f>IF(ISERROR(VLOOKUP($O10,[1]BEx6_1!$A:$Z,11,0)),0,VLOOKUP($O10,[1]BEx6_1!$A:$Z,11,0))</f>
        <v>1062.9252786</v>
      </c>
      <c r="J10" s="26">
        <f t="shared" si="1"/>
        <v>30.118933875661746</v>
      </c>
      <c r="K10" s="22">
        <f t="shared" si="2"/>
        <v>5017.9986533400006</v>
      </c>
      <c r="L10" s="23">
        <f t="shared" si="2"/>
        <v>1385.3862301199999</v>
      </c>
      <c r="M10" s="27">
        <f t="shared" si="2"/>
        <v>2206.1766608999997</v>
      </c>
      <c r="N10" s="28">
        <f t="shared" si="3"/>
        <v>43.965270086941125</v>
      </c>
      <c r="O10" s="29" t="s">
        <v>14</v>
      </c>
      <c r="P10" s="30" t="str">
        <f t="shared" si="4"/>
        <v/>
      </c>
      <c r="Q10" s="31"/>
    </row>
    <row r="11" spans="1:17" ht="21">
      <c r="A11" s="32">
        <v>6</v>
      </c>
      <c r="B11" s="33" t="str">
        <f>VLOOKUP($O11,[1]Name!$A:$B,2,0)</f>
        <v>ชัยนาท</v>
      </c>
      <c r="C11" s="22">
        <f>IF(ISERROR(VLOOKUP($O11,[1]BEx6_1!$A:$Z,3,0)),0,VLOOKUP($O11,[1]BEx6_1!$A:$Z,3,0))</f>
        <v>1148.8573251299999</v>
      </c>
      <c r="D11" s="23">
        <f>IF(ISERROR(VLOOKUP($O11,[1]BEx6_1!$A:$Z,5,0)),0,VLOOKUP($O11,[1]BEx6_1!$A:$Z,5,0))</f>
        <v>12.51550647</v>
      </c>
      <c r="E11" s="24">
        <f>IF(ISERROR(VLOOKUP($O11,[1]BEx6_1!$A:$Z,6,0)),0,VLOOKUP($O11,[1]BEx6_1!$A:$Z,6,0))</f>
        <v>887.48250469000004</v>
      </c>
      <c r="F11" s="34">
        <f t="shared" si="0"/>
        <v>77.249148808758832</v>
      </c>
      <c r="G11" s="22">
        <f>IF(ISERROR(VLOOKUP($O11,[1]BEx6_1!$A:$Z,8,0)),0,VLOOKUP($O11,[1]BEx6_1!$A:$Z,8,0))</f>
        <v>2840.83007456</v>
      </c>
      <c r="H11" s="23">
        <f>IF(ISERROR(VLOOKUP($O11,[1]BEx6_1!$A:$Z,10,0)),0,VLOOKUP($O11,[1]BEx6_1!$A:$Z,10,0))</f>
        <v>1290.52385585</v>
      </c>
      <c r="I11" s="24">
        <f>IF(ISERROR(VLOOKUP($O11,[1]BEx6_1!$A:$Z,11,0)),0,VLOOKUP($O11,[1]BEx6_1!$A:$Z,11,0))</f>
        <v>888.06204952999997</v>
      </c>
      <c r="J11" s="26">
        <f t="shared" si="1"/>
        <v>31.260653619613166</v>
      </c>
      <c r="K11" s="22">
        <f t="shared" si="2"/>
        <v>3989.6873996899999</v>
      </c>
      <c r="L11" s="23">
        <f t="shared" si="2"/>
        <v>1303.03936232</v>
      </c>
      <c r="M11" s="27">
        <f t="shared" si="2"/>
        <v>1775.54455422</v>
      </c>
      <c r="N11" s="28">
        <f t="shared" si="3"/>
        <v>44.503350171192871</v>
      </c>
      <c r="O11" s="29" t="s">
        <v>15</v>
      </c>
      <c r="P11" s="30" t="str">
        <f t="shared" si="4"/>
        <v/>
      </c>
      <c r="Q11" s="31"/>
    </row>
    <row r="12" spans="1:17" ht="21">
      <c r="A12" s="32">
        <v>7</v>
      </c>
      <c r="B12" s="33" t="str">
        <f>VLOOKUP($O12,[1]Name!$A:$B,2,0)</f>
        <v>สุราษฏร์ธานี</v>
      </c>
      <c r="C12" s="22">
        <f>IF(ISERROR(VLOOKUP($O12,[1]BEx6_1!$A:$Z,3,0)),0,VLOOKUP($O12,[1]BEx6_1!$A:$Z,3,0))</f>
        <v>4344.8184418700002</v>
      </c>
      <c r="D12" s="23">
        <f>IF(ISERROR(VLOOKUP($O12,[1]BEx6_1!$A:$Z,5,0)),0,VLOOKUP($O12,[1]BEx6_1!$A:$Z,5,0))</f>
        <v>35.463887759999999</v>
      </c>
      <c r="E12" s="24">
        <f>IF(ISERROR(VLOOKUP($O12,[1]BEx6_1!$A:$Z,6,0)),0,VLOOKUP($O12,[1]BEx6_1!$A:$Z,6,0))</f>
        <v>3327.51012846</v>
      </c>
      <c r="F12" s="34">
        <f t="shared" si="0"/>
        <v>76.585711761705909</v>
      </c>
      <c r="G12" s="22">
        <f>IF(ISERROR(VLOOKUP($O12,[1]BEx6_1!$A:$Z,8,0)),0,VLOOKUP($O12,[1]BEx6_1!$A:$Z,8,0))</f>
        <v>7667.0090226100001</v>
      </c>
      <c r="H12" s="23">
        <f>IF(ISERROR(VLOOKUP($O12,[1]BEx6_1!$A:$Z,10,0)),0,VLOOKUP($O12,[1]BEx6_1!$A:$Z,10,0))</f>
        <v>3179.83295284</v>
      </c>
      <c r="I12" s="24">
        <f>IF(ISERROR(VLOOKUP($O12,[1]BEx6_1!$A:$Z,11,0)),0,VLOOKUP($O12,[1]BEx6_1!$A:$Z,11,0))</f>
        <v>2115.56235677</v>
      </c>
      <c r="J12" s="26">
        <f t="shared" si="1"/>
        <v>27.593059438579104</v>
      </c>
      <c r="K12" s="22">
        <f t="shared" si="2"/>
        <v>12011.82746448</v>
      </c>
      <c r="L12" s="23">
        <f t="shared" si="2"/>
        <v>3215.2968406</v>
      </c>
      <c r="M12" s="27">
        <f t="shared" si="2"/>
        <v>5443.07248523</v>
      </c>
      <c r="N12" s="28">
        <f t="shared" si="3"/>
        <v>45.314274629115594</v>
      </c>
      <c r="O12" s="29" t="s">
        <v>16</v>
      </c>
      <c r="P12" s="30" t="str">
        <f t="shared" si="4"/>
        <v/>
      </c>
      <c r="Q12" s="31"/>
    </row>
    <row r="13" spans="1:17" ht="21">
      <c r="A13" s="32">
        <v>8</v>
      </c>
      <c r="B13" s="33" t="str">
        <f>VLOOKUP($O13,[1]Name!$A:$B,2,0)</f>
        <v>บุรีรัมย์</v>
      </c>
      <c r="C13" s="22">
        <f>IF(ISERROR(VLOOKUP($O13,[1]BEx6_1!$A:$Z,3,0)),0,VLOOKUP($O13,[1]BEx6_1!$A:$Z,3,0))</f>
        <v>3970.8830025799998</v>
      </c>
      <c r="D13" s="23">
        <f>IF(ISERROR(VLOOKUP($O13,[1]BEx6_1!$A:$Z,5,0)),0,VLOOKUP($O13,[1]BEx6_1!$A:$Z,5,0))</f>
        <v>13.51476166</v>
      </c>
      <c r="E13" s="24">
        <f>IF(ISERROR(VLOOKUP($O13,[1]BEx6_1!$A:$Z,6,0)),0,VLOOKUP($O13,[1]BEx6_1!$A:$Z,6,0))</f>
        <v>3187.5833292799998</v>
      </c>
      <c r="F13" s="34">
        <f t="shared" si="0"/>
        <v>80.273917091209512</v>
      </c>
      <c r="G13" s="22">
        <f>IF(ISERROR(VLOOKUP($O13,[1]BEx6_1!$A:$Z,8,0)),0,VLOOKUP($O13,[1]BEx6_1!$A:$Z,8,0))</f>
        <v>5791.0850012499996</v>
      </c>
      <c r="H13" s="23">
        <f>IF(ISERROR(VLOOKUP($O13,[1]BEx6_1!$A:$Z,10,0)),0,VLOOKUP($O13,[1]BEx6_1!$A:$Z,10,0))</f>
        <v>2851.6083607800001</v>
      </c>
      <c r="I13" s="24">
        <f>IF(ISERROR(VLOOKUP($O13,[1]BEx6_1!$A:$Z,11,0)),0,VLOOKUP($O13,[1]BEx6_1!$A:$Z,11,0))</f>
        <v>1240.45572608</v>
      </c>
      <c r="J13" s="26">
        <f t="shared" si="1"/>
        <v>21.420091844831305</v>
      </c>
      <c r="K13" s="22">
        <f t="shared" si="2"/>
        <v>9761.9680038299994</v>
      </c>
      <c r="L13" s="23">
        <f t="shared" si="2"/>
        <v>2865.1231224400003</v>
      </c>
      <c r="M13" s="27">
        <f t="shared" si="2"/>
        <v>4428.03905536</v>
      </c>
      <c r="N13" s="28">
        <f t="shared" si="3"/>
        <v>45.360106216520158</v>
      </c>
      <c r="O13" s="29" t="s">
        <v>17</v>
      </c>
      <c r="P13" s="30" t="str">
        <f t="shared" si="4"/>
        <v/>
      </c>
      <c r="Q13" s="31"/>
    </row>
    <row r="14" spans="1:17" ht="21">
      <c r="A14" s="32">
        <v>9</v>
      </c>
      <c r="B14" s="33" t="str">
        <f>VLOOKUP($O14,[1]Name!$A:$B,2,0)</f>
        <v>อุตรดิตถ์</v>
      </c>
      <c r="C14" s="22">
        <f>IF(ISERROR(VLOOKUP($O14,[1]BEx6_1!$A:$Z,3,0)),0,VLOOKUP($O14,[1]BEx6_1!$A:$Z,3,0))</f>
        <v>1619.5235870700001</v>
      </c>
      <c r="D14" s="23">
        <f>IF(ISERROR(VLOOKUP($O14,[1]BEx6_1!$A:$Z,5,0)),0,VLOOKUP($O14,[1]BEx6_1!$A:$Z,5,0))</f>
        <v>12.71840811</v>
      </c>
      <c r="E14" s="24">
        <f>IF(ISERROR(VLOOKUP($O14,[1]BEx6_1!$A:$Z,6,0)),0,VLOOKUP($O14,[1]BEx6_1!$A:$Z,6,0))</f>
        <v>1262.0687384099999</v>
      </c>
      <c r="F14" s="34">
        <f t="shared" si="0"/>
        <v>77.92839502222391</v>
      </c>
      <c r="G14" s="22">
        <f>IF(ISERROR(VLOOKUP($O14,[1]BEx6_1!$A:$Z,8,0)),0,VLOOKUP($O14,[1]BEx6_1!$A:$Z,8,0))</f>
        <v>4078.21406475</v>
      </c>
      <c r="H14" s="23">
        <f>IF(ISERROR(VLOOKUP($O14,[1]BEx6_1!$A:$Z,10,0)),0,VLOOKUP($O14,[1]BEx6_1!$A:$Z,10,0))</f>
        <v>1443.82265499</v>
      </c>
      <c r="I14" s="24">
        <f>IF(ISERROR(VLOOKUP($O14,[1]BEx6_1!$A:$Z,11,0)),0,VLOOKUP($O14,[1]BEx6_1!$A:$Z,11,0))</f>
        <v>1331.59297967</v>
      </c>
      <c r="J14" s="26">
        <f t="shared" si="1"/>
        <v>32.651375296348704</v>
      </c>
      <c r="K14" s="22">
        <f t="shared" si="2"/>
        <v>5697.7376518199999</v>
      </c>
      <c r="L14" s="23">
        <f t="shared" si="2"/>
        <v>1456.5410631</v>
      </c>
      <c r="M14" s="27">
        <f t="shared" si="2"/>
        <v>2593.6617180799999</v>
      </c>
      <c r="N14" s="28">
        <f t="shared" si="3"/>
        <v>45.520904551502461</v>
      </c>
      <c r="O14" s="29" t="s">
        <v>18</v>
      </c>
      <c r="P14" s="30" t="str">
        <f t="shared" si="4"/>
        <v/>
      </c>
      <c r="Q14" s="31"/>
    </row>
    <row r="15" spans="1:17" ht="21">
      <c r="A15" s="32">
        <v>10</v>
      </c>
      <c r="B15" s="33" t="str">
        <f>VLOOKUP($O15,[1]Name!$A:$B,2,0)</f>
        <v>สุพรรณบุรี</v>
      </c>
      <c r="C15" s="22">
        <f>IF(ISERROR(VLOOKUP($O15,[1]BEx6_1!$A:$Z,3,0)),0,VLOOKUP($O15,[1]BEx6_1!$A:$Z,3,0))</f>
        <v>2190.2150878799998</v>
      </c>
      <c r="D15" s="23">
        <f>IF(ISERROR(VLOOKUP($O15,[1]BEx6_1!$A:$Z,5,0)),0,VLOOKUP($O15,[1]BEx6_1!$A:$Z,5,0))</f>
        <v>15.903390509999999</v>
      </c>
      <c r="E15" s="24">
        <f>IF(ISERROR(VLOOKUP($O15,[1]BEx6_1!$A:$Z,6,0)),0,VLOOKUP($O15,[1]BEx6_1!$A:$Z,6,0))</f>
        <v>1701.5926858800001</v>
      </c>
      <c r="F15" s="34">
        <f t="shared" si="0"/>
        <v>77.690665875516473</v>
      </c>
      <c r="G15" s="22">
        <f>IF(ISERROR(VLOOKUP($O15,[1]BEx6_1!$A:$Z,8,0)),0,VLOOKUP($O15,[1]BEx6_1!$A:$Z,8,0))</f>
        <v>5304.8533579900004</v>
      </c>
      <c r="H15" s="23">
        <f>IF(ISERROR(VLOOKUP($O15,[1]BEx6_1!$A:$Z,10,0)),0,VLOOKUP($O15,[1]BEx6_1!$A:$Z,10,0))</f>
        <v>2330.85978011</v>
      </c>
      <c r="I15" s="24">
        <f>IF(ISERROR(VLOOKUP($O15,[1]BEx6_1!$A:$Z,11,0)),0,VLOOKUP($O15,[1]BEx6_1!$A:$Z,11,0))</f>
        <v>1773.1460781599999</v>
      </c>
      <c r="J15" s="26">
        <f t="shared" si="1"/>
        <v>33.424978194530944</v>
      </c>
      <c r="K15" s="22">
        <f t="shared" si="2"/>
        <v>7495.0684458699998</v>
      </c>
      <c r="L15" s="23">
        <f t="shared" si="2"/>
        <v>2346.76317062</v>
      </c>
      <c r="M15" s="27">
        <f t="shared" si="2"/>
        <v>3474.7387640400002</v>
      </c>
      <c r="N15" s="28">
        <f t="shared" si="3"/>
        <v>46.360333986738731</v>
      </c>
      <c r="O15" s="29" t="s">
        <v>19</v>
      </c>
      <c r="P15" s="30" t="str">
        <f t="shared" si="4"/>
        <v/>
      </c>
      <c r="Q15" s="31"/>
    </row>
    <row r="16" spans="1:17" ht="21">
      <c r="A16" s="32">
        <v>11</v>
      </c>
      <c r="B16" s="33" t="str">
        <f>VLOOKUP($O16,[1]Name!$A:$B,2,0)</f>
        <v>อุทัยธานี</v>
      </c>
      <c r="C16" s="22">
        <f>IF(ISERROR(VLOOKUP($O16,[1]BEx6_1!$A:$Z,3,0)),0,VLOOKUP($O16,[1]BEx6_1!$A:$Z,3,0))</f>
        <v>921.94256357999996</v>
      </c>
      <c r="D16" s="23">
        <f>IF(ISERROR(VLOOKUP($O16,[1]BEx6_1!$A:$Z,5,0)),0,VLOOKUP($O16,[1]BEx6_1!$A:$Z,5,0))</f>
        <v>6.8853794400000004</v>
      </c>
      <c r="E16" s="24">
        <f>IF(ISERROR(VLOOKUP($O16,[1]BEx6_1!$A:$Z,6,0)),0,VLOOKUP($O16,[1]BEx6_1!$A:$Z,6,0))</f>
        <v>724.46828862999996</v>
      </c>
      <c r="F16" s="34">
        <f t="shared" si="0"/>
        <v>78.58063151101446</v>
      </c>
      <c r="G16" s="22">
        <f>IF(ISERROR(VLOOKUP($O16,[1]BEx6_1!$A:$Z,8,0)),0,VLOOKUP($O16,[1]BEx6_1!$A:$Z,8,0))</f>
        <v>2189.5391046300001</v>
      </c>
      <c r="H16" s="23">
        <f>IF(ISERROR(VLOOKUP($O16,[1]BEx6_1!$A:$Z,10,0)),0,VLOOKUP($O16,[1]BEx6_1!$A:$Z,10,0))</f>
        <v>979.33491414000002</v>
      </c>
      <c r="I16" s="24">
        <f>IF(ISERROR(VLOOKUP($O16,[1]BEx6_1!$A:$Z,11,0)),0,VLOOKUP($O16,[1]BEx6_1!$A:$Z,11,0))</f>
        <v>731.55718294999997</v>
      </c>
      <c r="J16" s="26">
        <f t="shared" si="1"/>
        <v>33.411469171893252</v>
      </c>
      <c r="K16" s="22">
        <f t="shared" si="2"/>
        <v>3111.48166821</v>
      </c>
      <c r="L16" s="23">
        <f t="shared" si="2"/>
        <v>986.22029357999998</v>
      </c>
      <c r="M16" s="27">
        <f t="shared" si="2"/>
        <v>1456.0254715799999</v>
      </c>
      <c r="N16" s="28">
        <f t="shared" si="3"/>
        <v>46.795245058205175</v>
      </c>
      <c r="O16" s="29" t="s">
        <v>20</v>
      </c>
      <c r="P16" s="30" t="str">
        <f t="shared" si="4"/>
        <v/>
      </c>
      <c r="Q16" s="31"/>
    </row>
    <row r="17" spans="1:17" ht="21">
      <c r="A17" s="32">
        <v>12</v>
      </c>
      <c r="B17" s="33" t="str">
        <f>VLOOKUP($O17,[1]Name!$A:$B,2,0)</f>
        <v>ยะลา</v>
      </c>
      <c r="C17" s="22">
        <f>IF(ISERROR(VLOOKUP($O17,[1]BEx6_1!$A:$Z,3,0)),0,VLOOKUP($O17,[1]BEx6_1!$A:$Z,3,0))</f>
        <v>5141.9034015999996</v>
      </c>
      <c r="D17" s="23">
        <f>IF(ISERROR(VLOOKUP($O17,[1]BEx6_1!$A:$Z,5,0)),0,VLOOKUP($O17,[1]BEx6_1!$A:$Z,5,0))</f>
        <v>52.898332979999999</v>
      </c>
      <c r="E17" s="24">
        <f>IF(ISERROR(VLOOKUP($O17,[1]BEx6_1!$A:$Z,6,0)),0,VLOOKUP($O17,[1]BEx6_1!$A:$Z,6,0))</f>
        <v>3510.48202511</v>
      </c>
      <c r="F17" s="34">
        <f t="shared" si="0"/>
        <v>68.272033737888734</v>
      </c>
      <c r="G17" s="22">
        <f>IF(ISERROR(VLOOKUP($O17,[1]BEx6_1!$A:$Z,8,0)),0,VLOOKUP($O17,[1]BEx6_1!$A:$Z,8,0))</f>
        <v>5008.4171816500002</v>
      </c>
      <c r="H17" s="23">
        <f>IF(ISERROR(VLOOKUP($O17,[1]BEx6_1!$A:$Z,10,0)),0,VLOOKUP($O17,[1]BEx6_1!$A:$Z,10,0))</f>
        <v>2895.4133157599999</v>
      </c>
      <c r="I17" s="24">
        <f>IF(ISERROR(VLOOKUP($O17,[1]BEx6_1!$A:$Z,11,0)),0,VLOOKUP($O17,[1]BEx6_1!$A:$Z,11,0))</f>
        <v>1283.40612906</v>
      </c>
      <c r="J17" s="26">
        <f t="shared" si="1"/>
        <v>25.624984551250733</v>
      </c>
      <c r="K17" s="22">
        <f t="shared" si="2"/>
        <v>10150.320583249999</v>
      </c>
      <c r="L17" s="23">
        <f t="shared" si="2"/>
        <v>2948.3116487399998</v>
      </c>
      <c r="M17" s="27">
        <f t="shared" si="2"/>
        <v>4793.8881541700002</v>
      </c>
      <c r="N17" s="28">
        <f t="shared" si="3"/>
        <v>47.228933459312081</v>
      </c>
      <c r="O17" s="29" t="s">
        <v>21</v>
      </c>
      <c r="P17" s="30" t="str">
        <f t="shared" si="4"/>
        <v/>
      </c>
      <c r="Q17" s="31"/>
    </row>
    <row r="18" spans="1:17" ht="21">
      <c r="A18" s="32">
        <v>13</v>
      </c>
      <c r="B18" s="33" t="str">
        <f>VLOOKUP($O18,[1]Name!$A:$B,2,0)</f>
        <v>พระนครศรีอยุธยา</v>
      </c>
      <c r="C18" s="22">
        <f>IF(ISERROR(VLOOKUP($O18,[1]BEx6_1!$A:$Z,3,0)),0,VLOOKUP($O18,[1]BEx6_1!$A:$Z,3,0))</f>
        <v>3074.5332642600001</v>
      </c>
      <c r="D18" s="23">
        <f>IF(ISERROR(VLOOKUP($O18,[1]BEx6_1!$A:$Z,5,0)),0,VLOOKUP($O18,[1]BEx6_1!$A:$Z,5,0))</f>
        <v>34.355717720000001</v>
      </c>
      <c r="E18" s="24">
        <f>IF(ISERROR(VLOOKUP($O18,[1]BEx6_1!$A:$Z,6,0)),0,VLOOKUP($O18,[1]BEx6_1!$A:$Z,6,0))</f>
        <v>2430.6557449799998</v>
      </c>
      <c r="F18" s="34">
        <f t="shared" si="0"/>
        <v>79.057714978570147</v>
      </c>
      <c r="G18" s="22">
        <f>IF(ISERROR(VLOOKUP($O18,[1]BEx6_1!$A:$Z,8,0)),0,VLOOKUP($O18,[1]BEx6_1!$A:$Z,8,0))</f>
        <v>5256.5278173099996</v>
      </c>
      <c r="H18" s="23">
        <f>IF(ISERROR(VLOOKUP($O18,[1]BEx6_1!$A:$Z,10,0)),0,VLOOKUP($O18,[1]BEx6_1!$A:$Z,10,0))</f>
        <v>2142.9829891300001</v>
      </c>
      <c r="I18" s="24">
        <f>IF(ISERROR(VLOOKUP($O18,[1]BEx6_1!$A:$Z,11,0)),0,VLOOKUP($O18,[1]BEx6_1!$A:$Z,11,0))</f>
        <v>1545.81815962</v>
      </c>
      <c r="J18" s="26">
        <f t="shared" si="1"/>
        <v>29.407590206781485</v>
      </c>
      <c r="K18" s="22">
        <f t="shared" si="2"/>
        <v>8331.0610815700002</v>
      </c>
      <c r="L18" s="23">
        <f t="shared" si="2"/>
        <v>2177.3387068500001</v>
      </c>
      <c r="M18" s="27">
        <f t="shared" si="2"/>
        <v>3976.4739045999995</v>
      </c>
      <c r="N18" s="28">
        <f t="shared" si="3"/>
        <v>47.730701595703913</v>
      </c>
      <c r="O18" s="29" t="s">
        <v>22</v>
      </c>
      <c r="P18" s="30" t="str">
        <f t="shared" si="4"/>
        <v/>
      </c>
      <c r="Q18" s="31"/>
    </row>
    <row r="19" spans="1:17" ht="21">
      <c r="A19" s="32">
        <v>14</v>
      </c>
      <c r="B19" s="33" t="str">
        <f>VLOOKUP($O19,[1]Name!$A:$B,2,0)</f>
        <v>น่าน</v>
      </c>
      <c r="C19" s="22">
        <f>IF(ISERROR(VLOOKUP($O19,[1]BEx6_1!$A:$Z,3,0)),0,VLOOKUP($O19,[1]BEx6_1!$A:$Z,3,0))</f>
        <v>1790.9864789000001</v>
      </c>
      <c r="D19" s="23">
        <f>IF(ISERROR(VLOOKUP($O19,[1]BEx6_1!$A:$Z,5,0)),0,VLOOKUP($O19,[1]BEx6_1!$A:$Z,5,0))</f>
        <v>11.86881677</v>
      </c>
      <c r="E19" s="24">
        <f>IF(ISERROR(VLOOKUP($O19,[1]BEx6_1!$A:$Z,6,0)),0,VLOOKUP($O19,[1]BEx6_1!$A:$Z,6,0))</f>
        <v>1384.6560229300001</v>
      </c>
      <c r="F19" s="34">
        <f t="shared" si="0"/>
        <v>77.312477745808408</v>
      </c>
      <c r="G19" s="22">
        <f>IF(ISERROR(VLOOKUP($O19,[1]BEx6_1!$A:$Z,8,0)),0,VLOOKUP($O19,[1]BEx6_1!$A:$Z,8,0))</f>
        <v>2998.3551134600002</v>
      </c>
      <c r="H19" s="23">
        <f>IF(ISERROR(VLOOKUP($O19,[1]BEx6_1!$A:$Z,10,0)),0,VLOOKUP($O19,[1]BEx6_1!$A:$Z,10,0))</f>
        <v>750.38473607000003</v>
      </c>
      <c r="I19" s="24">
        <f>IF(ISERROR(VLOOKUP($O19,[1]BEx6_1!$A:$Z,11,0)),0,VLOOKUP($O19,[1]BEx6_1!$A:$Z,11,0))</f>
        <v>903.75830973999996</v>
      </c>
      <c r="J19" s="26">
        <f t="shared" si="1"/>
        <v>30.141803607014833</v>
      </c>
      <c r="K19" s="22">
        <f t="shared" si="2"/>
        <v>4789.3415923600005</v>
      </c>
      <c r="L19" s="23">
        <f t="shared" si="2"/>
        <v>762.25355284</v>
      </c>
      <c r="M19" s="27">
        <f t="shared" si="2"/>
        <v>2288.41433267</v>
      </c>
      <c r="N19" s="28">
        <f t="shared" si="3"/>
        <v>47.781397265972814</v>
      </c>
      <c r="O19" s="29" t="s">
        <v>23</v>
      </c>
      <c r="P19" s="30" t="str">
        <f t="shared" si="4"/>
        <v/>
      </c>
      <c r="Q19" s="31"/>
    </row>
    <row r="20" spans="1:17" ht="21">
      <c r="A20" s="32">
        <v>15</v>
      </c>
      <c r="B20" s="33" t="str">
        <f>VLOOKUP($O20,[1]Name!$A:$B,2,0)</f>
        <v>สตูล</v>
      </c>
      <c r="C20" s="22">
        <f>IF(ISERROR(VLOOKUP($O20,[1]BEx6_1!$A:$Z,3,0)),0,VLOOKUP($O20,[1]BEx6_1!$A:$Z,3,0))</f>
        <v>1063.0729999800001</v>
      </c>
      <c r="D20" s="23">
        <f>IF(ISERROR(VLOOKUP($O20,[1]BEx6_1!$A:$Z,5,0)),0,VLOOKUP($O20,[1]BEx6_1!$A:$Z,5,0))</f>
        <v>4.4210347199999998</v>
      </c>
      <c r="E20" s="24">
        <f>IF(ISERROR(VLOOKUP($O20,[1]BEx6_1!$A:$Z,6,0)),0,VLOOKUP($O20,[1]BEx6_1!$A:$Z,6,0))</f>
        <v>818.25989932000005</v>
      </c>
      <c r="F20" s="34">
        <f t="shared" si="0"/>
        <v>76.971186300037175</v>
      </c>
      <c r="G20" s="22">
        <f>IF(ISERROR(VLOOKUP($O20,[1]BEx6_1!$A:$Z,8,0)),0,VLOOKUP($O20,[1]BEx6_1!$A:$Z,8,0))</f>
        <v>1940.27630699</v>
      </c>
      <c r="H20" s="23">
        <f>IF(ISERROR(VLOOKUP($O20,[1]BEx6_1!$A:$Z,10,0)),0,VLOOKUP($O20,[1]BEx6_1!$A:$Z,10,0))</f>
        <v>971.06363251000005</v>
      </c>
      <c r="I20" s="24">
        <f>IF(ISERROR(VLOOKUP($O20,[1]BEx6_1!$A:$Z,11,0)),0,VLOOKUP($O20,[1]BEx6_1!$A:$Z,11,0))</f>
        <v>624.84252004999996</v>
      </c>
      <c r="J20" s="26">
        <f t="shared" si="1"/>
        <v>32.203790655947039</v>
      </c>
      <c r="K20" s="22">
        <f t="shared" si="2"/>
        <v>3003.3493069699998</v>
      </c>
      <c r="L20" s="23">
        <f t="shared" si="2"/>
        <v>975.48466723000001</v>
      </c>
      <c r="M20" s="27">
        <f t="shared" si="2"/>
        <v>1443.10241937</v>
      </c>
      <c r="N20" s="28">
        <f t="shared" si="3"/>
        <v>48.049769503032202</v>
      </c>
      <c r="O20" s="29" t="s">
        <v>24</v>
      </c>
      <c r="P20" s="30" t="str">
        <f t="shared" si="4"/>
        <v/>
      </c>
      <c r="Q20" s="31"/>
    </row>
    <row r="21" spans="1:17" ht="21">
      <c r="A21" s="32">
        <v>16</v>
      </c>
      <c r="B21" s="33" t="str">
        <f>VLOOKUP($O21,[1]Name!$A:$B,2,0)</f>
        <v>บึงกาฬ</v>
      </c>
      <c r="C21" s="22">
        <f>IF(ISERROR(VLOOKUP($O21,[1]BEx6_1!$A:$Z,3,0)),0,VLOOKUP($O21,[1]BEx6_1!$A:$Z,3,0))</f>
        <v>883.40527001999999</v>
      </c>
      <c r="D21" s="23">
        <f>IF(ISERROR(VLOOKUP($O21,[1]BEx6_1!$A:$Z,5,0)),0,VLOOKUP($O21,[1]BEx6_1!$A:$Z,5,0))</f>
        <v>4.6883209299999997</v>
      </c>
      <c r="E21" s="24">
        <f>IF(ISERROR(VLOOKUP($O21,[1]BEx6_1!$A:$Z,6,0)),0,VLOOKUP($O21,[1]BEx6_1!$A:$Z,6,0))</f>
        <v>687.47642125000004</v>
      </c>
      <c r="F21" s="34">
        <f t="shared" si="0"/>
        <v>77.82118180418324</v>
      </c>
      <c r="G21" s="22">
        <f>IF(ISERROR(VLOOKUP($O21,[1]BEx6_1!$A:$Z,8,0)),0,VLOOKUP($O21,[1]BEx6_1!$A:$Z,8,0))</f>
        <v>1957.43058182</v>
      </c>
      <c r="H21" s="23">
        <f>IF(ISERROR(VLOOKUP($O21,[1]BEx6_1!$A:$Z,10,0)),0,VLOOKUP($O21,[1]BEx6_1!$A:$Z,10,0))</f>
        <v>726.04104166000002</v>
      </c>
      <c r="I21" s="24">
        <f>IF(ISERROR(VLOOKUP($O21,[1]BEx6_1!$A:$Z,11,0)),0,VLOOKUP($O21,[1]BEx6_1!$A:$Z,11,0))</f>
        <v>681.96123512999998</v>
      </c>
      <c r="J21" s="26">
        <f t="shared" si="1"/>
        <v>34.839612779315985</v>
      </c>
      <c r="K21" s="22">
        <f t="shared" si="2"/>
        <v>2840.83585184</v>
      </c>
      <c r="L21" s="23">
        <f t="shared" si="2"/>
        <v>730.72936259000005</v>
      </c>
      <c r="M21" s="27">
        <f t="shared" si="2"/>
        <v>1369.4376563800001</v>
      </c>
      <c r="N21" s="28">
        <f t="shared" si="3"/>
        <v>48.205448248374502</v>
      </c>
      <c r="O21" s="29" t="s">
        <v>25</v>
      </c>
      <c r="P21" s="30" t="str">
        <f t="shared" si="4"/>
        <v/>
      </c>
      <c r="Q21" s="31"/>
    </row>
    <row r="22" spans="1:17" ht="21">
      <c r="A22" s="32">
        <v>17</v>
      </c>
      <c r="B22" s="33" t="str">
        <f>VLOOKUP($O22,[1]Name!$A:$B,2,0)</f>
        <v>กาญจนบุรี</v>
      </c>
      <c r="C22" s="22">
        <f>IF(ISERROR(VLOOKUP($O22,[1]BEx6_1!$A:$Z,3,0)),0,VLOOKUP($O22,[1]BEx6_1!$A:$Z,3,0))</f>
        <v>2705.9373053600002</v>
      </c>
      <c r="D22" s="23">
        <f>IF(ISERROR(VLOOKUP($O22,[1]BEx6_1!$A:$Z,5,0)),0,VLOOKUP($O22,[1]BEx6_1!$A:$Z,5,0))</f>
        <v>16.140099060000001</v>
      </c>
      <c r="E22" s="24">
        <f>IF(ISERROR(VLOOKUP($O22,[1]BEx6_1!$A:$Z,6,0)),0,VLOOKUP($O22,[1]BEx6_1!$A:$Z,6,0))</f>
        <v>2148.6528351100001</v>
      </c>
      <c r="F22" s="34">
        <f t="shared" si="0"/>
        <v>79.405122611447254</v>
      </c>
      <c r="G22" s="22">
        <f>IF(ISERROR(VLOOKUP($O22,[1]BEx6_1!$A:$Z,8,0)),0,VLOOKUP($O22,[1]BEx6_1!$A:$Z,8,0))</f>
        <v>4493.4930144199998</v>
      </c>
      <c r="H22" s="23">
        <f>IF(ISERROR(VLOOKUP($O22,[1]BEx6_1!$A:$Z,10,0)),0,VLOOKUP($O22,[1]BEx6_1!$A:$Z,10,0))</f>
        <v>1294.8313568200001</v>
      </c>
      <c r="I22" s="24">
        <f>IF(ISERROR(VLOOKUP($O22,[1]BEx6_1!$A:$Z,11,0)),0,VLOOKUP($O22,[1]BEx6_1!$A:$Z,11,0))</f>
        <v>1354.56697164</v>
      </c>
      <c r="J22" s="26">
        <f t="shared" si="1"/>
        <v>30.145077944776588</v>
      </c>
      <c r="K22" s="22">
        <f t="shared" si="2"/>
        <v>7199.43031978</v>
      </c>
      <c r="L22" s="23">
        <f t="shared" si="2"/>
        <v>1310.9714558800001</v>
      </c>
      <c r="M22" s="27">
        <f t="shared" si="2"/>
        <v>3503.2198067500003</v>
      </c>
      <c r="N22" s="28">
        <f t="shared" si="3"/>
        <v>48.659680712863008</v>
      </c>
      <c r="O22" s="29" t="s">
        <v>26</v>
      </c>
      <c r="P22" s="30" t="str">
        <f t="shared" si="4"/>
        <v/>
      </c>
      <c r="Q22" s="31"/>
    </row>
    <row r="23" spans="1:17" ht="21">
      <c r="A23" s="32">
        <v>18</v>
      </c>
      <c r="B23" s="33" t="str">
        <f>VLOOKUP($O23,[1]Name!$A:$B,2,0)</f>
        <v>ระยอง</v>
      </c>
      <c r="C23" s="22">
        <f>IF(ISERROR(VLOOKUP($O23,[1]BEx6_1!$A:$Z,3,0)),0,VLOOKUP($O23,[1]BEx6_1!$A:$Z,3,0))</f>
        <v>6745.7975753999999</v>
      </c>
      <c r="D23" s="23">
        <f>IF(ISERROR(VLOOKUP($O23,[1]BEx6_1!$A:$Z,5,0)),0,VLOOKUP($O23,[1]BEx6_1!$A:$Z,5,0))</f>
        <v>1127.1303820200001</v>
      </c>
      <c r="E23" s="24">
        <f>IF(ISERROR(VLOOKUP($O23,[1]BEx6_1!$A:$Z,6,0)),0,VLOOKUP($O23,[1]BEx6_1!$A:$Z,6,0))</f>
        <v>4251.0692221999998</v>
      </c>
      <c r="F23" s="34">
        <f t="shared" si="0"/>
        <v>63.018037151047004</v>
      </c>
      <c r="G23" s="22">
        <f>IF(ISERROR(VLOOKUP($O23,[1]BEx6_1!$A:$Z,8,0)),0,VLOOKUP($O23,[1]BEx6_1!$A:$Z,8,0))</f>
        <v>3464.5643360499998</v>
      </c>
      <c r="H23" s="23">
        <f>IF(ISERROR(VLOOKUP($O23,[1]BEx6_1!$A:$Z,10,0)),0,VLOOKUP($O23,[1]BEx6_1!$A:$Z,10,0))</f>
        <v>1656.72785937</v>
      </c>
      <c r="I23" s="24">
        <f>IF(ISERROR(VLOOKUP($O23,[1]BEx6_1!$A:$Z,11,0)),0,VLOOKUP($O23,[1]BEx6_1!$A:$Z,11,0))</f>
        <v>718.37876515000005</v>
      </c>
      <c r="J23" s="26">
        <f t="shared" si="1"/>
        <v>20.735038967959653</v>
      </c>
      <c r="K23" s="22">
        <f t="shared" si="2"/>
        <v>10210.36191145</v>
      </c>
      <c r="L23" s="23">
        <f t="shared" si="2"/>
        <v>2783.8582413900003</v>
      </c>
      <c r="M23" s="27">
        <f t="shared" si="2"/>
        <v>4969.4479873499995</v>
      </c>
      <c r="N23" s="28">
        <f t="shared" si="3"/>
        <v>48.67063509058589</v>
      </c>
      <c r="O23" s="29" t="s">
        <v>27</v>
      </c>
      <c r="P23" s="30" t="str">
        <f t="shared" si="4"/>
        <v/>
      </c>
      <c r="Q23" s="31"/>
    </row>
    <row r="24" spans="1:17" ht="21">
      <c r="A24" s="32">
        <v>19</v>
      </c>
      <c r="B24" s="33" t="str">
        <f>VLOOKUP($O24,[1]Name!$A:$B,2,0)</f>
        <v>แม่ฮ่องสอน</v>
      </c>
      <c r="C24" s="22">
        <f>IF(ISERROR(VLOOKUP($O24,[1]BEx6_1!$A:$Z,3,0)),0,VLOOKUP($O24,[1]BEx6_1!$A:$Z,3,0))</f>
        <v>1287.1989351499999</v>
      </c>
      <c r="D24" s="23">
        <f>IF(ISERROR(VLOOKUP($O24,[1]BEx6_1!$A:$Z,5,0)),0,VLOOKUP($O24,[1]BEx6_1!$A:$Z,5,0))</f>
        <v>8.73732942</v>
      </c>
      <c r="E24" s="24">
        <f>IF(ISERROR(VLOOKUP($O24,[1]BEx6_1!$A:$Z,6,0)),0,VLOOKUP($O24,[1]BEx6_1!$A:$Z,6,0))</f>
        <v>960.92474589999995</v>
      </c>
      <c r="F24" s="34">
        <f t="shared" si="0"/>
        <v>74.65238819421657</v>
      </c>
      <c r="G24" s="22">
        <f>IF(ISERROR(VLOOKUP($O24,[1]BEx6_1!$A:$Z,8,0)),0,VLOOKUP($O24,[1]BEx6_1!$A:$Z,8,0))</f>
        <v>1371.88088322</v>
      </c>
      <c r="H24" s="23">
        <f>IF(ISERROR(VLOOKUP($O24,[1]BEx6_1!$A:$Z,10,0)),0,VLOOKUP($O24,[1]BEx6_1!$A:$Z,10,0))</f>
        <v>583.00949298</v>
      </c>
      <c r="I24" s="24">
        <f>IF(ISERROR(VLOOKUP($O24,[1]BEx6_1!$A:$Z,11,0)),0,VLOOKUP($O24,[1]BEx6_1!$A:$Z,11,0))</f>
        <v>337.09506004000002</v>
      </c>
      <c r="J24" s="26">
        <f t="shared" si="1"/>
        <v>24.571744104254144</v>
      </c>
      <c r="K24" s="22">
        <f t="shared" si="2"/>
        <v>2659.0798183699999</v>
      </c>
      <c r="L24" s="23">
        <f t="shared" si="2"/>
        <v>591.74682240000004</v>
      </c>
      <c r="M24" s="27">
        <f t="shared" si="2"/>
        <v>1298.01980594</v>
      </c>
      <c r="N24" s="28">
        <f t="shared" si="3"/>
        <v>48.814623651864594</v>
      </c>
      <c r="O24" s="29" t="s">
        <v>28</v>
      </c>
      <c r="P24" s="30" t="str">
        <f t="shared" si="4"/>
        <v/>
      </c>
      <c r="Q24" s="31"/>
    </row>
    <row r="25" spans="1:17" ht="21">
      <c r="A25" s="32">
        <v>20</v>
      </c>
      <c r="B25" s="33" t="str">
        <f>VLOOKUP($O25,[1]Name!$A:$B,2,0)</f>
        <v>มุกดาหาร</v>
      </c>
      <c r="C25" s="22">
        <f>IF(ISERROR(VLOOKUP($O25,[1]BEx6_1!$A:$Z,3,0)),0,VLOOKUP($O25,[1]BEx6_1!$A:$Z,3,0))</f>
        <v>1040.5525395100001</v>
      </c>
      <c r="D25" s="23">
        <f>IF(ISERROR(VLOOKUP($O25,[1]BEx6_1!$A:$Z,5,0)),0,VLOOKUP($O25,[1]BEx6_1!$A:$Z,5,0))</f>
        <v>13.93408511</v>
      </c>
      <c r="E25" s="24">
        <f>IF(ISERROR(VLOOKUP($O25,[1]BEx6_1!$A:$Z,6,0)),0,VLOOKUP($O25,[1]BEx6_1!$A:$Z,6,0))</f>
        <v>802.94164125999998</v>
      </c>
      <c r="F25" s="34">
        <f t="shared" si="0"/>
        <v>77.164930243513524</v>
      </c>
      <c r="G25" s="22">
        <f>IF(ISERROR(VLOOKUP($O25,[1]BEx6_1!$A:$Z,8,0)),0,VLOOKUP($O25,[1]BEx6_1!$A:$Z,8,0))</f>
        <v>1566.0736776700001</v>
      </c>
      <c r="H25" s="23">
        <f>IF(ISERROR(VLOOKUP($O25,[1]BEx6_1!$A:$Z,10,0)),0,VLOOKUP($O25,[1]BEx6_1!$A:$Z,10,0))</f>
        <v>546.33503929000005</v>
      </c>
      <c r="I25" s="24">
        <f>IF(ISERROR(VLOOKUP($O25,[1]BEx6_1!$A:$Z,11,0)),0,VLOOKUP($O25,[1]BEx6_1!$A:$Z,11,0))</f>
        <v>471.59466072999999</v>
      </c>
      <c r="J25" s="26">
        <f t="shared" si="1"/>
        <v>30.113184804410807</v>
      </c>
      <c r="K25" s="22">
        <f t="shared" si="2"/>
        <v>2606.6262171799999</v>
      </c>
      <c r="L25" s="23">
        <f t="shared" si="2"/>
        <v>560.26912440000001</v>
      </c>
      <c r="M25" s="27">
        <f t="shared" si="2"/>
        <v>1274.5363019900001</v>
      </c>
      <c r="N25" s="28">
        <f t="shared" si="3"/>
        <v>48.89601330599934</v>
      </c>
      <c r="O25" s="29" t="s">
        <v>29</v>
      </c>
      <c r="P25" s="30" t="str">
        <f t="shared" si="4"/>
        <v/>
      </c>
      <c r="Q25" s="31"/>
    </row>
    <row r="26" spans="1:17" ht="21">
      <c r="A26" s="32">
        <v>21</v>
      </c>
      <c r="B26" s="33" t="str">
        <f>VLOOKUP($O26,[1]Name!$A:$B,2,0)</f>
        <v>สระแก้ว</v>
      </c>
      <c r="C26" s="22">
        <f>IF(ISERROR(VLOOKUP($O26,[1]BEx6_1!$A:$Z,3,0)),0,VLOOKUP($O26,[1]BEx6_1!$A:$Z,3,0))</f>
        <v>1887.5904290200001</v>
      </c>
      <c r="D26" s="23">
        <f>IF(ISERROR(VLOOKUP($O26,[1]BEx6_1!$A:$Z,5,0)),0,VLOOKUP($O26,[1]BEx6_1!$A:$Z,5,0))</f>
        <v>12.620696519999999</v>
      </c>
      <c r="E26" s="24">
        <f>IF(ISERROR(VLOOKUP($O26,[1]BEx6_1!$A:$Z,6,0)),0,VLOOKUP($O26,[1]BEx6_1!$A:$Z,6,0))</f>
        <v>1502.33046107</v>
      </c>
      <c r="F26" s="34">
        <f t="shared" si="0"/>
        <v>79.589853708358788</v>
      </c>
      <c r="G26" s="22">
        <f>IF(ISERROR(VLOOKUP($O26,[1]BEx6_1!$A:$Z,8,0)),0,VLOOKUP($O26,[1]BEx6_1!$A:$Z,8,0))</f>
        <v>2845.4531434099999</v>
      </c>
      <c r="H26" s="23">
        <f>IF(ISERROR(VLOOKUP($O26,[1]BEx6_1!$A:$Z,10,0)),0,VLOOKUP($O26,[1]BEx6_1!$A:$Z,10,0))</f>
        <v>1065.9872513</v>
      </c>
      <c r="I26" s="24">
        <f>IF(ISERROR(VLOOKUP($O26,[1]BEx6_1!$A:$Z,11,0)),0,VLOOKUP($O26,[1]BEx6_1!$A:$Z,11,0))</f>
        <v>813.58534772999997</v>
      </c>
      <c r="J26" s="35">
        <f t="shared" si="1"/>
        <v>28.592470398405389</v>
      </c>
      <c r="K26" s="22">
        <f t="shared" si="2"/>
        <v>4733.0435724300005</v>
      </c>
      <c r="L26" s="23">
        <f t="shared" si="2"/>
        <v>1078.6079478199999</v>
      </c>
      <c r="M26" s="27">
        <f t="shared" si="2"/>
        <v>2315.9158087999999</v>
      </c>
      <c r="N26" s="28">
        <f t="shared" si="3"/>
        <v>48.930794178406039</v>
      </c>
      <c r="O26" s="29" t="s">
        <v>30</v>
      </c>
      <c r="P26" s="30" t="str">
        <f t="shared" si="4"/>
        <v/>
      </c>
      <c r="Q26" s="31"/>
    </row>
    <row r="27" spans="1:17" ht="21">
      <c r="A27" s="32">
        <v>22</v>
      </c>
      <c r="B27" s="33" t="str">
        <f>VLOOKUP($O27,[1]Name!$A:$B,2,0)</f>
        <v>พิจิตร</v>
      </c>
      <c r="C27" s="22">
        <f>IF(ISERROR(VLOOKUP($O27,[1]BEx6_1!$A:$Z,3,0)),0,VLOOKUP($O27,[1]BEx6_1!$A:$Z,3,0))</f>
        <v>1419.6212743599999</v>
      </c>
      <c r="D27" s="23">
        <f>IF(ISERROR(VLOOKUP($O27,[1]BEx6_1!$A:$Z,5,0)),0,VLOOKUP($O27,[1]BEx6_1!$A:$Z,5,0))</f>
        <v>8.9010389399999994</v>
      </c>
      <c r="E27" s="24">
        <f>IF(ISERROR(VLOOKUP($O27,[1]BEx6_1!$A:$Z,6,0)),0,VLOOKUP($O27,[1]BEx6_1!$A:$Z,6,0))</f>
        <v>1096.2013489999999</v>
      </c>
      <c r="F27" s="34">
        <f t="shared" si="0"/>
        <v>77.217872738219867</v>
      </c>
      <c r="G27" s="22">
        <f>IF(ISERROR(VLOOKUP($O27,[1]BEx6_1!$A:$Z,8,0)),0,VLOOKUP($O27,[1]BEx6_1!$A:$Z,8,0))</f>
        <v>2296.1966448500002</v>
      </c>
      <c r="H27" s="23">
        <f>IF(ISERROR(VLOOKUP($O27,[1]BEx6_1!$A:$Z,10,0)),0,VLOOKUP($O27,[1]BEx6_1!$A:$Z,10,0))</f>
        <v>849.63848360999998</v>
      </c>
      <c r="I27" s="24">
        <f>IF(ISERROR(VLOOKUP($O27,[1]BEx6_1!$A:$Z,11,0)),0,VLOOKUP($O27,[1]BEx6_1!$A:$Z,11,0))</f>
        <v>730.46848161000003</v>
      </c>
      <c r="J27" s="35">
        <f t="shared" si="1"/>
        <v>31.812104736252593</v>
      </c>
      <c r="K27" s="22">
        <f t="shared" si="2"/>
        <v>3715.8179192100001</v>
      </c>
      <c r="L27" s="23">
        <f t="shared" si="2"/>
        <v>858.53952255000002</v>
      </c>
      <c r="M27" s="27">
        <f t="shared" si="2"/>
        <v>1826.66983061</v>
      </c>
      <c r="N27" s="28">
        <f t="shared" si="3"/>
        <v>49.159293332606516</v>
      </c>
      <c r="O27" s="29" t="s">
        <v>31</v>
      </c>
      <c r="P27" s="30" t="str">
        <f t="shared" si="4"/>
        <v/>
      </c>
      <c r="Q27" s="31"/>
    </row>
    <row r="28" spans="1:17" ht="21">
      <c r="A28" s="32">
        <v>23</v>
      </c>
      <c r="B28" s="33" t="str">
        <f>VLOOKUP($O28,[1]Name!$A:$B,2,0)</f>
        <v>หนองบัวลำภู</v>
      </c>
      <c r="C28" s="22">
        <f>IF(ISERROR(VLOOKUP($O28,[1]BEx6_1!$A:$Z,3,0)),0,VLOOKUP($O28,[1]BEx6_1!$A:$Z,3,0))</f>
        <v>1040.5375137399999</v>
      </c>
      <c r="D28" s="23">
        <f>IF(ISERROR(VLOOKUP($O28,[1]BEx6_1!$A:$Z,5,0)),0,VLOOKUP($O28,[1]BEx6_1!$A:$Z,5,0))</f>
        <v>9.8124552499999993</v>
      </c>
      <c r="E28" s="24">
        <f>IF(ISERROR(VLOOKUP($O28,[1]BEx6_1!$A:$Z,6,0)),0,VLOOKUP($O28,[1]BEx6_1!$A:$Z,6,0))</f>
        <v>806.80407619000005</v>
      </c>
      <c r="F28" s="34">
        <f t="shared" si="0"/>
        <v>77.537240660368639</v>
      </c>
      <c r="G28" s="22">
        <f>IF(ISERROR(VLOOKUP($O28,[1]BEx6_1!$A:$Z,8,0)),0,VLOOKUP($O28,[1]BEx6_1!$A:$Z,8,0))</f>
        <v>2452.72254621</v>
      </c>
      <c r="H28" s="23">
        <f>IF(ISERROR(VLOOKUP($O28,[1]BEx6_1!$A:$Z,10,0)),0,VLOOKUP($O28,[1]BEx6_1!$A:$Z,10,0))</f>
        <v>523.85894661999998</v>
      </c>
      <c r="I28" s="24">
        <f>IF(ISERROR(VLOOKUP($O28,[1]BEx6_1!$A:$Z,11,0)),0,VLOOKUP($O28,[1]BEx6_1!$A:$Z,11,0))</f>
        <v>911.44050375999996</v>
      </c>
      <c r="J28" s="35">
        <f t="shared" si="1"/>
        <v>37.160359012819349</v>
      </c>
      <c r="K28" s="22">
        <f t="shared" si="2"/>
        <v>3493.2600599500001</v>
      </c>
      <c r="L28" s="23">
        <f t="shared" si="2"/>
        <v>533.67140186999995</v>
      </c>
      <c r="M28" s="27">
        <f t="shared" si="2"/>
        <v>1718.2445799500001</v>
      </c>
      <c r="N28" s="28">
        <f t="shared" si="3"/>
        <v>49.187422363698673</v>
      </c>
      <c r="O28" s="29" t="s">
        <v>32</v>
      </c>
      <c r="P28" s="30" t="str">
        <f t="shared" si="4"/>
        <v/>
      </c>
      <c r="Q28" s="31"/>
    </row>
    <row r="29" spans="1:17" ht="21">
      <c r="A29" s="32">
        <v>24</v>
      </c>
      <c r="B29" s="33" t="str">
        <f>VLOOKUP($O29,[1]Name!$A:$B,2,0)</f>
        <v>อำนาจเจริญ</v>
      </c>
      <c r="C29" s="22">
        <f>IF(ISERROR(VLOOKUP($O29,[1]BEx6_1!$A:$Z,3,0)),0,VLOOKUP($O29,[1]BEx6_1!$A:$Z,3,0))</f>
        <v>983.61983721000001</v>
      </c>
      <c r="D29" s="23">
        <f>IF(ISERROR(VLOOKUP($O29,[1]BEx6_1!$A:$Z,5,0)),0,VLOOKUP($O29,[1]BEx6_1!$A:$Z,5,0))</f>
        <v>7.3621846499999997</v>
      </c>
      <c r="E29" s="24">
        <f>IF(ISERROR(VLOOKUP($O29,[1]BEx6_1!$A:$Z,6,0)),0,VLOOKUP($O29,[1]BEx6_1!$A:$Z,6,0))</f>
        <v>709.36565465000001</v>
      </c>
      <c r="F29" s="36">
        <f t="shared" si="0"/>
        <v>72.117867880957803</v>
      </c>
      <c r="G29" s="22">
        <f>IF(ISERROR(VLOOKUP($O29,[1]BEx6_1!$A:$Z,8,0)),0,VLOOKUP($O29,[1]BEx6_1!$A:$Z,8,0))</f>
        <v>1816.1792255099999</v>
      </c>
      <c r="H29" s="23">
        <f>IF(ISERROR(VLOOKUP($O29,[1]BEx6_1!$A:$Z,10,0)),0,VLOOKUP($O29,[1]BEx6_1!$A:$Z,10,0))</f>
        <v>531.86914919000003</v>
      </c>
      <c r="I29" s="24">
        <f>IF(ISERROR(VLOOKUP($O29,[1]BEx6_1!$A:$Z,11,0)),0,VLOOKUP($O29,[1]BEx6_1!$A:$Z,11,0))</f>
        <v>669.31521812999995</v>
      </c>
      <c r="J29" s="35">
        <f t="shared" si="1"/>
        <v>36.852927768846719</v>
      </c>
      <c r="K29" s="22">
        <f t="shared" si="2"/>
        <v>2799.7990627199997</v>
      </c>
      <c r="L29" s="23">
        <f t="shared" si="2"/>
        <v>539.23133384000005</v>
      </c>
      <c r="M29" s="27">
        <f t="shared" si="2"/>
        <v>1378.6808727799998</v>
      </c>
      <c r="N29" s="28">
        <f t="shared" si="3"/>
        <v>49.242136378194722</v>
      </c>
      <c r="O29" s="29" t="s">
        <v>33</v>
      </c>
      <c r="P29" s="30" t="str">
        <f t="shared" si="4"/>
        <v/>
      </c>
      <c r="Q29" s="31"/>
    </row>
    <row r="30" spans="1:17" ht="21">
      <c r="A30" s="32">
        <v>25</v>
      </c>
      <c r="B30" s="33" t="str">
        <f>VLOOKUP($O30,[1]Name!$A:$B,2,0)</f>
        <v>นครสวรรค์</v>
      </c>
      <c r="C30" s="22">
        <f>IF(ISERROR(VLOOKUP($O30,[1]BEx6_1!$A:$Z,3,0)),0,VLOOKUP($O30,[1]BEx6_1!$A:$Z,3,0))</f>
        <v>3512.6058484800001</v>
      </c>
      <c r="D30" s="23">
        <f>IF(ISERROR(VLOOKUP($O30,[1]BEx6_1!$A:$Z,5,0)),0,VLOOKUP($O30,[1]BEx6_1!$A:$Z,5,0))</f>
        <v>29.192511490000001</v>
      </c>
      <c r="E30" s="24">
        <f>IF(ISERROR(VLOOKUP($O30,[1]BEx6_1!$A:$Z,6,0)),0,VLOOKUP($O30,[1]BEx6_1!$A:$Z,6,0))</f>
        <v>2666.2182320900001</v>
      </c>
      <c r="F30" s="34">
        <f t="shared" si="0"/>
        <v>75.904281524889711</v>
      </c>
      <c r="G30" s="22">
        <f>IF(ISERROR(VLOOKUP($O30,[1]BEx6_1!$A:$Z,8,0)),0,VLOOKUP($O30,[1]BEx6_1!$A:$Z,8,0))</f>
        <v>5244.8682536899996</v>
      </c>
      <c r="H30" s="23">
        <f>IF(ISERROR(VLOOKUP($O30,[1]BEx6_1!$A:$Z,10,0)),0,VLOOKUP($O30,[1]BEx6_1!$A:$Z,10,0))</f>
        <v>2440.2662199800002</v>
      </c>
      <c r="I30" s="24">
        <f>IF(ISERROR(VLOOKUP($O30,[1]BEx6_1!$A:$Z,11,0)),0,VLOOKUP($O30,[1]BEx6_1!$A:$Z,11,0))</f>
        <v>1657.1125440200001</v>
      </c>
      <c r="J30" s="35">
        <f t="shared" si="1"/>
        <v>31.594931728821734</v>
      </c>
      <c r="K30" s="22">
        <f t="shared" si="2"/>
        <v>8757.4741021699992</v>
      </c>
      <c r="L30" s="23">
        <f t="shared" si="2"/>
        <v>2469.4587314700002</v>
      </c>
      <c r="M30" s="27">
        <f t="shared" si="2"/>
        <v>4323.3307761100004</v>
      </c>
      <c r="N30" s="28">
        <f t="shared" si="3"/>
        <v>49.367325848428486</v>
      </c>
      <c r="O30" s="29" t="s">
        <v>34</v>
      </c>
      <c r="P30" s="30" t="str">
        <f t="shared" si="4"/>
        <v/>
      </c>
      <c r="Q30" s="31"/>
    </row>
    <row r="31" spans="1:17" ht="21">
      <c r="A31" s="32">
        <v>26</v>
      </c>
      <c r="B31" s="33" t="str">
        <f>VLOOKUP($O31,[1]Name!$A:$B,2,0)</f>
        <v>ระนอง</v>
      </c>
      <c r="C31" s="22">
        <f>IF(ISERROR(VLOOKUP($O31,[1]BEx6_1!$A:$Z,3,0)),0,VLOOKUP($O31,[1]BEx6_1!$A:$Z,3,0))</f>
        <v>721.76409676000003</v>
      </c>
      <c r="D31" s="23">
        <f>IF(ISERROR(VLOOKUP($O31,[1]BEx6_1!$A:$Z,5,0)),0,VLOOKUP($O31,[1]BEx6_1!$A:$Z,5,0))</f>
        <v>5.3546881400000004</v>
      </c>
      <c r="E31" s="24">
        <f>IF(ISERROR(VLOOKUP($O31,[1]BEx6_1!$A:$Z,6,0)),0,VLOOKUP($O31,[1]BEx6_1!$A:$Z,6,0))</f>
        <v>573.53647271</v>
      </c>
      <c r="F31" s="34">
        <f t="shared" si="0"/>
        <v>79.463148040281581</v>
      </c>
      <c r="G31" s="22">
        <f>IF(ISERROR(VLOOKUP($O31,[1]BEx6_1!$A:$Z,8,0)),0,VLOOKUP($O31,[1]BEx6_1!$A:$Z,8,0))</f>
        <v>1299.66611283</v>
      </c>
      <c r="H31" s="23">
        <f>IF(ISERROR(VLOOKUP($O31,[1]BEx6_1!$A:$Z,10,0)),0,VLOOKUP($O31,[1]BEx6_1!$A:$Z,10,0))</f>
        <v>647.22836981</v>
      </c>
      <c r="I31" s="24">
        <f>IF(ISERROR(VLOOKUP($O31,[1]BEx6_1!$A:$Z,11,0)),0,VLOOKUP($O31,[1]BEx6_1!$A:$Z,11,0))</f>
        <v>429.75921512999997</v>
      </c>
      <c r="J31" s="35">
        <f t="shared" si="1"/>
        <v>33.066893942029992</v>
      </c>
      <c r="K31" s="22">
        <f t="shared" si="2"/>
        <v>2021.43020959</v>
      </c>
      <c r="L31" s="23">
        <f t="shared" si="2"/>
        <v>652.58305795000001</v>
      </c>
      <c r="M31" s="27">
        <f t="shared" si="2"/>
        <v>1003.29568784</v>
      </c>
      <c r="N31" s="28">
        <f t="shared" si="3"/>
        <v>49.632962002853176</v>
      </c>
      <c r="O31" s="29" t="s">
        <v>35</v>
      </c>
      <c r="P31" s="30" t="str">
        <f t="shared" si="4"/>
        <v/>
      </c>
      <c r="Q31" s="31"/>
    </row>
    <row r="32" spans="1:17" ht="21">
      <c r="A32" s="32">
        <v>27</v>
      </c>
      <c r="B32" s="33" t="str">
        <f>VLOOKUP($O32,[1]Name!$A:$B,2,0)</f>
        <v>นครนายก</v>
      </c>
      <c r="C32" s="22">
        <f>IF(ISERROR(VLOOKUP($O32,[1]BEx6_1!$A:$Z,3,0)),0,VLOOKUP($O32,[1]BEx6_1!$A:$Z,3,0))</f>
        <v>1126.41557158</v>
      </c>
      <c r="D32" s="23">
        <f>IF(ISERROR(VLOOKUP($O32,[1]BEx6_1!$A:$Z,5,0)),0,VLOOKUP($O32,[1]BEx6_1!$A:$Z,5,0))</f>
        <v>16.731743989999998</v>
      </c>
      <c r="E32" s="24">
        <f>IF(ISERROR(VLOOKUP($O32,[1]BEx6_1!$A:$Z,6,0)),0,VLOOKUP($O32,[1]BEx6_1!$A:$Z,6,0))</f>
        <v>831.97384648000002</v>
      </c>
      <c r="F32" s="34">
        <f t="shared" si="0"/>
        <v>73.860293436196685</v>
      </c>
      <c r="G32" s="22">
        <f>IF(ISERROR(VLOOKUP($O32,[1]BEx6_1!$A:$Z,8,0)),0,VLOOKUP($O32,[1]BEx6_1!$A:$Z,8,0))</f>
        <v>1462.96215173</v>
      </c>
      <c r="H32" s="23">
        <f>IF(ISERROR(VLOOKUP($O32,[1]BEx6_1!$A:$Z,10,0)),0,VLOOKUP($O32,[1]BEx6_1!$A:$Z,10,0))</f>
        <v>600.64257187999999</v>
      </c>
      <c r="I32" s="24">
        <f>IF(ISERROR(VLOOKUP($O32,[1]BEx6_1!$A:$Z,11,0)),0,VLOOKUP($O32,[1]BEx6_1!$A:$Z,11,0))</f>
        <v>472.63692268</v>
      </c>
      <c r="J32" s="35">
        <f t="shared" si="1"/>
        <v>32.306845540815367</v>
      </c>
      <c r="K32" s="22">
        <f t="shared" si="2"/>
        <v>2589.37772331</v>
      </c>
      <c r="L32" s="23">
        <f t="shared" si="2"/>
        <v>617.37431587000003</v>
      </c>
      <c r="M32" s="27">
        <f t="shared" si="2"/>
        <v>1304.61076916</v>
      </c>
      <c r="N32" s="28">
        <f t="shared" si="3"/>
        <v>50.383177294516798</v>
      </c>
      <c r="O32" s="29" t="s">
        <v>36</v>
      </c>
      <c r="P32" s="30" t="str">
        <f t="shared" si="4"/>
        <v/>
      </c>
      <c r="Q32" s="31"/>
    </row>
    <row r="33" spans="1:17" ht="21">
      <c r="A33" s="32">
        <v>28</v>
      </c>
      <c r="B33" s="33" t="str">
        <f>VLOOKUP($O33,[1]Name!$A:$B,2,0)</f>
        <v>เพชรบุรี</v>
      </c>
      <c r="C33" s="22">
        <f>IF(ISERROR(VLOOKUP($O33,[1]BEx6_1!$A:$Z,3,0)),0,VLOOKUP($O33,[1]BEx6_1!$A:$Z,3,0))</f>
        <v>3003.72760793</v>
      </c>
      <c r="D33" s="23">
        <f>IF(ISERROR(VLOOKUP($O33,[1]BEx6_1!$A:$Z,5,0)),0,VLOOKUP($O33,[1]BEx6_1!$A:$Z,5,0))</f>
        <v>13.63966089</v>
      </c>
      <c r="E33" s="24">
        <f>IF(ISERROR(VLOOKUP($O33,[1]BEx6_1!$A:$Z,6,0)),0,VLOOKUP($O33,[1]BEx6_1!$A:$Z,6,0))</f>
        <v>2218.2034082</v>
      </c>
      <c r="F33" s="34">
        <f t="shared" si="0"/>
        <v>73.848354369544879</v>
      </c>
      <c r="G33" s="22">
        <f>IF(ISERROR(VLOOKUP($O33,[1]BEx6_1!$A:$Z,8,0)),0,VLOOKUP($O33,[1]BEx6_1!$A:$Z,8,0))</f>
        <v>3832.6578155100001</v>
      </c>
      <c r="H33" s="23">
        <f>IF(ISERROR(VLOOKUP($O33,[1]BEx6_1!$A:$Z,10,0)),0,VLOOKUP($O33,[1]BEx6_1!$A:$Z,10,0))</f>
        <v>1727.5850441600001</v>
      </c>
      <c r="I33" s="24">
        <f>IF(ISERROR(VLOOKUP($O33,[1]BEx6_1!$A:$Z,11,0)),0,VLOOKUP($O33,[1]BEx6_1!$A:$Z,11,0))</f>
        <v>1230.1421839499999</v>
      </c>
      <c r="J33" s="35">
        <f t="shared" si="1"/>
        <v>32.09632174758363</v>
      </c>
      <c r="K33" s="22">
        <f t="shared" si="2"/>
        <v>6836.3854234400005</v>
      </c>
      <c r="L33" s="23">
        <f t="shared" si="2"/>
        <v>1741.22470505</v>
      </c>
      <c r="M33" s="27">
        <f t="shared" si="2"/>
        <v>3448.3455921499999</v>
      </c>
      <c r="N33" s="28">
        <f t="shared" si="3"/>
        <v>50.44106466447333</v>
      </c>
      <c r="O33" s="29" t="s">
        <v>37</v>
      </c>
      <c r="P33" s="30" t="str">
        <f t="shared" si="4"/>
        <v/>
      </c>
      <c r="Q33" s="31"/>
    </row>
    <row r="34" spans="1:17" ht="21">
      <c r="A34" s="32">
        <v>29</v>
      </c>
      <c r="B34" s="33" t="str">
        <f>VLOOKUP($O34,[1]Name!$A:$B,2,0)</f>
        <v>จันทบุรี</v>
      </c>
      <c r="C34" s="22">
        <f>IF(ISERROR(VLOOKUP($O34,[1]BEx6_1!$A:$Z,3,0)),0,VLOOKUP($O34,[1]BEx6_1!$A:$Z,3,0))</f>
        <v>2272.3125422899998</v>
      </c>
      <c r="D34" s="23">
        <f>IF(ISERROR(VLOOKUP($O34,[1]BEx6_1!$A:$Z,5,0)),0,VLOOKUP($O34,[1]BEx6_1!$A:$Z,5,0))</f>
        <v>11.62364148</v>
      </c>
      <c r="E34" s="24">
        <f>IF(ISERROR(VLOOKUP($O34,[1]BEx6_1!$A:$Z,6,0)),0,VLOOKUP($O34,[1]BEx6_1!$A:$Z,6,0))</f>
        <v>1853.49873445</v>
      </c>
      <c r="F34" s="34">
        <f t="shared" si="0"/>
        <v>81.568829109312318</v>
      </c>
      <c r="G34" s="22">
        <f>IF(ISERROR(VLOOKUP($O34,[1]BEx6_1!$A:$Z,8,0)),0,VLOOKUP($O34,[1]BEx6_1!$A:$Z,8,0))</f>
        <v>2862.65464041</v>
      </c>
      <c r="H34" s="23">
        <f>IF(ISERROR(VLOOKUP($O34,[1]BEx6_1!$A:$Z,10,0)),0,VLOOKUP($O34,[1]BEx6_1!$A:$Z,10,0))</f>
        <v>1196.45019884</v>
      </c>
      <c r="I34" s="24">
        <f>IF(ISERROR(VLOOKUP($O34,[1]BEx6_1!$A:$Z,11,0)),0,VLOOKUP($O34,[1]BEx6_1!$A:$Z,11,0))</f>
        <v>737.08476265000002</v>
      </c>
      <c r="J34" s="35">
        <f t="shared" si="1"/>
        <v>25.748295035143741</v>
      </c>
      <c r="K34" s="22">
        <f t="shared" si="2"/>
        <v>5134.9671827000002</v>
      </c>
      <c r="L34" s="23">
        <f t="shared" si="2"/>
        <v>1208.07384032</v>
      </c>
      <c r="M34" s="27">
        <f t="shared" si="2"/>
        <v>2590.5834970999999</v>
      </c>
      <c r="N34" s="28">
        <f t="shared" si="3"/>
        <v>50.449854983062494</v>
      </c>
      <c r="O34" s="29" t="s">
        <v>38</v>
      </c>
      <c r="P34" s="30" t="str">
        <f t="shared" si="4"/>
        <v/>
      </c>
      <c r="Q34" s="31"/>
    </row>
    <row r="35" spans="1:17" ht="21">
      <c r="A35" s="32">
        <v>30</v>
      </c>
      <c r="B35" s="33" t="str">
        <f>VLOOKUP($O35,[1]Name!$A:$B,2,0)</f>
        <v>ภูเก็ต</v>
      </c>
      <c r="C35" s="22">
        <f>IF(ISERROR(VLOOKUP($O35,[1]BEx6_1!$A:$Z,3,0)),0,VLOOKUP($O35,[1]BEx6_1!$A:$Z,3,0))</f>
        <v>1802.3202777399999</v>
      </c>
      <c r="D35" s="23">
        <f>IF(ISERROR(VLOOKUP($O35,[1]BEx6_1!$A:$Z,5,0)),0,VLOOKUP($O35,[1]BEx6_1!$A:$Z,5,0))</f>
        <v>14.27912781</v>
      </c>
      <c r="E35" s="24">
        <f>IF(ISERROR(VLOOKUP($O35,[1]BEx6_1!$A:$Z,6,0)),0,VLOOKUP($O35,[1]BEx6_1!$A:$Z,6,0))</f>
        <v>1413.2829949100001</v>
      </c>
      <c r="F35" s="34">
        <f t="shared" si="0"/>
        <v>78.414642079163144</v>
      </c>
      <c r="G35" s="22">
        <f>IF(ISERROR(VLOOKUP($O35,[1]BEx6_1!$A:$Z,8,0)),0,VLOOKUP($O35,[1]BEx6_1!$A:$Z,8,0))</f>
        <v>1808.5475096</v>
      </c>
      <c r="H35" s="23">
        <f>IF(ISERROR(VLOOKUP($O35,[1]BEx6_1!$A:$Z,10,0)),0,VLOOKUP($O35,[1]BEx6_1!$A:$Z,10,0))</f>
        <v>1262.8254545</v>
      </c>
      <c r="I35" s="24">
        <f>IF(ISERROR(VLOOKUP($O35,[1]BEx6_1!$A:$Z,11,0)),0,VLOOKUP($O35,[1]BEx6_1!$A:$Z,11,0))</f>
        <v>415.45232031</v>
      </c>
      <c r="J35" s="35">
        <f t="shared" si="1"/>
        <v>22.971601138744006</v>
      </c>
      <c r="K35" s="22">
        <f t="shared" si="2"/>
        <v>3610.8677873400002</v>
      </c>
      <c r="L35" s="23">
        <f t="shared" si="2"/>
        <v>1277.1045823100001</v>
      </c>
      <c r="M35" s="27">
        <f t="shared" si="2"/>
        <v>1828.7353152200001</v>
      </c>
      <c r="N35" s="28">
        <f t="shared" si="3"/>
        <v>50.645313617731915</v>
      </c>
      <c r="O35" s="29" t="s">
        <v>39</v>
      </c>
      <c r="P35" s="30" t="str">
        <f t="shared" si="4"/>
        <v/>
      </c>
      <c r="Q35" s="31"/>
    </row>
    <row r="36" spans="1:17" ht="21">
      <c r="A36" s="32">
        <v>31</v>
      </c>
      <c r="B36" s="33" t="str">
        <f>VLOOKUP($O36,[1]Name!$A:$B,2,0)</f>
        <v>เพชรบูรณ์</v>
      </c>
      <c r="C36" s="22">
        <f>IF(ISERROR(VLOOKUP($O36,[1]BEx6_1!$A:$Z,3,0)),0,VLOOKUP($O36,[1]BEx6_1!$A:$Z,3,0))</f>
        <v>2486.0045857999999</v>
      </c>
      <c r="D36" s="23">
        <f>IF(ISERROR(VLOOKUP($O36,[1]BEx6_1!$A:$Z,5,0)),0,VLOOKUP($O36,[1]BEx6_1!$A:$Z,5,0))</f>
        <v>9.4462189300000006</v>
      </c>
      <c r="E36" s="24">
        <f>IF(ISERROR(VLOOKUP($O36,[1]BEx6_1!$A:$Z,6,0)),0,VLOOKUP($O36,[1]BEx6_1!$A:$Z,6,0))</f>
        <v>1984.67685579</v>
      </c>
      <c r="F36" s="34">
        <f t="shared" si="0"/>
        <v>79.833998180310189</v>
      </c>
      <c r="G36" s="22">
        <f>IF(ISERROR(VLOOKUP($O36,[1]BEx6_1!$A:$Z,8,0)),0,VLOOKUP($O36,[1]BEx6_1!$A:$Z,8,0))</f>
        <v>3963.9901199999999</v>
      </c>
      <c r="H36" s="23">
        <f>IF(ISERROR(VLOOKUP($O36,[1]BEx6_1!$A:$Z,10,0)),0,VLOOKUP($O36,[1]BEx6_1!$A:$Z,10,0))</f>
        <v>1552.2054422799999</v>
      </c>
      <c r="I36" s="24">
        <f>IF(ISERROR(VLOOKUP($O36,[1]BEx6_1!$A:$Z,11,0)),0,VLOOKUP($O36,[1]BEx6_1!$A:$Z,11,0))</f>
        <v>1293.16195808</v>
      </c>
      <c r="J36" s="35">
        <f t="shared" si="1"/>
        <v>32.622734137389827</v>
      </c>
      <c r="K36" s="22">
        <f t="shared" si="2"/>
        <v>6449.9947057999998</v>
      </c>
      <c r="L36" s="23">
        <f t="shared" si="2"/>
        <v>1561.6516612099999</v>
      </c>
      <c r="M36" s="27">
        <f t="shared" si="2"/>
        <v>3277.8388138700002</v>
      </c>
      <c r="N36" s="28">
        <f t="shared" si="3"/>
        <v>50.819248129343173</v>
      </c>
      <c r="O36" s="29" t="s">
        <v>40</v>
      </c>
      <c r="P36" s="30" t="str">
        <f t="shared" si="4"/>
        <v/>
      </c>
      <c r="Q36" s="31"/>
    </row>
    <row r="37" spans="1:17" ht="21">
      <c r="A37" s="32">
        <v>32</v>
      </c>
      <c r="B37" s="33" t="str">
        <f>VLOOKUP($O37,[1]Name!$A:$B,2,0)</f>
        <v>กำแพงเพชร</v>
      </c>
      <c r="C37" s="22">
        <f>IF(ISERROR(VLOOKUP($O37,[1]BEx6_1!$A:$Z,3,0)),0,VLOOKUP($O37,[1]BEx6_1!$A:$Z,3,0))</f>
        <v>1899.1638064199999</v>
      </c>
      <c r="D37" s="23">
        <f>IF(ISERROR(VLOOKUP($O37,[1]BEx6_1!$A:$Z,5,0)),0,VLOOKUP($O37,[1]BEx6_1!$A:$Z,5,0))</f>
        <v>4.0413688700000003</v>
      </c>
      <c r="E37" s="24">
        <f>IF(ISERROR(VLOOKUP($O37,[1]BEx6_1!$A:$Z,6,0)),0,VLOOKUP($O37,[1]BEx6_1!$A:$Z,6,0))</f>
        <v>1533.3516963</v>
      </c>
      <c r="F37" s="34">
        <f t="shared" si="0"/>
        <v>80.738253915570851</v>
      </c>
      <c r="G37" s="22">
        <f>IF(ISERROR(VLOOKUP($O37,[1]BEx6_1!$A:$Z,8,0)),0,VLOOKUP($O37,[1]BEx6_1!$A:$Z,8,0))</f>
        <v>2940.8585584100001</v>
      </c>
      <c r="H37" s="23">
        <f>IF(ISERROR(VLOOKUP($O37,[1]BEx6_1!$A:$Z,10,0)),0,VLOOKUP($O37,[1]BEx6_1!$A:$Z,10,0))</f>
        <v>1061.7455762</v>
      </c>
      <c r="I37" s="24">
        <f>IF(ISERROR(VLOOKUP($O37,[1]BEx6_1!$A:$Z,11,0)),0,VLOOKUP($O37,[1]BEx6_1!$A:$Z,11,0))</f>
        <v>930.18300381999995</v>
      </c>
      <c r="J37" s="35">
        <f t="shared" si="1"/>
        <v>31.629640982220891</v>
      </c>
      <c r="K37" s="22">
        <f t="shared" si="2"/>
        <v>4840.0223648299998</v>
      </c>
      <c r="L37" s="23">
        <f t="shared" si="2"/>
        <v>1065.78694507</v>
      </c>
      <c r="M37" s="27">
        <f t="shared" si="2"/>
        <v>2463.5347001199998</v>
      </c>
      <c r="N37" s="28">
        <f t="shared" si="3"/>
        <v>50.899242078327219</v>
      </c>
      <c r="O37" s="29" t="s">
        <v>41</v>
      </c>
      <c r="P37" s="30" t="str">
        <f t="shared" si="4"/>
        <v/>
      </c>
      <c r="Q37" s="31"/>
    </row>
    <row r="38" spans="1:17" ht="21">
      <c r="A38" s="32">
        <v>33</v>
      </c>
      <c r="B38" s="33" t="str">
        <f>VLOOKUP($O38,[1]Name!$A:$B,2,0)</f>
        <v>สระบุรี</v>
      </c>
      <c r="C38" s="22">
        <f>IF(ISERROR(VLOOKUP($O38,[1]BEx6_1!$A:$Z,3,0)),0,VLOOKUP($O38,[1]BEx6_1!$A:$Z,3,0))</f>
        <v>2200.3991486499999</v>
      </c>
      <c r="D38" s="23">
        <f>IF(ISERROR(VLOOKUP($O38,[1]BEx6_1!$A:$Z,5,0)),0,VLOOKUP($O38,[1]BEx6_1!$A:$Z,5,0))</f>
        <v>12.71481859</v>
      </c>
      <c r="E38" s="24">
        <f>IF(ISERROR(VLOOKUP($O38,[1]BEx6_1!$A:$Z,6,0)),0,VLOOKUP($O38,[1]BEx6_1!$A:$Z,6,0))</f>
        <v>1713.7025979800001</v>
      </c>
      <c r="F38" s="34">
        <f t="shared" si="0"/>
        <v>77.881442511527936</v>
      </c>
      <c r="G38" s="22">
        <f>IF(ISERROR(VLOOKUP($O38,[1]BEx6_1!$A:$Z,8,0)),0,VLOOKUP($O38,[1]BEx6_1!$A:$Z,8,0))</f>
        <v>2893.7295024</v>
      </c>
      <c r="H38" s="23">
        <f>IF(ISERROR(VLOOKUP($O38,[1]BEx6_1!$A:$Z,10,0)),0,VLOOKUP($O38,[1]BEx6_1!$A:$Z,10,0))</f>
        <v>1724.4187740100001</v>
      </c>
      <c r="I38" s="24">
        <f>IF(ISERROR(VLOOKUP($O38,[1]BEx6_1!$A:$Z,11,0)),0,VLOOKUP($O38,[1]BEx6_1!$A:$Z,11,0))</f>
        <v>881.42512967000005</v>
      </c>
      <c r="J38" s="35">
        <f t="shared" si="1"/>
        <v>30.459831471426895</v>
      </c>
      <c r="K38" s="22">
        <f t="shared" ref="K38:M69" si="5">C38+G38</f>
        <v>5094.1286510499995</v>
      </c>
      <c r="L38" s="23">
        <f t="shared" si="5"/>
        <v>1737.1335926000002</v>
      </c>
      <c r="M38" s="27">
        <f t="shared" si="5"/>
        <v>2595.12772765</v>
      </c>
      <c r="N38" s="28">
        <f t="shared" si="3"/>
        <v>50.943505855807025</v>
      </c>
      <c r="O38" s="29" t="s">
        <v>42</v>
      </c>
      <c r="P38" s="30" t="str">
        <f t="shared" si="4"/>
        <v/>
      </c>
      <c r="Q38" s="31"/>
    </row>
    <row r="39" spans="1:17" ht="21">
      <c r="A39" s="32">
        <v>34</v>
      </c>
      <c r="B39" s="33" t="str">
        <f>VLOOKUP($O39,[1]Name!$A:$B,2,0)</f>
        <v>ชัยภูมิ</v>
      </c>
      <c r="C39" s="22">
        <f>IF(ISERROR(VLOOKUP($O39,[1]BEx6_1!$A:$Z,3,0)),0,VLOOKUP($O39,[1]BEx6_1!$A:$Z,3,0))</f>
        <v>2861.9033878400001</v>
      </c>
      <c r="D39" s="23">
        <f>IF(ISERROR(VLOOKUP($O39,[1]BEx6_1!$A:$Z,5,0)),0,VLOOKUP($O39,[1]BEx6_1!$A:$Z,5,0))</f>
        <v>7.7833170699999998</v>
      </c>
      <c r="E39" s="24">
        <f>IF(ISERROR(VLOOKUP($O39,[1]BEx6_1!$A:$Z,6,0)),0,VLOOKUP($O39,[1]BEx6_1!$A:$Z,6,0))</f>
        <v>2262.38336811</v>
      </c>
      <c r="F39" s="34">
        <f t="shared" si="0"/>
        <v>79.051703063167238</v>
      </c>
      <c r="G39" s="22">
        <f>IF(ISERROR(VLOOKUP($O39,[1]BEx6_1!$A:$Z,8,0)),0,VLOOKUP($O39,[1]BEx6_1!$A:$Z,8,0))</f>
        <v>3735.9603790199999</v>
      </c>
      <c r="H39" s="23">
        <f>IF(ISERROR(VLOOKUP($O39,[1]BEx6_1!$A:$Z,10,0)),0,VLOOKUP($O39,[1]BEx6_1!$A:$Z,10,0))</f>
        <v>1353.0015817200001</v>
      </c>
      <c r="I39" s="24">
        <f>IF(ISERROR(VLOOKUP($O39,[1]BEx6_1!$A:$Z,11,0)),0,VLOOKUP($O39,[1]BEx6_1!$A:$Z,11,0))</f>
        <v>1110.9055145100001</v>
      </c>
      <c r="J39" s="35">
        <f t="shared" si="1"/>
        <v>29.735473661565109</v>
      </c>
      <c r="K39" s="22">
        <f t="shared" si="5"/>
        <v>6597.8637668600004</v>
      </c>
      <c r="L39" s="23">
        <f t="shared" si="5"/>
        <v>1360.7848987900002</v>
      </c>
      <c r="M39" s="27">
        <f t="shared" si="5"/>
        <v>3373.2888826200001</v>
      </c>
      <c r="N39" s="28">
        <f t="shared" si="3"/>
        <v>51.126985973300677</v>
      </c>
      <c r="O39" s="29" t="s">
        <v>43</v>
      </c>
      <c r="P39" s="30" t="str">
        <f t="shared" si="4"/>
        <v/>
      </c>
      <c r="Q39" s="31"/>
    </row>
    <row r="40" spans="1:17" ht="21">
      <c r="A40" s="32">
        <v>35</v>
      </c>
      <c r="B40" s="33" t="str">
        <f>VLOOKUP($O40,[1]Name!$A:$B,2,0)</f>
        <v>ปทุมธานี</v>
      </c>
      <c r="C40" s="22">
        <f>IF(ISERROR(VLOOKUP($O40,[1]BEx6_1!$A:$Z,3,0)),0,VLOOKUP($O40,[1]BEx6_1!$A:$Z,3,0))</f>
        <v>3678.6795176599999</v>
      </c>
      <c r="D40" s="23">
        <f>IF(ISERROR(VLOOKUP($O40,[1]BEx6_1!$A:$Z,5,0)),0,VLOOKUP($O40,[1]BEx6_1!$A:$Z,5,0))</f>
        <v>68.146880859999996</v>
      </c>
      <c r="E40" s="24">
        <f>IF(ISERROR(VLOOKUP($O40,[1]BEx6_1!$A:$Z,6,0)),0,VLOOKUP($O40,[1]BEx6_1!$A:$Z,6,0))</f>
        <v>2711.2831626799998</v>
      </c>
      <c r="F40" s="34">
        <f t="shared" si="0"/>
        <v>73.702619368284658</v>
      </c>
      <c r="G40" s="22">
        <f>IF(ISERROR(VLOOKUP($O40,[1]BEx6_1!$A:$Z,8,0)),0,VLOOKUP($O40,[1]BEx6_1!$A:$Z,8,0))</f>
        <v>3292.83952955</v>
      </c>
      <c r="H40" s="23">
        <f>IF(ISERROR(VLOOKUP($O40,[1]BEx6_1!$A:$Z,10,0)),0,VLOOKUP($O40,[1]BEx6_1!$A:$Z,10,0))</f>
        <v>1530.2636730199999</v>
      </c>
      <c r="I40" s="24">
        <f>IF(ISERROR(VLOOKUP($O40,[1]BEx6_1!$A:$Z,11,0)),0,VLOOKUP($O40,[1]BEx6_1!$A:$Z,11,0))</f>
        <v>865.16155419999996</v>
      </c>
      <c r="J40" s="35">
        <f t="shared" si="1"/>
        <v>26.274027216814694</v>
      </c>
      <c r="K40" s="22">
        <f t="shared" si="5"/>
        <v>6971.5190472100003</v>
      </c>
      <c r="L40" s="23">
        <f t="shared" si="5"/>
        <v>1598.41055388</v>
      </c>
      <c r="M40" s="27">
        <f t="shared" si="5"/>
        <v>3576.4447168799998</v>
      </c>
      <c r="N40" s="28">
        <f t="shared" si="3"/>
        <v>51.300795316786683</v>
      </c>
      <c r="O40" s="29" t="s">
        <v>44</v>
      </c>
      <c r="P40" s="30" t="str">
        <f t="shared" si="4"/>
        <v/>
      </c>
      <c r="Q40" s="31"/>
    </row>
    <row r="41" spans="1:17" ht="21">
      <c r="A41" s="32">
        <v>36</v>
      </c>
      <c r="B41" s="33" t="str">
        <f>VLOOKUP($O41,[1]Name!$A:$B,2,0)</f>
        <v>ฉะเชิงเทรา</v>
      </c>
      <c r="C41" s="22">
        <f>IF(ISERROR(VLOOKUP($O41,[1]BEx6_1!$A:$Z,3,0)),0,VLOOKUP($O41,[1]BEx6_1!$A:$Z,3,0))</f>
        <v>2321.6402048800001</v>
      </c>
      <c r="D41" s="23">
        <f>IF(ISERROR(VLOOKUP($O41,[1]BEx6_1!$A:$Z,5,0)),0,VLOOKUP($O41,[1]BEx6_1!$A:$Z,5,0))</f>
        <v>24.480903470000001</v>
      </c>
      <c r="E41" s="24">
        <f>IF(ISERROR(VLOOKUP($O41,[1]BEx6_1!$A:$Z,6,0)),0,VLOOKUP($O41,[1]BEx6_1!$A:$Z,6,0))</f>
        <v>1689.5285762999999</v>
      </c>
      <c r="F41" s="34">
        <f t="shared" si="0"/>
        <v>72.773058148660368</v>
      </c>
      <c r="G41" s="22">
        <f>IF(ISERROR(VLOOKUP($O41,[1]BEx6_1!$A:$Z,8,0)),0,VLOOKUP($O41,[1]BEx6_1!$A:$Z,8,0))</f>
        <v>3172.7358638999999</v>
      </c>
      <c r="H41" s="23">
        <f>IF(ISERROR(VLOOKUP($O41,[1]BEx6_1!$A:$Z,10,0)),0,VLOOKUP($O41,[1]BEx6_1!$A:$Z,10,0))</f>
        <v>1288.53913214</v>
      </c>
      <c r="I41" s="24">
        <f>IF(ISERROR(VLOOKUP($O41,[1]BEx6_1!$A:$Z,11,0)),0,VLOOKUP($O41,[1]BEx6_1!$A:$Z,11,0))</f>
        <v>1140.63925371</v>
      </c>
      <c r="J41" s="35">
        <f t="shared" si="1"/>
        <v>35.951283139841969</v>
      </c>
      <c r="K41" s="22">
        <f t="shared" si="5"/>
        <v>5494.3760687800004</v>
      </c>
      <c r="L41" s="23">
        <f t="shared" si="5"/>
        <v>1313.0200356099999</v>
      </c>
      <c r="M41" s="27">
        <f t="shared" si="5"/>
        <v>2830.1678300100002</v>
      </c>
      <c r="N41" s="28">
        <f t="shared" si="3"/>
        <v>51.510267855371339</v>
      </c>
      <c r="O41" s="29" t="s">
        <v>45</v>
      </c>
      <c r="P41" s="30" t="str">
        <f t="shared" si="4"/>
        <v/>
      </c>
      <c r="Q41" s="31"/>
    </row>
    <row r="42" spans="1:17" ht="21">
      <c r="A42" s="32">
        <v>37</v>
      </c>
      <c r="B42" s="33" t="str">
        <f>VLOOKUP($O42,[1]Name!$A:$B,2,0)</f>
        <v>กาฬสินธุ์</v>
      </c>
      <c r="C42" s="22">
        <f>IF(ISERROR(VLOOKUP($O42,[1]BEx6_1!$A:$Z,3,0)),0,VLOOKUP($O42,[1]BEx6_1!$A:$Z,3,0))</f>
        <v>2820.5543626799999</v>
      </c>
      <c r="D42" s="23">
        <f>IF(ISERROR(VLOOKUP($O42,[1]BEx6_1!$A:$Z,5,0)),0,VLOOKUP($O42,[1]BEx6_1!$A:$Z,5,0))</f>
        <v>5.4729756600000004</v>
      </c>
      <c r="E42" s="24">
        <f>IF(ISERROR(VLOOKUP($O42,[1]BEx6_1!$A:$Z,6,0)),0,VLOOKUP($O42,[1]BEx6_1!$A:$Z,6,0))</f>
        <v>2242.9502551300002</v>
      </c>
      <c r="F42" s="34">
        <f t="shared" si="0"/>
        <v>79.521610531867964</v>
      </c>
      <c r="G42" s="22">
        <f>IF(ISERROR(VLOOKUP($O42,[1]BEx6_1!$A:$Z,8,0)),0,VLOOKUP($O42,[1]BEx6_1!$A:$Z,8,0))</f>
        <v>3821.04460027</v>
      </c>
      <c r="H42" s="23">
        <f>IF(ISERROR(VLOOKUP($O42,[1]BEx6_1!$A:$Z,10,0)),0,VLOOKUP($O42,[1]BEx6_1!$A:$Z,10,0))</f>
        <v>1234.45012529</v>
      </c>
      <c r="I42" s="24">
        <f>IF(ISERROR(VLOOKUP($O42,[1]BEx6_1!$A:$Z,11,0)),0,VLOOKUP($O42,[1]BEx6_1!$A:$Z,11,0))</f>
        <v>1186.0394116099999</v>
      </c>
      <c r="J42" s="35">
        <f t="shared" si="1"/>
        <v>31.039664167390058</v>
      </c>
      <c r="K42" s="22">
        <f t="shared" si="5"/>
        <v>6641.59896295</v>
      </c>
      <c r="L42" s="23">
        <f t="shared" si="5"/>
        <v>1239.9231009499999</v>
      </c>
      <c r="M42" s="27">
        <f t="shared" si="5"/>
        <v>3428.9896667399998</v>
      </c>
      <c r="N42" s="28">
        <f t="shared" si="3"/>
        <v>51.628977989615699</v>
      </c>
      <c r="O42" s="29" t="s">
        <v>46</v>
      </c>
      <c r="P42" s="30" t="str">
        <f t="shared" si="4"/>
        <v/>
      </c>
      <c r="Q42" s="31"/>
    </row>
    <row r="43" spans="1:17" ht="21">
      <c r="A43" s="32">
        <v>38</v>
      </c>
      <c r="B43" s="33" t="str">
        <f>VLOOKUP($O43,[1]Name!$A:$B,2,0)</f>
        <v>ชุมพร</v>
      </c>
      <c r="C43" s="22">
        <f>IF(ISERROR(VLOOKUP($O43,[1]BEx6_1!$A:$Z,3,0)),0,VLOOKUP($O43,[1]BEx6_1!$A:$Z,3,0))</f>
        <v>1775.3502332</v>
      </c>
      <c r="D43" s="23">
        <f>IF(ISERROR(VLOOKUP($O43,[1]BEx6_1!$A:$Z,5,0)),0,VLOOKUP($O43,[1]BEx6_1!$A:$Z,5,0))</f>
        <v>8.6065605099999996</v>
      </c>
      <c r="E43" s="24">
        <f>IF(ISERROR(VLOOKUP($O43,[1]BEx6_1!$A:$Z,6,0)),0,VLOOKUP($O43,[1]BEx6_1!$A:$Z,6,0))</f>
        <v>1374.62676831</v>
      </c>
      <c r="F43" s="34">
        <f t="shared" si="0"/>
        <v>77.428483833991919</v>
      </c>
      <c r="G43" s="22">
        <f>IF(ISERROR(VLOOKUP($O43,[1]BEx6_1!$A:$Z,8,0)),0,VLOOKUP($O43,[1]BEx6_1!$A:$Z,8,0))</f>
        <v>3586.9918002700001</v>
      </c>
      <c r="H43" s="23">
        <f>IF(ISERROR(VLOOKUP($O43,[1]BEx6_1!$A:$Z,10,0)),0,VLOOKUP($O43,[1]BEx6_1!$A:$Z,10,0))</f>
        <v>1082.45497419</v>
      </c>
      <c r="I43" s="24">
        <f>IF(ISERROR(VLOOKUP($O43,[1]BEx6_1!$A:$Z,11,0)),0,VLOOKUP($O43,[1]BEx6_1!$A:$Z,11,0))</f>
        <v>1408.50932951</v>
      </c>
      <c r="J43" s="35">
        <f t="shared" si="1"/>
        <v>39.267146621410696</v>
      </c>
      <c r="K43" s="22">
        <f t="shared" si="5"/>
        <v>5362.3420334700004</v>
      </c>
      <c r="L43" s="23">
        <f t="shared" si="5"/>
        <v>1091.0615347</v>
      </c>
      <c r="M43" s="27">
        <f t="shared" si="5"/>
        <v>2783.13609782</v>
      </c>
      <c r="N43" s="28">
        <f t="shared" si="3"/>
        <v>51.901502747280325</v>
      </c>
      <c r="O43" s="29" t="s">
        <v>47</v>
      </c>
      <c r="P43" s="30" t="str">
        <f t="shared" si="4"/>
        <v/>
      </c>
      <c r="Q43" s="31"/>
    </row>
    <row r="44" spans="1:17" ht="21">
      <c r="A44" s="32">
        <v>39</v>
      </c>
      <c r="B44" s="33" t="str">
        <f>VLOOKUP($O44,[1]Name!$A:$B,2,0)</f>
        <v>สิงห์บุรี</v>
      </c>
      <c r="C44" s="22">
        <f>IF(ISERROR(VLOOKUP($O44,[1]BEx6_1!$A:$Z,3,0)),0,VLOOKUP($O44,[1]BEx6_1!$A:$Z,3,0))</f>
        <v>958.57678524999994</v>
      </c>
      <c r="D44" s="23">
        <f>IF(ISERROR(VLOOKUP($O44,[1]BEx6_1!$A:$Z,5,0)),0,VLOOKUP($O44,[1]BEx6_1!$A:$Z,5,0))</f>
        <v>5.0919196600000003</v>
      </c>
      <c r="E44" s="24">
        <f>IF(ISERROR(VLOOKUP($O44,[1]BEx6_1!$A:$Z,6,0)),0,VLOOKUP($O44,[1]BEx6_1!$A:$Z,6,0))</f>
        <v>780.10721493000005</v>
      </c>
      <c r="F44" s="34">
        <f t="shared" si="0"/>
        <v>81.381818017483653</v>
      </c>
      <c r="G44" s="22">
        <f>IF(ISERROR(VLOOKUP($O44,[1]BEx6_1!$A:$Z,8,0)),0,VLOOKUP($O44,[1]BEx6_1!$A:$Z,8,0))</f>
        <v>1338.7499034699999</v>
      </c>
      <c r="H44" s="23">
        <f>IF(ISERROR(VLOOKUP($O44,[1]BEx6_1!$A:$Z,10,0)),0,VLOOKUP($O44,[1]BEx6_1!$A:$Z,10,0))</f>
        <v>800.01456556999995</v>
      </c>
      <c r="I44" s="24">
        <f>IF(ISERROR(VLOOKUP($O44,[1]BEx6_1!$A:$Z,11,0)),0,VLOOKUP($O44,[1]BEx6_1!$A:$Z,11,0))</f>
        <v>430.12417262999998</v>
      </c>
      <c r="J44" s="35">
        <f t="shared" si="1"/>
        <v>32.128792055568475</v>
      </c>
      <c r="K44" s="22">
        <f t="shared" si="5"/>
        <v>2297.3266887199998</v>
      </c>
      <c r="L44" s="23">
        <f t="shared" si="5"/>
        <v>805.10648522999998</v>
      </c>
      <c r="M44" s="27">
        <f t="shared" si="5"/>
        <v>1210.23138756</v>
      </c>
      <c r="N44" s="28">
        <f t="shared" si="3"/>
        <v>52.679986416485846</v>
      </c>
      <c r="O44" s="29" t="s">
        <v>48</v>
      </c>
      <c r="P44" s="30" t="str">
        <f t="shared" si="4"/>
        <v/>
      </c>
      <c r="Q44" s="31"/>
    </row>
    <row r="45" spans="1:17" ht="21">
      <c r="A45" s="32">
        <v>40</v>
      </c>
      <c r="B45" s="33" t="str">
        <f>VLOOKUP($O45,[1]Name!$A:$B,2,0)</f>
        <v>ประจวบคีรีขันธ์</v>
      </c>
      <c r="C45" s="22">
        <f>IF(ISERROR(VLOOKUP($O45,[1]BEx6_1!$A:$Z,3,0)),0,VLOOKUP($O45,[1]BEx6_1!$A:$Z,3,0))</f>
        <v>1400.1396373699999</v>
      </c>
      <c r="D45" s="23">
        <f>IF(ISERROR(VLOOKUP($O45,[1]BEx6_1!$A:$Z,5,0)),0,VLOOKUP($O45,[1]BEx6_1!$A:$Z,5,0))</f>
        <v>5.5007449199999998</v>
      </c>
      <c r="E45" s="24">
        <f>IF(ISERROR(VLOOKUP($O45,[1]BEx6_1!$A:$Z,6,0)),0,VLOOKUP($O45,[1]BEx6_1!$A:$Z,6,0))</f>
        <v>1089.2522149700001</v>
      </c>
      <c r="F45" s="34">
        <f t="shared" si="0"/>
        <v>77.795970194518176</v>
      </c>
      <c r="G45" s="22">
        <f>IF(ISERROR(VLOOKUP($O45,[1]BEx6_1!$A:$Z,8,0)),0,VLOOKUP($O45,[1]BEx6_1!$A:$Z,8,0))</f>
        <v>2452.88609529</v>
      </c>
      <c r="H45" s="23">
        <f>IF(ISERROR(VLOOKUP($O45,[1]BEx6_1!$A:$Z,10,0)),0,VLOOKUP($O45,[1]BEx6_1!$A:$Z,10,0))</f>
        <v>868.66881877000003</v>
      </c>
      <c r="I45" s="24">
        <f>IF(ISERROR(VLOOKUP($O45,[1]BEx6_1!$A:$Z,11,0)),0,VLOOKUP($O45,[1]BEx6_1!$A:$Z,11,0))</f>
        <v>942.73410042</v>
      </c>
      <c r="J45" s="35">
        <f t="shared" si="1"/>
        <v>38.433668087165799</v>
      </c>
      <c r="K45" s="22">
        <f t="shared" si="5"/>
        <v>3853.0257326599999</v>
      </c>
      <c r="L45" s="23">
        <f t="shared" si="5"/>
        <v>874.16956369000002</v>
      </c>
      <c r="M45" s="27">
        <f t="shared" si="5"/>
        <v>2031.9863153900001</v>
      </c>
      <c r="N45" s="28">
        <f t="shared" si="3"/>
        <v>52.73741875549802</v>
      </c>
      <c r="O45" s="29" t="s">
        <v>49</v>
      </c>
      <c r="P45" s="30" t="str">
        <f t="shared" si="4"/>
        <v/>
      </c>
      <c r="Q45" s="31"/>
    </row>
    <row r="46" spans="1:17" ht="21">
      <c r="A46" s="32">
        <v>41</v>
      </c>
      <c r="B46" s="33" t="str">
        <f>VLOOKUP($O46,[1]Name!$A:$B,2,0)</f>
        <v>นราธิวาส</v>
      </c>
      <c r="C46" s="22">
        <f>IF(ISERROR(VLOOKUP($O46,[1]BEx6_1!$A:$Z,3,0)),0,VLOOKUP($O46,[1]BEx6_1!$A:$Z,3,0))</f>
        <v>4564.1606323899996</v>
      </c>
      <c r="D46" s="23">
        <f>IF(ISERROR(VLOOKUP($O46,[1]BEx6_1!$A:$Z,5,0)),0,VLOOKUP($O46,[1]BEx6_1!$A:$Z,5,0))</f>
        <v>14.091989379999999</v>
      </c>
      <c r="E46" s="24">
        <f>IF(ISERROR(VLOOKUP($O46,[1]BEx6_1!$A:$Z,6,0)),0,VLOOKUP($O46,[1]BEx6_1!$A:$Z,6,0))</f>
        <v>3675.3335550000002</v>
      </c>
      <c r="F46" s="34">
        <f t="shared" si="0"/>
        <v>80.525946631186613</v>
      </c>
      <c r="G46" s="22">
        <f>IF(ISERROR(VLOOKUP($O46,[1]BEx6_1!$A:$Z,8,0)),0,VLOOKUP($O46,[1]BEx6_1!$A:$Z,8,0))</f>
        <v>4567.0384419800002</v>
      </c>
      <c r="H46" s="23">
        <f>IF(ISERROR(VLOOKUP($O46,[1]BEx6_1!$A:$Z,10,0)),0,VLOOKUP($O46,[1]BEx6_1!$A:$Z,10,0))</f>
        <v>2452.59672077</v>
      </c>
      <c r="I46" s="24">
        <f>IF(ISERROR(VLOOKUP($O46,[1]BEx6_1!$A:$Z,11,0)),0,VLOOKUP($O46,[1]BEx6_1!$A:$Z,11,0))</f>
        <v>1141.15706755</v>
      </c>
      <c r="J46" s="35">
        <f t="shared" si="1"/>
        <v>24.986806703016519</v>
      </c>
      <c r="K46" s="22">
        <f t="shared" si="5"/>
        <v>9131.1990743700007</v>
      </c>
      <c r="L46" s="23">
        <f t="shared" si="5"/>
        <v>2466.6887101500001</v>
      </c>
      <c r="M46" s="27">
        <f t="shared" si="5"/>
        <v>4816.4906225499999</v>
      </c>
      <c r="N46" s="28">
        <f t="shared" si="3"/>
        <v>52.747624745902385</v>
      </c>
      <c r="O46" s="29" t="s">
        <v>50</v>
      </c>
      <c r="P46" s="30" t="str">
        <f t="shared" si="4"/>
        <v/>
      </c>
      <c r="Q46" s="31"/>
    </row>
    <row r="47" spans="1:17" ht="21">
      <c r="A47" s="32">
        <v>42</v>
      </c>
      <c r="B47" s="33" t="str">
        <f>VLOOKUP($O47,[1]Name!$A:$B,2,0)</f>
        <v>ชลบุรี</v>
      </c>
      <c r="C47" s="22">
        <f>IF(ISERROR(VLOOKUP($O47,[1]BEx6_1!$A:$Z,3,0)),0,VLOOKUP($O47,[1]BEx6_1!$A:$Z,3,0))</f>
        <v>7223.2464185299996</v>
      </c>
      <c r="D47" s="23">
        <f>IF(ISERROR(VLOOKUP($O47,[1]BEx6_1!$A:$Z,5,0)),0,VLOOKUP($O47,[1]BEx6_1!$A:$Z,5,0))</f>
        <v>86.161777540000003</v>
      </c>
      <c r="E47" s="24">
        <f>IF(ISERROR(VLOOKUP($O47,[1]BEx6_1!$A:$Z,6,0)),0,VLOOKUP($O47,[1]BEx6_1!$A:$Z,6,0))</f>
        <v>5968.7232171899996</v>
      </c>
      <c r="F47" s="34">
        <f t="shared" si="0"/>
        <v>82.632141717860591</v>
      </c>
      <c r="G47" s="22">
        <f>IF(ISERROR(VLOOKUP($O47,[1]BEx6_1!$A:$Z,8,0)),0,VLOOKUP($O47,[1]BEx6_1!$A:$Z,8,0))</f>
        <v>8947.7584086099996</v>
      </c>
      <c r="H47" s="23">
        <f>IF(ISERROR(VLOOKUP($O47,[1]BEx6_1!$A:$Z,10,0)),0,VLOOKUP($O47,[1]BEx6_1!$A:$Z,10,0))</f>
        <v>2936.7095993799999</v>
      </c>
      <c r="I47" s="24">
        <f>IF(ISERROR(VLOOKUP($O47,[1]BEx6_1!$A:$Z,11,0)),0,VLOOKUP($O47,[1]BEx6_1!$A:$Z,11,0))</f>
        <v>2629.5127194800002</v>
      </c>
      <c r="J47" s="35">
        <f t="shared" si="1"/>
        <v>29.38739066702724</v>
      </c>
      <c r="K47" s="22">
        <f t="shared" si="5"/>
        <v>16171.004827139999</v>
      </c>
      <c r="L47" s="23">
        <f t="shared" si="5"/>
        <v>3022.8713769199999</v>
      </c>
      <c r="M47" s="27">
        <f t="shared" si="5"/>
        <v>8598.2359366700002</v>
      </c>
      <c r="N47" s="28">
        <f t="shared" si="3"/>
        <v>53.170696741364353</v>
      </c>
      <c r="O47" s="29" t="s">
        <v>51</v>
      </c>
      <c r="P47" s="30" t="str">
        <f t="shared" si="4"/>
        <v/>
      </c>
      <c r="Q47" s="31"/>
    </row>
    <row r="48" spans="1:17" ht="21">
      <c r="A48" s="32">
        <v>43</v>
      </c>
      <c r="B48" s="33" t="str">
        <f>VLOOKUP($O48,[1]Name!$A:$B,2,0)</f>
        <v>พังงา</v>
      </c>
      <c r="C48" s="22">
        <f>IF(ISERROR(VLOOKUP($O48,[1]BEx6_1!$A:$Z,3,0)),0,VLOOKUP($O48,[1]BEx6_1!$A:$Z,3,0))</f>
        <v>1196.3660411000001</v>
      </c>
      <c r="D48" s="23">
        <f>IF(ISERROR(VLOOKUP($O48,[1]BEx6_1!$A:$Z,5,0)),0,VLOOKUP($O48,[1]BEx6_1!$A:$Z,5,0))</f>
        <v>14.458337970000001</v>
      </c>
      <c r="E48" s="24">
        <f>IF(ISERROR(VLOOKUP($O48,[1]BEx6_1!$A:$Z,6,0)),0,VLOOKUP($O48,[1]BEx6_1!$A:$Z,6,0))</f>
        <v>943.62918554999999</v>
      </c>
      <c r="F48" s="34">
        <f t="shared" si="0"/>
        <v>78.874621406202664</v>
      </c>
      <c r="G48" s="22">
        <f>IF(ISERROR(VLOOKUP($O48,[1]BEx6_1!$A:$Z,8,0)),0,VLOOKUP($O48,[1]BEx6_1!$A:$Z,8,0))</f>
        <v>1407.07279576</v>
      </c>
      <c r="H48" s="23">
        <f>IF(ISERROR(VLOOKUP($O48,[1]BEx6_1!$A:$Z,10,0)),0,VLOOKUP($O48,[1]BEx6_1!$A:$Z,10,0))</f>
        <v>739.93810303999999</v>
      </c>
      <c r="I48" s="24">
        <f>IF(ISERROR(VLOOKUP($O48,[1]BEx6_1!$A:$Z,11,0)),0,VLOOKUP($O48,[1]BEx6_1!$A:$Z,11,0))</f>
        <v>441.67813708</v>
      </c>
      <c r="J48" s="35">
        <f t="shared" si="1"/>
        <v>31.389856900860419</v>
      </c>
      <c r="K48" s="22">
        <f t="shared" si="5"/>
        <v>2603.4388368600003</v>
      </c>
      <c r="L48" s="23">
        <f t="shared" si="5"/>
        <v>754.39644100999999</v>
      </c>
      <c r="M48" s="27">
        <f t="shared" si="5"/>
        <v>1385.30732263</v>
      </c>
      <c r="N48" s="28">
        <f t="shared" si="3"/>
        <v>53.21067286146868</v>
      </c>
      <c r="O48" s="29" t="s">
        <v>52</v>
      </c>
      <c r="P48" s="30" t="str">
        <f t="shared" si="4"/>
        <v/>
      </c>
      <c r="Q48" s="31"/>
    </row>
    <row r="49" spans="1:17" ht="21">
      <c r="A49" s="32">
        <v>44</v>
      </c>
      <c r="B49" s="33" t="str">
        <f>VLOOKUP($O49,[1]Name!$A:$B,2,0)</f>
        <v>สมุทรปราการ</v>
      </c>
      <c r="C49" s="22">
        <f>IF(ISERROR(VLOOKUP($O49,[1]BEx6_1!$A:$Z,3,0)),0,VLOOKUP($O49,[1]BEx6_1!$A:$Z,3,0))</f>
        <v>2213.2598791</v>
      </c>
      <c r="D49" s="23">
        <f>IF(ISERROR(VLOOKUP($O49,[1]BEx6_1!$A:$Z,5,0)),0,VLOOKUP($O49,[1]BEx6_1!$A:$Z,5,0))</f>
        <v>20.64424219</v>
      </c>
      <c r="E49" s="24">
        <f>IF(ISERROR(VLOOKUP($O49,[1]BEx6_1!$A:$Z,6,0)),0,VLOOKUP($O49,[1]BEx6_1!$A:$Z,6,0))</f>
        <v>1722.3122168800001</v>
      </c>
      <c r="F49" s="34">
        <f t="shared" si="0"/>
        <v>77.817893558001927</v>
      </c>
      <c r="G49" s="22">
        <f>IF(ISERROR(VLOOKUP($O49,[1]BEx6_1!$A:$Z,8,0)),0,VLOOKUP($O49,[1]BEx6_1!$A:$Z,8,0))</f>
        <v>1683.9456158400001</v>
      </c>
      <c r="H49" s="23">
        <f>IF(ISERROR(VLOOKUP($O49,[1]BEx6_1!$A:$Z,10,0)),0,VLOOKUP($O49,[1]BEx6_1!$A:$Z,10,0))</f>
        <v>863.42894668999998</v>
      </c>
      <c r="I49" s="24">
        <f>IF(ISERROR(VLOOKUP($O49,[1]BEx6_1!$A:$Z,11,0)),0,VLOOKUP($O49,[1]BEx6_1!$A:$Z,11,0))</f>
        <v>356.97567609999999</v>
      </c>
      <c r="J49" s="35">
        <f t="shared" si="1"/>
        <v>21.198765134818821</v>
      </c>
      <c r="K49" s="22">
        <f t="shared" si="5"/>
        <v>3897.2054949399999</v>
      </c>
      <c r="L49" s="23">
        <f t="shared" si="5"/>
        <v>884.07318887999998</v>
      </c>
      <c r="M49" s="27">
        <f t="shared" si="5"/>
        <v>2079.2878929799999</v>
      </c>
      <c r="N49" s="28">
        <f t="shared" si="3"/>
        <v>53.353303942521826</v>
      </c>
      <c r="O49" s="29" t="s">
        <v>53</v>
      </c>
      <c r="P49" s="30" t="str">
        <f t="shared" si="4"/>
        <v/>
      </c>
      <c r="Q49" s="31"/>
    </row>
    <row r="50" spans="1:17" ht="21">
      <c r="A50" s="32">
        <v>45</v>
      </c>
      <c r="B50" s="33" t="str">
        <f>VLOOKUP($O50,[1]Name!$A:$B,2,0)</f>
        <v>นครพนม</v>
      </c>
      <c r="C50" s="22">
        <f>IF(ISERROR(VLOOKUP($O50,[1]BEx6_1!$A:$Z,3,0)),0,VLOOKUP($O50,[1]BEx6_1!$A:$Z,3,0))</f>
        <v>2420.17933563</v>
      </c>
      <c r="D50" s="23">
        <f>IF(ISERROR(VLOOKUP($O50,[1]BEx6_1!$A:$Z,5,0)),0,VLOOKUP($O50,[1]BEx6_1!$A:$Z,5,0))</f>
        <v>11.17278396</v>
      </c>
      <c r="E50" s="24">
        <f>IF(ISERROR(VLOOKUP($O50,[1]BEx6_1!$A:$Z,6,0)),0,VLOOKUP($O50,[1]BEx6_1!$A:$Z,6,0))</f>
        <v>1930.8114805800001</v>
      </c>
      <c r="F50" s="34">
        <f t="shared" si="0"/>
        <v>79.779686246985833</v>
      </c>
      <c r="G50" s="22">
        <f>IF(ISERROR(VLOOKUP($O50,[1]BEx6_1!$A:$Z,8,0)),0,VLOOKUP($O50,[1]BEx6_1!$A:$Z,8,0))</f>
        <v>4014.7642776299999</v>
      </c>
      <c r="H50" s="23">
        <f>IF(ISERROR(VLOOKUP($O50,[1]BEx6_1!$A:$Z,10,0)),0,VLOOKUP($O50,[1]BEx6_1!$A:$Z,10,0))</f>
        <v>1396.9821060500001</v>
      </c>
      <c r="I50" s="24">
        <f>IF(ISERROR(VLOOKUP($O50,[1]BEx6_1!$A:$Z,11,0)),0,VLOOKUP($O50,[1]BEx6_1!$A:$Z,11,0))</f>
        <v>1508.65373329</v>
      </c>
      <c r="J50" s="35">
        <f t="shared" si="1"/>
        <v>37.577641648754287</v>
      </c>
      <c r="K50" s="22">
        <f t="shared" si="5"/>
        <v>6434.9436132600003</v>
      </c>
      <c r="L50" s="23">
        <f t="shared" si="5"/>
        <v>1408.1548900100001</v>
      </c>
      <c r="M50" s="27">
        <f t="shared" si="5"/>
        <v>3439.4652138700003</v>
      </c>
      <c r="N50" s="28">
        <f t="shared" si="3"/>
        <v>53.449811227289622</v>
      </c>
      <c r="O50" s="29" t="s">
        <v>54</v>
      </c>
      <c r="P50" s="30" t="str">
        <f t="shared" si="4"/>
        <v/>
      </c>
      <c r="Q50" s="31"/>
    </row>
    <row r="51" spans="1:17" ht="21">
      <c r="A51" s="32">
        <v>46</v>
      </c>
      <c r="B51" s="33" t="str">
        <f>VLOOKUP($O51,[1]Name!$A:$B,2,0)</f>
        <v>นนทบุรี</v>
      </c>
      <c r="C51" s="22">
        <f>IF(ISERROR(VLOOKUP($O51,[1]BEx6_1!$A:$Z,3,0)),0,VLOOKUP($O51,[1]BEx6_1!$A:$Z,3,0))</f>
        <v>3443.6711677100002</v>
      </c>
      <c r="D51" s="23">
        <f>IF(ISERROR(VLOOKUP($O51,[1]BEx6_1!$A:$Z,5,0)),0,VLOOKUP($O51,[1]BEx6_1!$A:$Z,5,0))</f>
        <v>22.89995416</v>
      </c>
      <c r="E51" s="24">
        <f>IF(ISERROR(VLOOKUP($O51,[1]BEx6_1!$A:$Z,6,0)),0,VLOOKUP($O51,[1]BEx6_1!$A:$Z,6,0))</f>
        <v>2753.44926807</v>
      </c>
      <c r="F51" s="34">
        <f t="shared" si="0"/>
        <v>79.956799995541118</v>
      </c>
      <c r="G51" s="22">
        <f>IF(ISERROR(VLOOKUP($O51,[1]BEx6_1!$A:$Z,8,0)),0,VLOOKUP($O51,[1]BEx6_1!$A:$Z,8,0))</f>
        <v>4328.8205931100001</v>
      </c>
      <c r="H51" s="23">
        <f>IF(ISERROR(VLOOKUP($O51,[1]BEx6_1!$A:$Z,10,0)),0,VLOOKUP($O51,[1]BEx6_1!$A:$Z,10,0))</f>
        <v>2195.5853710900001</v>
      </c>
      <c r="I51" s="24">
        <f>IF(ISERROR(VLOOKUP($O51,[1]BEx6_1!$A:$Z,11,0)),0,VLOOKUP($O51,[1]BEx6_1!$A:$Z,11,0))</f>
        <v>1448.84493623</v>
      </c>
      <c r="J51" s="35">
        <f t="shared" si="1"/>
        <v>33.469738582746189</v>
      </c>
      <c r="K51" s="22">
        <f t="shared" si="5"/>
        <v>7772.4917608200003</v>
      </c>
      <c r="L51" s="23">
        <f t="shared" si="5"/>
        <v>2218.4853252500002</v>
      </c>
      <c r="M51" s="27">
        <f t="shared" si="5"/>
        <v>4202.2942043000003</v>
      </c>
      <c r="N51" s="28">
        <f t="shared" si="3"/>
        <v>54.066241993116726</v>
      </c>
      <c r="O51" s="29" t="s">
        <v>55</v>
      </c>
      <c r="P51" s="30" t="str">
        <f t="shared" si="4"/>
        <v/>
      </c>
      <c r="Q51" s="31"/>
    </row>
    <row r="52" spans="1:17" ht="21">
      <c r="A52" s="32">
        <v>47</v>
      </c>
      <c r="B52" s="33" t="str">
        <f>VLOOKUP($O52,[1]Name!$A:$B,2,0)</f>
        <v>ร้อยเอ็ด</v>
      </c>
      <c r="C52" s="22">
        <f>IF(ISERROR(VLOOKUP($O52,[1]BEx6_1!$A:$Z,3,0)),0,VLOOKUP($O52,[1]BEx6_1!$A:$Z,3,0))</f>
        <v>3415.1488010600001</v>
      </c>
      <c r="D52" s="23">
        <f>IF(ISERROR(VLOOKUP($O52,[1]BEx6_1!$A:$Z,5,0)),0,VLOOKUP($O52,[1]BEx6_1!$A:$Z,5,0))</f>
        <v>19.546507399999999</v>
      </c>
      <c r="E52" s="24">
        <f>IF(ISERROR(VLOOKUP($O52,[1]BEx6_1!$A:$Z,6,0)),0,VLOOKUP($O52,[1]BEx6_1!$A:$Z,6,0))</f>
        <v>2724.8116675299998</v>
      </c>
      <c r="F52" s="34">
        <f t="shared" si="0"/>
        <v>79.786030602364022</v>
      </c>
      <c r="G52" s="22">
        <f>IF(ISERROR(VLOOKUP($O52,[1]BEx6_1!$A:$Z,8,0)),0,VLOOKUP($O52,[1]BEx6_1!$A:$Z,8,0))</f>
        <v>4918.3014396899998</v>
      </c>
      <c r="H52" s="23">
        <f>IF(ISERROR(VLOOKUP($O52,[1]BEx6_1!$A:$Z,10,0)),0,VLOOKUP($O52,[1]BEx6_1!$A:$Z,10,0))</f>
        <v>1378.88115971</v>
      </c>
      <c r="I52" s="24">
        <f>IF(ISERROR(VLOOKUP($O52,[1]BEx6_1!$A:$Z,11,0)),0,VLOOKUP($O52,[1]BEx6_1!$A:$Z,11,0))</f>
        <v>1782.2702695200001</v>
      </c>
      <c r="J52" s="35">
        <f t="shared" si="1"/>
        <v>36.237515967145285</v>
      </c>
      <c r="K52" s="22">
        <f t="shared" si="5"/>
        <v>8333.4502407500004</v>
      </c>
      <c r="L52" s="23">
        <f t="shared" si="5"/>
        <v>1398.4276671100001</v>
      </c>
      <c r="M52" s="27">
        <f t="shared" si="5"/>
        <v>4507.0819370499994</v>
      </c>
      <c r="N52" s="28">
        <f t="shared" si="3"/>
        <v>54.084224502963707</v>
      </c>
      <c r="O52" s="29" t="s">
        <v>56</v>
      </c>
      <c r="P52" s="30" t="str">
        <f t="shared" si="4"/>
        <v/>
      </c>
      <c r="Q52" s="31"/>
    </row>
    <row r="53" spans="1:17" ht="21">
      <c r="A53" s="32">
        <v>48</v>
      </c>
      <c r="B53" s="33" t="str">
        <f>VLOOKUP($O53,[1]Name!$A:$B,2,0)</f>
        <v>ยโสธร</v>
      </c>
      <c r="C53" s="22">
        <f>IF(ISERROR(VLOOKUP($O53,[1]BEx6_1!$A:$Z,3,0)),0,VLOOKUP($O53,[1]BEx6_1!$A:$Z,3,0))</f>
        <v>1332.17132823</v>
      </c>
      <c r="D53" s="23">
        <f>IF(ISERROR(VLOOKUP($O53,[1]BEx6_1!$A:$Z,5,0)),0,VLOOKUP($O53,[1]BEx6_1!$A:$Z,5,0))</f>
        <v>10.19416573</v>
      </c>
      <c r="E53" s="24">
        <f>IF(ISERROR(VLOOKUP($O53,[1]BEx6_1!$A:$Z,6,0)),0,VLOOKUP($O53,[1]BEx6_1!$A:$Z,6,0))</f>
        <v>1074.2432874199999</v>
      </c>
      <c r="F53" s="34">
        <f t="shared" si="0"/>
        <v>80.638523338233213</v>
      </c>
      <c r="G53" s="22">
        <f>IF(ISERROR(VLOOKUP($O53,[1]BEx6_1!$A:$Z,8,0)),0,VLOOKUP($O53,[1]BEx6_1!$A:$Z,8,0))</f>
        <v>2080.3048999799998</v>
      </c>
      <c r="H53" s="23">
        <f>IF(ISERROR(VLOOKUP($O53,[1]BEx6_1!$A:$Z,10,0)),0,VLOOKUP($O53,[1]BEx6_1!$A:$Z,10,0))</f>
        <v>630.24911362</v>
      </c>
      <c r="I53" s="24">
        <f>IF(ISERROR(VLOOKUP($O53,[1]BEx6_1!$A:$Z,11,0)),0,VLOOKUP($O53,[1]BEx6_1!$A:$Z,11,0))</f>
        <v>775.65921178999997</v>
      </c>
      <c r="J53" s="35">
        <f t="shared" si="1"/>
        <v>37.285842656884441</v>
      </c>
      <c r="K53" s="22">
        <f t="shared" si="5"/>
        <v>3412.47622821</v>
      </c>
      <c r="L53" s="23">
        <f t="shared" si="5"/>
        <v>640.44327935000001</v>
      </c>
      <c r="M53" s="27">
        <f t="shared" si="5"/>
        <v>1849.9024992099999</v>
      </c>
      <c r="N53" s="28">
        <f t="shared" si="3"/>
        <v>54.209974678134486</v>
      </c>
      <c r="O53" s="29" t="s">
        <v>57</v>
      </c>
      <c r="P53" s="30" t="str">
        <f t="shared" si="4"/>
        <v/>
      </c>
      <c r="Q53" s="31"/>
    </row>
    <row r="54" spans="1:17" ht="21">
      <c r="A54" s="32">
        <v>49</v>
      </c>
      <c r="B54" s="33" t="str">
        <f>VLOOKUP($O54,[1]Name!$A:$B,2,0)</f>
        <v>แพร่</v>
      </c>
      <c r="C54" s="22">
        <f>IF(ISERROR(VLOOKUP($O54,[1]BEx6_1!$A:$Z,3,0)),0,VLOOKUP($O54,[1]BEx6_1!$A:$Z,3,0))</f>
        <v>1783.07244427</v>
      </c>
      <c r="D54" s="23">
        <f>IF(ISERROR(VLOOKUP($O54,[1]BEx6_1!$A:$Z,5,0)),0,VLOOKUP($O54,[1]BEx6_1!$A:$Z,5,0))</f>
        <v>8.6390081900000002</v>
      </c>
      <c r="E54" s="24">
        <f>IF(ISERROR(VLOOKUP($O54,[1]BEx6_1!$A:$Z,6,0)),0,VLOOKUP($O54,[1]BEx6_1!$A:$Z,6,0))</f>
        <v>1350.28080045</v>
      </c>
      <c r="F54" s="34">
        <f t="shared" si="0"/>
        <v>75.727758834992969</v>
      </c>
      <c r="G54" s="22">
        <f>IF(ISERROR(VLOOKUP($O54,[1]BEx6_1!$A:$Z,8,0)),0,VLOOKUP($O54,[1]BEx6_1!$A:$Z,8,0))</f>
        <v>2253.72961188</v>
      </c>
      <c r="H54" s="23">
        <f>IF(ISERROR(VLOOKUP($O54,[1]BEx6_1!$A:$Z,10,0)),0,VLOOKUP($O54,[1]BEx6_1!$A:$Z,10,0))</f>
        <v>914.61704841999995</v>
      </c>
      <c r="I54" s="24">
        <f>IF(ISERROR(VLOOKUP($O54,[1]BEx6_1!$A:$Z,11,0)),0,VLOOKUP($O54,[1]BEx6_1!$A:$Z,11,0))</f>
        <v>847.21542708000004</v>
      </c>
      <c r="J54" s="35">
        <f t="shared" si="1"/>
        <v>37.591706769707656</v>
      </c>
      <c r="K54" s="22">
        <f t="shared" si="5"/>
        <v>4036.8020561499998</v>
      </c>
      <c r="L54" s="23">
        <f t="shared" si="5"/>
        <v>923.25605660999997</v>
      </c>
      <c r="M54" s="27">
        <f t="shared" si="5"/>
        <v>2197.4962275299999</v>
      </c>
      <c r="N54" s="28">
        <f t="shared" si="3"/>
        <v>54.43656134147453</v>
      </c>
      <c r="O54" s="29" t="s">
        <v>58</v>
      </c>
      <c r="P54" s="30" t="str">
        <f t="shared" si="4"/>
        <v/>
      </c>
      <c r="Q54" s="31"/>
    </row>
    <row r="55" spans="1:17" ht="21">
      <c r="A55" s="32">
        <v>50</v>
      </c>
      <c r="B55" s="33" t="str">
        <f>VLOOKUP($O55,[1]Name!$A:$B,2,0)</f>
        <v>เลย</v>
      </c>
      <c r="C55" s="22">
        <f>IF(ISERROR(VLOOKUP($O55,[1]BEx6_1!$A:$Z,3,0)),0,VLOOKUP($O55,[1]BEx6_1!$A:$Z,3,0))</f>
        <v>2398.7724660099998</v>
      </c>
      <c r="D55" s="23">
        <f>IF(ISERROR(VLOOKUP($O55,[1]BEx6_1!$A:$Z,5,0)),0,VLOOKUP($O55,[1]BEx6_1!$A:$Z,5,0))</f>
        <v>10.37477357</v>
      </c>
      <c r="E55" s="24">
        <f>IF(ISERROR(VLOOKUP($O55,[1]BEx6_1!$A:$Z,6,0)),0,VLOOKUP($O55,[1]BEx6_1!$A:$Z,6,0))</f>
        <v>1933.38493146</v>
      </c>
      <c r="F55" s="34">
        <f t="shared" si="0"/>
        <v>80.598929613190762</v>
      </c>
      <c r="G55" s="22">
        <f>IF(ISERROR(VLOOKUP($O55,[1]BEx6_1!$A:$Z,8,0)),0,VLOOKUP($O55,[1]BEx6_1!$A:$Z,8,0))</f>
        <v>2949.88963638</v>
      </c>
      <c r="H55" s="23">
        <f>IF(ISERROR(VLOOKUP($O55,[1]BEx6_1!$A:$Z,10,0)),0,VLOOKUP($O55,[1]BEx6_1!$A:$Z,10,0))</f>
        <v>1256.91034029</v>
      </c>
      <c r="I55" s="24">
        <f>IF(ISERROR(VLOOKUP($O55,[1]BEx6_1!$A:$Z,11,0)),0,VLOOKUP($O55,[1]BEx6_1!$A:$Z,11,0))</f>
        <v>998.31374945000005</v>
      </c>
      <c r="J55" s="35">
        <f t="shared" si="1"/>
        <v>33.842410140980576</v>
      </c>
      <c r="K55" s="22">
        <f t="shared" si="5"/>
        <v>5348.6621023899997</v>
      </c>
      <c r="L55" s="23">
        <f t="shared" si="5"/>
        <v>1267.2851138599999</v>
      </c>
      <c r="M55" s="27">
        <f t="shared" si="5"/>
        <v>2931.6986809099999</v>
      </c>
      <c r="N55" s="28">
        <f t="shared" si="3"/>
        <v>54.811813212130147</v>
      </c>
      <c r="O55" s="29" t="s">
        <v>59</v>
      </c>
      <c r="P55" s="30" t="str">
        <f t="shared" si="4"/>
        <v/>
      </c>
      <c r="Q55" s="31"/>
    </row>
    <row r="56" spans="1:17" ht="21">
      <c r="A56" s="32">
        <v>51</v>
      </c>
      <c r="B56" s="33" t="str">
        <f>VLOOKUP($O56,[1]Name!$A:$B,2,0)</f>
        <v>สุรินทร์</v>
      </c>
      <c r="C56" s="22">
        <f>IF(ISERROR(VLOOKUP($O56,[1]BEx6_1!$A:$Z,3,0)),0,VLOOKUP($O56,[1]BEx6_1!$A:$Z,3,0))</f>
        <v>3709.2762975800001</v>
      </c>
      <c r="D56" s="23">
        <f>IF(ISERROR(VLOOKUP($O56,[1]BEx6_1!$A:$Z,5,0)),0,VLOOKUP($O56,[1]BEx6_1!$A:$Z,5,0))</f>
        <v>11.127752839999999</v>
      </c>
      <c r="E56" s="24">
        <f>IF(ISERROR(VLOOKUP($O56,[1]BEx6_1!$A:$Z,6,0)),0,VLOOKUP($O56,[1]BEx6_1!$A:$Z,6,0))</f>
        <v>3041.9396538300002</v>
      </c>
      <c r="F56" s="34">
        <f t="shared" si="0"/>
        <v>82.00897991380738</v>
      </c>
      <c r="G56" s="22">
        <f>IF(ISERROR(VLOOKUP($O56,[1]BEx6_1!$A:$Z,8,0)),0,VLOOKUP($O56,[1]BEx6_1!$A:$Z,8,0))</f>
        <v>4790.0548698000002</v>
      </c>
      <c r="H56" s="23">
        <f>IF(ISERROR(VLOOKUP($O56,[1]BEx6_1!$A:$Z,10,0)),0,VLOOKUP($O56,[1]BEx6_1!$A:$Z,10,0))</f>
        <v>1816.3403771000001</v>
      </c>
      <c r="I56" s="24">
        <f>IF(ISERROR(VLOOKUP($O56,[1]BEx6_1!$A:$Z,11,0)),0,VLOOKUP($O56,[1]BEx6_1!$A:$Z,11,0))</f>
        <v>1637.1210775699999</v>
      </c>
      <c r="J56" s="35">
        <f t="shared" si="1"/>
        <v>34.177501554138871</v>
      </c>
      <c r="K56" s="22">
        <f t="shared" si="5"/>
        <v>8499.3311673799999</v>
      </c>
      <c r="L56" s="23">
        <f t="shared" si="5"/>
        <v>1827.4681299400002</v>
      </c>
      <c r="M56" s="27">
        <f t="shared" si="5"/>
        <v>4679.0607313999999</v>
      </c>
      <c r="N56" s="28">
        <f t="shared" si="3"/>
        <v>55.052105151026431</v>
      </c>
      <c r="O56" s="29" t="s">
        <v>60</v>
      </c>
      <c r="P56" s="30" t="str">
        <f t="shared" si="4"/>
        <v/>
      </c>
      <c r="Q56" s="31"/>
    </row>
    <row r="57" spans="1:17" ht="21">
      <c r="A57" s="32">
        <v>52</v>
      </c>
      <c r="B57" s="33" t="str">
        <f>VLOOKUP($O57,[1]Name!$A:$B,2,0)</f>
        <v>ลำปาง</v>
      </c>
      <c r="C57" s="22">
        <f>IF(ISERROR(VLOOKUP($O57,[1]BEx6_1!$A:$Z,3,0)),0,VLOOKUP($O57,[1]BEx6_1!$A:$Z,3,0))</f>
        <v>2930.3721740400001</v>
      </c>
      <c r="D57" s="23">
        <f>IF(ISERROR(VLOOKUP($O57,[1]BEx6_1!$A:$Z,5,0)),0,VLOOKUP($O57,[1]BEx6_1!$A:$Z,5,0))</f>
        <v>24.553257370000001</v>
      </c>
      <c r="E57" s="24">
        <f>IF(ISERROR(VLOOKUP($O57,[1]BEx6_1!$A:$Z,6,0)),0,VLOOKUP($O57,[1]BEx6_1!$A:$Z,6,0))</f>
        <v>2175.1498277599999</v>
      </c>
      <c r="F57" s="34">
        <f t="shared" si="0"/>
        <v>74.227766937917579</v>
      </c>
      <c r="G57" s="22">
        <f>IF(ISERROR(VLOOKUP($O57,[1]BEx6_1!$A:$Z,8,0)),0,VLOOKUP($O57,[1]BEx6_1!$A:$Z,8,0))</f>
        <v>4483.0485083900003</v>
      </c>
      <c r="H57" s="23">
        <f>IF(ISERROR(VLOOKUP($O57,[1]BEx6_1!$A:$Z,10,0)),0,VLOOKUP($O57,[1]BEx6_1!$A:$Z,10,0))</f>
        <v>1490.50478032</v>
      </c>
      <c r="I57" s="24">
        <f>IF(ISERROR(VLOOKUP($O57,[1]BEx6_1!$A:$Z,11,0)),0,VLOOKUP($O57,[1]BEx6_1!$A:$Z,11,0))</f>
        <v>1909.66867237</v>
      </c>
      <c r="J57" s="35">
        <f t="shared" si="1"/>
        <v>42.597546486415787</v>
      </c>
      <c r="K57" s="22">
        <f t="shared" si="5"/>
        <v>7413.4206824299999</v>
      </c>
      <c r="L57" s="23">
        <f t="shared" si="5"/>
        <v>1515.05803769</v>
      </c>
      <c r="M57" s="27">
        <f t="shared" si="5"/>
        <v>4084.8185001299998</v>
      </c>
      <c r="N57" s="28">
        <f t="shared" si="3"/>
        <v>55.100319745932211</v>
      </c>
      <c r="O57" s="29" t="s">
        <v>61</v>
      </c>
      <c r="P57" s="30" t="str">
        <f t="shared" si="4"/>
        <v/>
      </c>
      <c r="Q57" s="31"/>
    </row>
    <row r="58" spans="1:17" ht="21">
      <c r="A58" s="32">
        <v>53</v>
      </c>
      <c r="B58" s="33" t="str">
        <f>VLOOKUP($O58,[1]Name!$A:$B,2,0)</f>
        <v>ตรัง</v>
      </c>
      <c r="C58" s="22">
        <f>IF(ISERROR(VLOOKUP($O58,[1]BEx6_1!$A:$Z,3,0)),0,VLOOKUP($O58,[1]BEx6_1!$A:$Z,3,0))</f>
        <v>1972.9022486900001</v>
      </c>
      <c r="D58" s="23">
        <f>IF(ISERROR(VLOOKUP($O58,[1]BEx6_1!$A:$Z,5,0)),0,VLOOKUP($O58,[1]BEx6_1!$A:$Z,5,0))</f>
        <v>13.13527813</v>
      </c>
      <c r="E58" s="24">
        <f>IF(ISERROR(VLOOKUP($O58,[1]BEx6_1!$A:$Z,6,0)),0,VLOOKUP($O58,[1]BEx6_1!$A:$Z,6,0))</f>
        <v>1592.15380185</v>
      </c>
      <c r="F58" s="34">
        <f t="shared" si="0"/>
        <v>80.701099251480116</v>
      </c>
      <c r="G58" s="22">
        <f>IF(ISERROR(VLOOKUP($O58,[1]BEx6_1!$A:$Z,8,0)),0,VLOOKUP($O58,[1]BEx6_1!$A:$Z,8,0))</f>
        <v>2304.0511194599999</v>
      </c>
      <c r="H58" s="23">
        <f>IF(ISERROR(VLOOKUP($O58,[1]BEx6_1!$A:$Z,10,0)),0,VLOOKUP($O58,[1]BEx6_1!$A:$Z,10,0))</f>
        <v>857.03676628000005</v>
      </c>
      <c r="I58" s="24">
        <f>IF(ISERROR(VLOOKUP($O58,[1]BEx6_1!$A:$Z,11,0)),0,VLOOKUP($O58,[1]BEx6_1!$A:$Z,11,0))</f>
        <v>764.62795282000002</v>
      </c>
      <c r="J58" s="35">
        <f t="shared" si="1"/>
        <v>33.186240806983733</v>
      </c>
      <c r="K58" s="22">
        <f t="shared" si="5"/>
        <v>4276.9533681499997</v>
      </c>
      <c r="L58" s="23">
        <f t="shared" si="5"/>
        <v>870.17204441000001</v>
      </c>
      <c r="M58" s="27">
        <f t="shared" si="5"/>
        <v>2356.7817546699998</v>
      </c>
      <c r="N58" s="28">
        <f t="shared" si="3"/>
        <v>55.104219097189457</v>
      </c>
      <c r="O58" s="29" t="s">
        <v>62</v>
      </c>
      <c r="P58" s="30" t="str">
        <f t="shared" si="4"/>
        <v/>
      </c>
      <c r="Q58" s="31"/>
    </row>
    <row r="59" spans="1:17" ht="21">
      <c r="A59" s="32">
        <v>54</v>
      </c>
      <c r="B59" s="33" t="str">
        <f>VLOOKUP($O59,[1]Name!$A:$B,2,0)</f>
        <v>ลำพูน</v>
      </c>
      <c r="C59" s="22">
        <f>IF(ISERROR(VLOOKUP($O59,[1]BEx6_1!$A:$Z,3,0)),0,VLOOKUP($O59,[1]BEx6_1!$A:$Z,3,0))</f>
        <v>1103.13834843</v>
      </c>
      <c r="D59" s="23">
        <f>IF(ISERROR(VLOOKUP($O59,[1]BEx6_1!$A:$Z,5,0)),0,VLOOKUP($O59,[1]BEx6_1!$A:$Z,5,0))</f>
        <v>6.2647446899999997</v>
      </c>
      <c r="E59" s="24">
        <f>IF(ISERROR(VLOOKUP($O59,[1]BEx6_1!$A:$Z,6,0)),0,VLOOKUP($O59,[1]BEx6_1!$A:$Z,6,0))</f>
        <v>851.06375542000001</v>
      </c>
      <c r="F59" s="34">
        <f t="shared" si="0"/>
        <v>77.149321898857409</v>
      </c>
      <c r="G59" s="22">
        <f>IF(ISERROR(VLOOKUP($O59,[1]BEx6_1!$A:$Z,8,0)),0,VLOOKUP($O59,[1]BEx6_1!$A:$Z,8,0))</f>
        <v>1433.8759168199999</v>
      </c>
      <c r="H59" s="23">
        <f>IF(ISERROR(VLOOKUP($O59,[1]BEx6_1!$A:$Z,10,0)),0,VLOOKUP($O59,[1]BEx6_1!$A:$Z,10,0))</f>
        <v>511.06363818</v>
      </c>
      <c r="I59" s="24">
        <f>IF(ISERROR(VLOOKUP($O59,[1]BEx6_1!$A:$Z,11,0)),0,VLOOKUP($O59,[1]BEx6_1!$A:$Z,11,0))</f>
        <v>547.24647230000005</v>
      </c>
      <c r="J59" s="35">
        <f t="shared" si="1"/>
        <v>38.165539003797775</v>
      </c>
      <c r="K59" s="22">
        <f t="shared" si="5"/>
        <v>2537.0142652499999</v>
      </c>
      <c r="L59" s="23">
        <f t="shared" si="5"/>
        <v>517.32838287000004</v>
      </c>
      <c r="M59" s="27">
        <f t="shared" si="5"/>
        <v>1398.3102277200001</v>
      </c>
      <c r="N59" s="28">
        <f t="shared" si="3"/>
        <v>55.116372299239288</v>
      </c>
      <c r="O59" s="29" t="s">
        <v>63</v>
      </c>
      <c r="P59" s="30" t="str">
        <f t="shared" si="4"/>
        <v/>
      </c>
      <c r="Q59" s="31"/>
    </row>
    <row r="60" spans="1:17" ht="21">
      <c r="A60" s="32">
        <v>55</v>
      </c>
      <c r="B60" s="33" t="str">
        <f>VLOOKUP($O60,[1]Name!$A:$B,2,0)</f>
        <v>ราชบุรี</v>
      </c>
      <c r="C60" s="22">
        <f>IF(ISERROR(VLOOKUP($O60,[1]BEx6_1!$A:$Z,3,0)),0,VLOOKUP($O60,[1]BEx6_1!$A:$Z,3,0))</f>
        <v>3392.62438926</v>
      </c>
      <c r="D60" s="23">
        <f>IF(ISERROR(VLOOKUP($O60,[1]BEx6_1!$A:$Z,5,0)),0,VLOOKUP($O60,[1]BEx6_1!$A:$Z,5,0))</f>
        <v>88.24604961</v>
      </c>
      <c r="E60" s="24">
        <f>IF(ISERROR(VLOOKUP($O60,[1]BEx6_1!$A:$Z,6,0)),0,VLOOKUP($O60,[1]BEx6_1!$A:$Z,6,0))</f>
        <v>2604.8226673899999</v>
      </c>
      <c r="F60" s="34">
        <f t="shared" si="0"/>
        <v>76.778987843041605</v>
      </c>
      <c r="G60" s="22">
        <f>IF(ISERROR(VLOOKUP($O60,[1]BEx6_1!$A:$Z,8,0)),0,VLOOKUP($O60,[1]BEx6_1!$A:$Z,8,0))</f>
        <v>3498.3527193700002</v>
      </c>
      <c r="H60" s="23">
        <f>IF(ISERROR(VLOOKUP($O60,[1]BEx6_1!$A:$Z,10,0)),0,VLOOKUP($O60,[1]BEx6_1!$A:$Z,10,0))</f>
        <v>1581.9490905499999</v>
      </c>
      <c r="I60" s="24">
        <f>IF(ISERROR(VLOOKUP($O60,[1]BEx6_1!$A:$Z,11,0)),0,VLOOKUP($O60,[1]BEx6_1!$A:$Z,11,0))</f>
        <v>1194.4601660799999</v>
      </c>
      <c r="J60" s="35">
        <f t="shared" si="1"/>
        <v>34.143503011185906</v>
      </c>
      <c r="K60" s="22">
        <f t="shared" si="5"/>
        <v>6890.9771086300007</v>
      </c>
      <c r="L60" s="23">
        <f t="shared" si="5"/>
        <v>1670.1951401599999</v>
      </c>
      <c r="M60" s="27">
        <f t="shared" si="5"/>
        <v>3799.2828334699998</v>
      </c>
      <c r="N60" s="28">
        <f t="shared" si="3"/>
        <v>55.134167093835231</v>
      </c>
      <c r="O60" s="29" t="s">
        <v>64</v>
      </c>
      <c r="P60" s="30" t="str">
        <f t="shared" si="4"/>
        <v/>
      </c>
      <c r="Q60" s="31"/>
    </row>
    <row r="61" spans="1:17" ht="21">
      <c r="A61" s="32">
        <v>56</v>
      </c>
      <c r="B61" s="33" t="str">
        <f>VLOOKUP($O61,[1]Name!$A:$B,2,0)</f>
        <v>สมุทรสงคราม</v>
      </c>
      <c r="C61" s="22">
        <f>IF(ISERROR(VLOOKUP($O61,[1]BEx6_1!$A:$Z,3,0)),0,VLOOKUP($O61,[1]BEx6_1!$A:$Z,3,0))</f>
        <v>644.90687653999998</v>
      </c>
      <c r="D61" s="23">
        <f>IF(ISERROR(VLOOKUP($O61,[1]BEx6_1!$A:$Z,5,0)),0,VLOOKUP($O61,[1]BEx6_1!$A:$Z,5,0))</f>
        <v>2.71177819</v>
      </c>
      <c r="E61" s="24">
        <f>IF(ISERROR(VLOOKUP($O61,[1]BEx6_1!$A:$Z,6,0)),0,VLOOKUP($O61,[1]BEx6_1!$A:$Z,6,0))</f>
        <v>516.09449226000004</v>
      </c>
      <c r="F61" s="34">
        <f t="shared" si="0"/>
        <v>80.02620394263846</v>
      </c>
      <c r="G61" s="22">
        <f>IF(ISERROR(VLOOKUP($O61,[1]BEx6_1!$A:$Z,8,0)),0,VLOOKUP($O61,[1]BEx6_1!$A:$Z,8,0))</f>
        <v>913.47467828000003</v>
      </c>
      <c r="H61" s="23">
        <f>IF(ISERROR(VLOOKUP($O61,[1]BEx6_1!$A:$Z,10,0)),0,VLOOKUP($O61,[1]BEx6_1!$A:$Z,10,0))</f>
        <v>446.96850591999998</v>
      </c>
      <c r="I61" s="24">
        <f>IF(ISERROR(VLOOKUP($O61,[1]BEx6_1!$A:$Z,11,0)),0,VLOOKUP($O61,[1]BEx6_1!$A:$Z,11,0))</f>
        <v>349.08765848000002</v>
      </c>
      <c r="J61" s="35">
        <f t="shared" si="1"/>
        <v>38.215362371872665</v>
      </c>
      <c r="K61" s="22">
        <f t="shared" si="5"/>
        <v>1558.38155482</v>
      </c>
      <c r="L61" s="23">
        <f t="shared" si="5"/>
        <v>449.68028411</v>
      </c>
      <c r="M61" s="27">
        <f t="shared" si="5"/>
        <v>865.18215074</v>
      </c>
      <c r="N61" s="28">
        <f t="shared" si="3"/>
        <v>55.517992244199299</v>
      </c>
      <c r="O61" s="29" t="s">
        <v>65</v>
      </c>
      <c r="P61" s="30" t="str">
        <f t="shared" si="4"/>
        <v/>
      </c>
      <c r="Q61" s="31"/>
    </row>
    <row r="62" spans="1:17" ht="21">
      <c r="A62" s="32">
        <v>57</v>
      </c>
      <c r="B62" s="33" t="str">
        <f>VLOOKUP($O62,[1]Name!$A:$B,2,0)</f>
        <v>อุดรธานี</v>
      </c>
      <c r="C62" s="22">
        <f>IF(ISERROR(VLOOKUP($O62,[1]BEx6_1!$A:$Z,3,0)),0,VLOOKUP($O62,[1]BEx6_1!$A:$Z,3,0))</f>
        <v>4831.0581201900004</v>
      </c>
      <c r="D62" s="23">
        <f>IF(ISERROR(VLOOKUP($O62,[1]BEx6_1!$A:$Z,5,0)),0,VLOOKUP($O62,[1]BEx6_1!$A:$Z,5,0))</f>
        <v>72.17637732</v>
      </c>
      <c r="E62" s="24">
        <f>IF(ISERROR(VLOOKUP($O62,[1]BEx6_1!$A:$Z,6,0)),0,VLOOKUP($O62,[1]BEx6_1!$A:$Z,6,0))</f>
        <v>3841.00136939</v>
      </c>
      <c r="F62" s="34">
        <f t="shared" si="0"/>
        <v>79.506420205082065</v>
      </c>
      <c r="G62" s="22">
        <f>IF(ISERROR(VLOOKUP($O62,[1]BEx6_1!$A:$Z,8,0)),0,VLOOKUP($O62,[1]BEx6_1!$A:$Z,8,0))</f>
        <v>5762.6865907299998</v>
      </c>
      <c r="H62" s="23">
        <f>IF(ISERROR(VLOOKUP($O62,[1]BEx6_1!$A:$Z,10,0)),0,VLOOKUP($O62,[1]BEx6_1!$A:$Z,10,0))</f>
        <v>2223.5356322500002</v>
      </c>
      <c r="I62" s="24">
        <f>IF(ISERROR(VLOOKUP($O62,[1]BEx6_1!$A:$Z,11,0)),0,VLOOKUP($O62,[1]BEx6_1!$A:$Z,11,0))</f>
        <v>2042.8904092499999</v>
      </c>
      <c r="J62" s="35">
        <f t="shared" si="1"/>
        <v>35.450312577058142</v>
      </c>
      <c r="K62" s="22">
        <f t="shared" si="5"/>
        <v>10593.74471092</v>
      </c>
      <c r="L62" s="23">
        <f t="shared" si="5"/>
        <v>2295.7120095700002</v>
      </c>
      <c r="M62" s="27">
        <f t="shared" si="5"/>
        <v>5883.8917786399998</v>
      </c>
      <c r="N62" s="28">
        <f t="shared" si="3"/>
        <v>55.541189062021679</v>
      </c>
      <c r="O62" s="29" t="s">
        <v>66</v>
      </c>
      <c r="P62" s="30" t="str">
        <f t="shared" si="4"/>
        <v/>
      </c>
      <c r="Q62" s="31"/>
    </row>
    <row r="63" spans="1:17" ht="21">
      <c r="A63" s="32">
        <v>58</v>
      </c>
      <c r="B63" s="33" t="str">
        <f>VLOOKUP($O63,[1]Name!$A:$B,2,0)</f>
        <v>มหาสารคาม</v>
      </c>
      <c r="C63" s="22">
        <f>IF(ISERROR(VLOOKUP($O63,[1]BEx6_1!$A:$Z,3,0)),0,VLOOKUP($O63,[1]BEx6_1!$A:$Z,3,0))</f>
        <v>3573.5508682599998</v>
      </c>
      <c r="D63" s="23">
        <f>IF(ISERROR(VLOOKUP($O63,[1]BEx6_1!$A:$Z,5,0)),0,VLOOKUP($O63,[1]BEx6_1!$A:$Z,5,0))</f>
        <v>6.4362924399999999</v>
      </c>
      <c r="E63" s="24">
        <f>IF(ISERROR(VLOOKUP($O63,[1]BEx6_1!$A:$Z,6,0)),0,VLOOKUP($O63,[1]BEx6_1!$A:$Z,6,0))</f>
        <v>2998.39201804</v>
      </c>
      <c r="F63" s="34">
        <f t="shared" si="0"/>
        <v>83.90511646753049</v>
      </c>
      <c r="G63" s="22">
        <f>IF(ISERROR(VLOOKUP($O63,[1]BEx6_1!$A:$Z,8,0)),0,VLOOKUP($O63,[1]BEx6_1!$A:$Z,8,0))</f>
        <v>3758.1503888500001</v>
      </c>
      <c r="H63" s="23">
        <f>IF(ISERROR(VLOOKUP($O63,[1]BEx6_1!$A:$Z,10,0)),0,VLOOKUP($O63,[1]BEx6_1!$A:$Z,10,0))</f>
        <v>1352.6008235199999</v>
      </c>
      <c r="I63" s="24">
        <f>IF(ISERROR(VLOOKUP($O63,[1]BEx6_1!$A:$Z,11,0)),0,VLOOKUP($O63,[1]BEx6_1!$A:$Z,11,0))</f>
        <v>1074.1597621000001</v>
      </c>
      <c r="J63" s="35">
        <f t="shared" si="1"/>
        <v>28.58213884380222</v>
      </c>
      <c r="K63" s="22">
        <f t="shared" si="5"/>
        <v>7331.7012571100004</v>
      </c>
      <c r="L63" s="23">
        <f t="shared" si="5"/>
        <v>1359.0371159599999</v>
      </c>
      <c r="M63" s="27">
        <f t="shared" si="5"/>
        <v>4072.5517801400001</v>
      </c>
      <c r="N63" s="28">
        <f t="shared" si="3"/>
        <v>55.547159347096922</v>
      </c>
      <c r="O63" s="29" t="s">
        <v>67</v>
      </c>
      <c r="P63" s="30" t="str">
        <f t="shared" si="4"/>
        <v/>
      </c>
      <c r="Q63" s="31"/>
    </row>
    <row r="64" spans="1:17" ht="21">
      <c r="A64" s="32">
        <v>59</v>
      </c>
      <c r="B64" s="33" t="str">
        <f>VLOOKUP($O64,[1]Name!$A:$B,2,0)</f>
        <v>สมุทรสาคร</v>
      </c>
      <c r="C64" s="22">
        <f>IF(ISERROR(VLOOKUP($O64,[1]BEx6_1!$A:$Z,3,0)),0,VLOOKUP($O64,[1]BEx6_1!$A:$Z,3,0))</f>
        <v>1391.84542803</v>
      </c>
      <c r="D64" s="23">
        <f>IF(ISERROR(VLOOKUP($O64,[1]BEx6_1!$A:$Z,5,0)),0,VLOOKUP($O64,[1]BEx6_1!$A:$Z,5,0))</f>
        <v>5.7284896700000001</v>
      </c>
      <c r="E64" s="24">
        <f>IF(ISERROR(VLOOKUP($O64,[1]BEx6_1!$A:$Z,6,0)),0,VLOOKUP($O64,[1]BEx6_1!$A:$Z,6,0))</f>
        <v>1129.39791135</v>
      </c>
      <c r="F64" s="34">
        <f t="shared" si="0"/>
        <v>81.143917895289221</v>
      </c>
      <c r="G64" s="22">
        <f>IF(ISERROR(VLOOKUP($O64,[1]BEx6_1!$A:$Z,8,0)),0,VLOOKUP($O64,[1]BEx6_1!$A:$Z,8,0))</f>
        <v>1225.50932549</v>
      </c>
      <c r="H64" s="23">
        <f>IF(ISERROR(VLOOKUP($O64,[1]BEx6_1!$A:$Z,10,0)),0,VLOOKUP($O64,[1]BEx6_1!$A:$Z,10,0))</f>
        <v>728.58887331000005</v>
      </c>
      <c r="I64" s="24">
        <f>IF(ISERROR(VLOOKUP($O64,[1]BEx6_1!$A:$Z,11,0)),0,VLOOKUP($O64,[1]BEx6_1!$A:$Z,11,0))</f>
        <v>345.09411970999997</v>
      </c>
      <c r="J64" s="35">
        <f t="shared" si="1"/>
        <v>28.159240613858216</v>
      </c>
      <c r="K64" s="22">
        <f t="shared" si="5"/>
        <v>2617.35475352</v>
      </c>
      <c r="L64" s="23">
        <f t="shared" si="5"/>
        <v>734.3173629800001</v>
      </c>
      <c r="M64" s="27">
        <f t="shared" si="5"/>
        <v>1474.49203106</v>
      </c>
      <c r="N64" s="28">
        <f t="shared" si="3"/>
        <v>56.335199845454689</v>
      </c>
      <c r="O64" s="29" t="s">
        <v>68</v>
      </c>
      <c r="P64" s="30" t="str">
        <f t="shared" si="4"/>
        <v/>
      </c>
      <c r="Q64" s="31"/>
    </row>
    <row r="65" spans="1:17" ht="21">
      <c r="A65" s="32">
        <v>60</v>
      </c>
      <c r="B65" s="33" t="str">
        <f>VLOOKUP($O65,[1]Name!$A:$B,2,0)</f>
        <v>นครราชสีมา</v>
      </c>
      <c r="C65" s="22">
        <f>IF(ISERROR(VLOOKUP($O65,[1]BEx6_1!$A:$Z,3,0)),0,VLOOKUP($O65,[1]BEx6_1!$A:$Z,3,0))</f>
        <v>10237.36698603</v>
      </c>
      <c r="D65" s="23">
        <f>IF(ISERROR(VLOOKUP($O65,[1]BEx6_1!$A:$Z,5,0)),0,VLOOKUP($O65,[1]BEx6_1!$A:$Z,5,0))</f>
        <v>95.417029979999995</v>
      </c>
      <c r="E65" s="24">
        <f>IF(ISERROR(VLOOKUP($O65,[1]BEx6_1!$A:$Z,6,0)),0,VLOOKUP($O65,[1]BEx6_1!$A:$Z,6,0))</f>
        <v>8453.1607521099995</v>
      </c>
      <c r="F65" s="34">
        <f t="shared" si="0"/>
        <v>82.571629635288616</v>
      </c>
      <c r="G65" s="22">
        <f>IF(ISERROR(VLOOKUP($O65,[1]BEx6_1!$A:$Z,8,0)),0,VLOOKUP($O65,[1]BEx6_1!$A:$Z,8,0))</f>
        <v>12882.50123923</v>
      </c>
      <c r="H65" s="23">
        <f>IF(ISERROR(VLOOKUP($O65,[1]BEx6_1!$A:$Z,10,0)),0,VLOOKUP($O65,[1]BEx6_1!$A:$Z,10,0))</f>
        <v>4879.3964315100002</v>
      </c>
      <c r="I65" s="24">
        <f>IF(ISERROR(VLOOKUP($O65,[1]BEx6_1!$A:$Z,11,0)),0,VLOOKUP($O65,[1]BEx6_1!$A:$Z,11,0))</f>
        <v>4694.7177276100001</v>
      </c>
      <c r="J65" s="35">
        <f t="shared" si="1"/>
        <v>36.442594806927481</v>
      </c>
      <c r="K65" s="22">
        <f t="shared" si="5"/>
        <v>23119.868225259997</v>
      </c>
      <c r="L65" s="23">
        <f t="shared" si="5"/>
        <v>4974.81346149</v>
      </c>
      <c r="M65" s="27">
        <f t="shared" si="5"/>
        <v>13147.878479719999</v>
      </c>
      <c r="N65" s="28">
        <f t="shared" si="3"/>
        <v>56.868310630572992</v>
      </c>
      <c r="O65" s="29" t="s">
        <v>69</v>
      </c>
      <c r="P65" s="30" t="str">
        <f t="shared" si="4"/>
        <v/>
      </c>
      <c r="Q65" s="31"/>
    </row>
    <row r="66" spans="1:17" ht="21">
      <c r="A66" s="32">
        <v>61</v>
      </c>
      <c r="B66" s="33" t="str">
        <f>VLOOKUP($O66,[1]Name!$A:$B,2,0)</f>
        <v>สกลนคร</v>
      </c>
      <c r="C66" s="22">
        <f>IF(ISERROR(VLOOKUP($O66,[1]BEx6_1!$A:$Z,3,0)),0,VLOOKUP($O66,[1]BEx6_1!$A:$Z,3,0))</f>
        <v>3269.66533832</v>
      </c>
      <c r="D66" s="23">
        <f>IF(ISERROR(VLOOKUP($O66,[1]BEx6_1!$A:$Z,5,0)),0,VLOOKUP($O66,[1]BEx6_1!$A:$Z,5,0))</f>
        <v>28.469619179999999</v>
      </c>
      <c r="E66" s="24">
        <f>IF(ISERROR(VLOOKUP($O66,[1]BEx6_1!$A:$Z,6,0)),0,VLOOKUP($O66,[1]BEx6_1!$A:$Z,6,0))</f>
        <v>2591.1674306300001</v>
      </c>
      <c r="F66" s="34">
        <f t="shared" si="0"/>
        <v>79.248704760756297</v>
      </c>
      <c r="G66" s="22">
        <f>IF(ISERROR(VLOOKUP($O66,[1]BEx6_1!$A:$Z,8,0)),0,VLOOKUP($O66,[1]BEx6_1!$A:$Z,8,0))</f>
        <v>3906.53474267</v>
      </c>
      <c r="H66" s="23">
        <f>IF(ISERROR(VLOOKUP($O66,[1]BEx6_1!$A:$Z,10,0)),0,VLOOKUP($O66,[1]BEx6_1!$A:$Z,10,0))</f>
        <v>1198.96670599</v>
      </c>
      <c r="I66" s="24">
        <f>IF(ISERROR(VLOOKUP($O66,[1]BEx6_1!$A:$Z,11,0)),0,VLOOKUP($O66,[1]BEx6_1!$A:$Z,11,0))</f>
        <v>1490.90419428</v>
      </c>
      <c r="J66" s="35">
        <f t="shared" si="1"/>
        <v>38.164365415601331</v>
      </c>
      <c r="K66" s="22">
        <f t="shared" si="5"/>
        <v>7176.2000809900001</v>
      </c>
      <c r="L66" s="23">
        <f t="shared" si="5"/>
        <v>1227.4363251700001</v>
      </c>
      <c r="M66" s="27">
        <f t="shared" si="5"/>
        <v>4082.0716249100001</v>
      </c>
      <c r="N66" s="28">
        <f t="shared" si="3"/>
        <v>56.883470065495359</v>
      </c>
      <c r="O66" s="29" t="s">
        <v>70</v>
      </c>
      <c r="P66" s="30" t="str">
        <f t="shared" si="4"/>
        <v/>
      </c>
      <c r="Q66" s="31"/>
    </row>
    <row r="67" spans="1:17" ht="21">
      <c r="A67" s="32">
        <v>62</v>
      </c>
      <c r="B67" s="33" t="str">
        <f>VLOOKUP($O67,[1]Name!$A:$B,2,0)</f>
        <v>ปัตตานี</v>
      </c>
      <c r="C67" s="22">
        <f>IF(ISERROR(VLOOKUP($O67,[1]BEx6_1!$A:$Z,3,0)),0,VLOOKUP($O67,[1]BEx6_1!$A:$Z,3,0))</f>
        <v>4631.8831431799999</v>
      </c>
      <c r="D67" s="23">
        <f>IF(ISERROR(VLOOKUP($O67,[1]BEx6_1!$A:$Z,5,0)),0,VLOOKUP($O67,[1]BEx6_1!$A:$Z,5,0))</f>
        <v>22.550520219999999</v>
      </c>
      <c r="E67" s="24">
        <f>IF(ISERROR(VLOOKUP($O67,[1]BEx6_1!$A:$Z,6,0)),0,VLOOKUP($O67,[1]BEx6_1!$A:$Z,6,0))</f>
        <v>3578.1915157100002</v>
      </c>
      <c r="F67" s="34">
        <f t="shared" si="0"/>
        <v>77.251333962916164</v>
      </c>
      <c r="G67" s="22">
        <f>IF(ISERROR(VLOOKUP($O67,[1]BEx6_1!$A:$Z,8,0)),0,VLOOKUP($O67,[1]BEx6_1!$A:$Z,8,0))</f>
        <v>3178.6120830899999</v>
      </c>
      <c r="H67" s="23">
        <f>IF(ISERROR(VLOOKUP($O67,[1]BEx6_1!$A:$Z,10,0)),0,VLOOKUP($O67,[1]BEx6_1!$A:$Z,10,0))</f>
        <v>1474.59785513</v>
      </c>
      <c r="I67" s="24">
        <f>IF(ISERROR(VLOOKUP($O67,[1]BEx6_1!$A:$Z,11,0)),0,VLOOKUP($O67,[1]BEx6_1!$A:$Z,11,0))</f>
        <v>915.38392002000001</v>
      </c>
      <c r="J67" s="35">
        <f t="shared" si="1"/>
        <v>28.798226901916724</v>
      </c>
      <c r="K67" s="22">
        <f t="shared" si="5"/>
        <v>7810.4952262699999</v>
      </c>
      <c r="L67" s="23">
        <f t="shared" si="5"/>
        <v>1497.1483753499999</v>
      </c>
      <c r="M67" s="27">
        <f t="shared" si="5"/>
        <v>4493.5754357300002</v>
      </c>
      <c r="N67" s="28">
        <f t="shared" si="3"/>
        <v>57.532529059312466</v>
      </c>
      <c r="O67" s="29" t="s">
        <v>71</v>
      </c>
      <c r="P67" s="30" t="str">
        <f t="shared" si="4"/>
        <v/>
      </c>
      <c r="Q67" s="31"/>
    </row>
    <row r="68" spans="1:17" ht="21">
      <c r="A68" s="32">
        <v>63</v>
      </c>
      <c r="B68" s="33" t="str">
        <f>VLOOKUP($O68,[1]Name!$A:$B,2,0)</f>
        <v>พิษณุโลก</v>
      </c>
      <c r="C68" s="22">
        <f>IF(ISERROR(VLOOKUP($O68,[1]BEx6_1!$A:$Z,3,0)),0,VLOOKUP($O68,[1]BEx6_1!$A:$Z,3,0))</f>
        <v>5307.5012752599996</v>
      </c>
      <c r="D68" s="23">
        <f>IF(ISERROR(VLOOKUP($O68,[1]BEx6_1!$A:$Z,5,0)),0,VLOOKUP($O68,[1]BEx6_1!$A:$Z,5,0))</f>
        <v>113.0251019</v>
      </c>
      <c r="E68" s="24">
        <f>IF(ISERROR(VLOOKUP($O68,[1]BEx6_1!$A:$Z,6,0)),0,VLOOKUP($O68,[1]BEx6_1!$A:$Z,6,0))</f>
        <v>4295.5579376100004</v>
      </c>
      <c r="F68" s="34">
        <f t="shared" si="0"/>
        <v>80.933714658402465</v>
      </c>
      <c r="G68" s="22">
        <f>IF(ISERROR(VLOOKUP($O68,[1]BEx6_1!$A:$Z,8,0)),0,VLOOKUP($O68,[1]BEx6_1!$A:$Z,8,0))</f>
        <v>4968.4395158999996</v>
      </c>
      <c r="H68" s="23">
        <f>IF(ISERROR(VLOOKUP($O68,[1]BEx6_1!$A:$Z,10,0)),0,VLOOKUP($O68,[1]BEx6_1!$A:$Z,10,0))</f>
        <v>2237.6658799299998</v>
      </c>
      <c r="I68" s="24">
        <f>IF(ISERROR(VLOOKUP($O68,[1]BEx6_1!$A:$Z,11,0)),0,VLOOKUP($O68,[1]BEx6_1!$A:$Z,11,0))</f>
        <v>1616.9713419499999</v>
      </c>
      <c r="J68" s="35">
        <f t="shared" si="1"/>
        <v>32.54485310277741</v>
      </c>
      <c r="K68" s="22">
        <f t="shared" si="5"/>
        <v>10275.940791159999</v>
      </c>
      <c r="L68" s="23">
        <f t="shared" si="5"/>
        <v>2350.6909818300001</v>
      </c>
      <c r="M68" s="27">
        <f t="shared" si="5"/>
        <v>5912.5292795599998</v>
      </c>
      <c r="N68" s="28">
        <f t="shared" si="3"/>
        <v>57.537595824280373</v>
      </c>
      <c r="O68" s="29" t="s">
        <v>72</v>
      </c>
      <c r="P68" s="30" t="str">
        <f t="shared" si="4"/>
        <v/>
      </c>
      <c r="Q68" s="31"/>
    </row>
    <row r="69" spans="1:17" ht="21">
      <c r="A69" s="32">
        <v>64</v>
      </c>
      <c r="B69" s="33" t="str">
        <f>VLOOKUP($O69,[1]Name!$A:$B,2,0)</f>
        <v>ศรีษะเกษ</v>
      </c>
      <c r="C69" s="22">
        <f>IF(ISERROR(VLOOKUP($O69,[1]BEx6_1!$A:$Z,3,0)),0,VLOOKUP($O69,[1]BEx6_1!$A:$Z,3,0))</f>
        <v>4081.90229873</v>
      </c>
      <c r="D69" s="23">
        <f>IF(ISERROR(VLOOKUP($O69,[1]BEx6_1!$A:$Z,5,0)),0,VLOOKUP($O69,[1]BEx6_1!$A:$Z,5,0))</f>
        <v>10.25181605</v>
      </c>
      <c r="E69" s="24">
        <f>IF(ISERROR(VLOOKUP($O69,[1]BEx6_1!$A:$Z,6,0)),0,VLOOKUP($O69,[1]BEx6_1!$A:$Z,6,0))</f>
        <v>3363.08189438</v>
      </c>
      <c r="F69" s="34">
        <f t="shared" si="0"/>
        <v>82.390063461988149</v>
      </c>
      <c r="G69" s="22">
        <f>IF(ISERROR(VLOOKUP($O69,[1]BEx6_1!$A:$Z,8,0)),0,VLOOKUP($O69,[1]BEx6_1!$A:$Z,8,0))</f>
        <v>3613.9609763100002</v>
      </c>
      <c r="H69" s="23">
        <f>IF(ISERROR(VLOOKUP($O69,[1]BEx6_1!$A:$Z,10,0)),0,VLOOKUP($O69,[1]BEx6_1!$A:$Z,10,0))</f>
        <v>1459.3363555200001</v>
      </c>
      <c r="I69" s="24">
        <f>IF(ISERROR(VLOOKUP($O69,[1]BEx6_1!$A:$Z,11,0)),0,VLOOKUP($O69,[1]BEx6_1!$A:$Z,11,0))</f>
        <v>1068.0211137900001</v>
      </c>
      <c r="J69" s="35">
        <f t="shared" si="1"/>
        <v>29.552646550170909</v>
      </c>
      <c r="K69" s="22">
        <f t="shared" si="5"/>
        <v>7695.8632750400002</v>
      </c>
      <c r="L69" s="23">
        <f t="shared" si="5"/>
        <v>1469.58817157</v>
      </c>
      <c r="M69" s="27">
        <f t="shared" si="5"/>
        <v>4431.1030081700001</v>
      </c>
      <c r="N69" s="28">
        <f t="shared" si="3"/>
        <v>57.577725198697337</v>
      </c>
      <c r="O69" s="29" t="s">
        <v>73</v>
      </c>
      <c r="P69" s="30" t="str">
        <f t="shared" si="4"/>
        <v/>
      </c>
      <c r="Q69" s="31"/>
    </row>
    <row r="70" spans="1:17" ht="21">
      <c r="A70" s="32">
        <v>65</v>
      </c>
      <c r="B70" s="33" t="str">
        <f>VLOOKUP($O70,[1]Name!$A:$B,2,0)</f>
        <v>อุบลราชธานี</v>
      </c>
      <c r="C70" s="22">
        <f>IF(ISERROR(VLOOKUP($O70,[1]BEx6_1!$A:$Z,3,0)),0,VLOOKUP($O70,[1]BEx6_1!$A:$Z,3,0))</f>
        <v>6806.2340869700001</v>
      </c>
      <c r="D70" s="23">
        <f>IF(ISERROR(VLOOKUP($O70,[1]BEx6_1!$A:$Z,5,0)),0,VLOOKUP($O70,[1]BEx6_1!$A:$Z,5,0))</f>
        <v>64.045992200000001</v>
      </c>
      <c r="E70" s="24">
        <f>IF(ISERROR(VLOOKUP($O70,[1]BEx6_1!$A:$Z,6,0)),0,VLOOKUP($O70,[1]BEx6_1!$A:$Z,6,0))</f>
        <v>5410.3017741699996</v>
      </c>
      <c r="F70" s="34">
        <f t="shared" ref="F70:F82" si="6">IF(ISERROR(E70/C70*100),0,E70/C70*100)</f>
        <v>79.490386387497253</v>
      </c>
      <c r="G70" s="22">
        <f>IF(ISERROR(VLOOKUP($O70,[1]BEx6_1!$A:$Z,8,0)),0,VLOOKUP($O70,[1]BEx6_1!$A:$Z,8,0))</f>
        <v>7086.3364863799998</v>
      </c>
      <c r="H70" s="23">
        <f>IF(ISERROR(VLOOKUP($O70,[1]BEx6_1!$A:$Z,10,0)),0,VLOOKUP($O70,[1]BEx6_1!$A:$Z,10,0))</f>
        <v>1813.2842278999999</v>
      </c>
      <c r="I70" s="24">
        <f>IF(ISERROR(VLOOKUP($O70,[1]BEx6_1!$A:$Z,11,0)),0,VLOOKUP($O70,[1]BEx6_1!$A:$Z,11,0))</f>
        <v>2627.7042468099999</v>
      </c>
      <c r="J70" s="35">
        <f t="shared" ref="J70:J82" si="7">IF(ISERROR(I70/G70*100),0,I70/G70*100)</f>
        <v>37.081279612680973</v>
      </c>
      <c r="K70" s="22">
        <f t="shared" ref="K70:M81" si="8">C70+G70</f>
        <v>13892.57057335</v>
      </c>
      <c r="L70" s="23">
        <f t="shared" si="8"/>
        <v>1877.3302200999999</v>
      </c>
      <c r="M70" s="27">
        <f t="shared" si="8"/>
        <v>8038.0060209799994</v>
      </c>
      <c r="N70" s="28">
        <f t="shared" ref="N70:N82" si="9">IF(ISERROR(M70/K70*100),0,M70/K70*100)</f>
        <v>57.858306197121202</v>
      </c>
      <c r="O70" s="29" t="s">
        <v>74</v>
      </c>
      <c r="P70" s="30" t="str">
        <f t="shared" si="4"/>
        <v/>
      </c>
      <c r="Q70" s="31"/>
    </row>
    <row r="71" spans="1:17" ht="21">
      <c r="A71" s="32">
        <v>66</v>
      </c>
      <c r="B71" s="33" t="str">
        <f>VLOOKUP($O71,[1]Name!$A:$B,2,0)</f>
        <v>สุโขทัย</v>
      </c>
      <c r="C71" s="22">
        <f>IF(ISERROR(VLOOKUP($O71,[1]BEx6_1!$A:$Z,3,0)),0,VLOOKUP($O71,[1]BEx6_1!$A:$Z,3,0))</f>
        <v>1761.1833158100001</v>
      </c>
      <c r="D71" s="23">
        <f>IF(ISERROR(VLOOKUP($O71,[1]BEx6_1!$A:$Z,5,0)),0,VLOOKUP($O71,[1]BEx6_1!$A:$Z,5,0))</f>
        <v>5.87166239</v>
      </c>
      <c r="E71" s="24">
        <f>IF(ISERROR(VLOOKUP($O71,[1]BEx6_1!$A:$Z,6,0)),0,VLOOKUP($O71,[1]BEx6_1!$A:$Z,6,0))</f>
        <v>1468.4531671699999</v>
      </c>
      <c r="F71" s="34">
        <f t="shared" si="6"/>
        <v>83.378780277317802</v>
      </c>
      <c r="G71" s="22">
        <f>IF(ISERROR(VLOOKUP($O71,[1]BEx6_1!$A:$Z,8,0)),0,VLOOKUP($O71,[1]BEx6_1!$A:$Z,8,0))</f>
        <v>3171.5203822399999</v>
      </c>
      <c r="H71" s="23">
        <f>IF(ISERROR(VLOOKUP($O71,[1]BEx6_1!$A:$Z,10,0)),0,VLOOKUP($O71,[1]BEx6_1!$A:$Z,10,0))</f>
        <v>892.70747237</v>
      </c>
      <c r="I71" s="24">
        <f>IF(ISERROR(VLOOKUP($O71,[1]BEx6_1!$A:$Z,11,0)),0,VLOOKUP($O71,[1]BEx6_1!$A:$Z,11,0))</f>
        <v>1388.25245212</v>
      </c>
      <c r="J71" s="35">
        <f t="shared" si="7"/>
        <v>43.772458783301182</v>
      </c>
      <c r="K71" s="22">
        <f t="shared" si="8"/>
        <v>4932.7036980499997</v>
      </c>
      <c r="L71" s="23">
        <f t="shared" si="8"/>
        <v>898.57913475999999</v>
      </c>
      <c r="M71" s="27">
        <f t="shared" si="8"/>
        <v>2856.70561929</v>
      </c>
      <c r="N71" s="28">
        <f t="shared" si="9"/>
        <v>57.913586425621212</v>
      </c>
      <c r="O71" s="29" t="s">
        <v>75</v>
      </c>
      <c r="P71" s="30" t="str">
        <f t="shared" si="4"/>
        <v/>
      </c>
      <c r="Q71" s="31"/>
    </row>
    <row r="72" spans="1:17" ht="21">
      <c r="A72" s="32">
        <v>67</v>
      </c>
      <c r="B72" s="33" t="str">
        <f>VLOOKUP($O72,[1]Name!$A:$B,2,0)</f>
        <v>เชียงราย</v>
      </c>
      <c r="C72" s="22">
        <f>IF(ISERROR(VLOOKUP($O72,[1]BEx6_1!$A:$Z,3,0)),0,VLOOKUP($O72,[1]BEx6_1!$A:$Z,3,0))</f>
        <v>4913.9415814699996</v>
      </c>
      <c r="D72" s="23">
        <f>IF(ISERROR(VLOOKUP($O72,[1]BEx6_1!$A:$Z,5,0)),0,VLOOKUP($O72,[1]BEx6_1!$A:$Z,5,0))</f>
        <v>32.007609100000003</v>
      </c>
      <c r="E72" s="24">
        <f>IF(ISERROR(VLOOKUP($O72,[1]BEx6_1!$A:$Z,6,0)),0,VLOOKUP($O72,[1]BEx6_1!$A:$Z,6,0))</f>
        <v>4001.18409225</v>
      </c>
      <c r="F72" s="34">
        <f t="shared" si="6"/>
        <v>81.425145698477166</v>
      </c>
      <c r="G72" s="22">
        <f>IF(ISERROR(VLOOKUP($O72,[1]BEx6_1!$A:$Z,8,0)),0,VLOOKUP($O72,[1]BEx6_1!$A:$Z,8,0))</f>
        <v>5469.6628449600003</v>
      </c>
      <c r="H72" s="23">
        <f>IF(ISERROR(VLOOKUP($O72,[1]BEx6_1!$A:$Z,10,0)),0,VLOOKUP($O72,[1]BEx6_1!$A:$Z,10,0))</f>
        <v>1888.8982155399999</v>
      </c>
      <c r="I72" s="24">
        <f>IF(ISERROR(VLOOKUP($O72,[1]BEx6_1!$A:$Z,11,0)),0,VLOOKUP($O72,[1]BEx6_1!$A:$Z,11,0))</f>
        <v>2026.83957246</v>
      </c>
      <c r="J72" s="35">
        <f t="shared" si="7"/>
        <v>37.056023925270338</v>
      </c>
      <c r="K72" s="22">
        <f t="shared" si="8"/>
        <v>10383.60442643</v>
      </c>
      <c r="L72" s="23">
        <f t="shared" si="8"/>
        <v>1920.90582464</v>
      </c>
      <c r="M72" s="27">
        <f t="shared" si="8"/>
        <v>6028.02366471</v>
      </c>
      <c r="N72" s="28">
        <f t="shared" si="9"/>
        <v>58.053286866037737</v>
      </c>
      <c r="O72" s="29" t="s">
        <v>76</v>
      </c>
      <c r="P72" s="30" t="str">
        <f t="shared" ref="P72:P81" si="10">IF(N72&lt;N71,"check","")</f>
        <v/>
      </c>
      <c r="Q72" s="31"/>
    </row>
    <row r="73" spans="1:17" ht="21">
      <c r="A73" s="32">
        <v>68</v>
      </c>
      <c r="B73" s="33" t="str">
        <f>VLOOKUP($O73,[1]Name!$A:$B,2,0)</f>
        <v>ลพบุรี</v>
      </c>
      <c r="C73" s="22">
        <f>IF(ISERROR(VLOOKUP($O73,[1]BEx6_1!$A:$Z,3,0)),0,VLOOKUP($O73,[1]BEx6_1!$A:$Z,3,0))</f>
        <v>3210.9758582899999</v>
      </c>
      <c r="D73" s="23">
        <f>IF(ISERROR(VLOOKUP($O73,[1]BEx6_1!$A:$Z,5,0)),0,VLOOKUP($O73,[1]BEx6_1!$A:$Z,5,0))</f>
        <v>38.379139209999998</v>
      </c>
      <c r="E73" s="24">
        <f>IF(ISERROR(VLOOKUP($O73,[1]BEx6_1!$A:$Z,6,0)),0,VLOOKUP($O73,[1]BEx6_1!$A:$Z,6,0))</f>
        <v>2482.8212883199999</v>
      </c>
      <c r="F73" s="34">
        <f t="shared" si="6"/>
        <v>77.322950962397528</v>
      </c>
      <c r="G73" s="22">
        <f>IF(ISERROR(VLOOKUP($O73,[1]BEx6_1!$A:$Z,8,0)),0,VLOOKUP($O73,[1]BEx6_1!$A:$Z,8,0))</f>
        <v>4581.9038750099999</v>
      </c>
      <c r="H73" s="23">
        <f>IF(ISERROR(VLOOKUP($O73,[1]BEx6_1!$A:$Z,10,0)),0,VLOOKUP($O73,[1]BEx6_1!$A:$Z,10,0))</f>
        <v>1652.75967545</v>
      </c>
      <c r="I73" s="24">
        <f>IF(ISERROR(VLOOKUP($O73,[1]BEx6_1!$A:$Z,11,0)),0,VLOOKUP($O73,[1]BEx6_1!$A:$Z,11,0))</f>
        <v>2042.15528571</v>
      </c>
      <c r="J73" s="35">
        <f t="shared" si="7"/>
        <v>44.570015902080513</v>
      </c>
      <c r="K73" s="22">
        <f t="shared" si="8"/>
        <v>7792.8797333000002</v>
      </c>
      <c r="L73" s="23">
        <f t="shared" si="8"/>
        <v>1691.13881466</v>
      </c>
      <c r="M73" s="27">
        <f t="shared" si="8"/>
        <v>4524.9765740299999</v>
      </c>
      <c r="N73" s="28">
        <f t="shared" si="9"/>
        <v>58.065525568092369</v>
      </c>
      <c r="O73" s="29" t="s">
        <v>77</v>
      </c>
      <c r="P73" s="30" t="str">
        <f t="shared" si="10"/>
        <v/>
      </c>
      <c r="Q73" s="31"/>
    </row>
    <row r="74" spans="1:17" ht="21">
      <c r="A74" s="32">
        <v>69</v>
      </c>
      <c r="B74" s="33" t="str">
        <f>VLOOKUP($O74,[1]Name!$A:$B,2,0)</f>
        <v>หนองคาย</v>
      </c>
      <c r="C74" s="22">
        <f>IF(ISERROR(VLOOKUP($O74,[1]BEx6_1!$A:$Z,3,0)),0,VLOOKUP($O74,[1]BEx6_1!$A:$Z,3,0))</f>
        <v>1637.85606818</v>
      </c>
      <c r="D74" s="23">
        <f>IF(ISERROR(VLOOKUP($O74,[1]BEx6_1!$A:$Z,5,0)),0,VLOOKUP($O74,[1]BEx6_1!$A:$Z,5,0))</f>
        <v>5.9589787999999997</v>
      </c>
      <c r="E74" s="24">
        <f>IF(ISERROR(VLOOKUP($O74,[1]BEx6_1!$A:$Z,6,0)),0,VLOOKUP($O74,[1]BEx6_1!$A:$Z,6,0))</f>
        <v>1274.6313011699999</v>
      </c>
      <c r="F74" s="34">
        <f t="shared" si="6"/>
        <v>77.823157109670902</v>
      </c>
      <c r="G74" s="22">
        <f>IF(ISERROR(VLOOKUP($O74,[1]BEx6_1!$A:$Z,8,0)),0,VLOOKUP($O74,[1]BEx6_1!$A:$Z,8,0))</f>
        <v>1824.1781634199999</v>
      </c>
      <c r="H74" s="23">
        <f>IF(ISERROR(VLOOKUP($O74,[1]BEx6_1!$A:$Z,10,0)),0,VLOOKUP($O74,[1]BEx6_1!$A:$Z,10,0))</f>
        <v>592.83392124</v>
      </c>
      <c r="I74" s="24">
        <f>IF(ISERROR(VLOOKUP($O74,[1]BEx6_1!$A:$Z,11,0)),0,VLOOKUP($O74,[1]BEx6_1!$A:$Z,11,0))</f>
        <v>736.43339895999998</v>
      </c>
      <c r="J74" s="35">
        <f t="shared" si="7"/>
        <v>40.37069479986112</v>
      </c>
      <c r="K74" s="22">
        <f t="shared" si="8"/>
        <v>3462.0342315999997</v>
      </c>
      <c r="L74" s="23">
        <f t="shared" si="8"/>
        <v>598.79290003999995</v>
      </c>
      <c r="M74" s="27">
        <f t="shared" si="8"/>
        <v>2011.0647001299999</v>
      </c>
      <c r="N74" s="28">
        <f t="shared" si="9"/>
        <v>58.089105005775011</v>
      </c>
      <c r="O74" s="29" t="s">
        <v>78</v>
      </c>
      <c r="P74" s="30" t="str">
        <f t="shared" si="10"/>
        <v/>
      </c>
      <c r="Q74" s="31"/>
    </row>
    <row r="75" spans="1:17" ht="21">
      <c r="A75" s="32">
        <v>70</v>
      </c>
      <c r="B75" s="33" t="str">
        <f>VLOOKUP($O75,[1]Name!$A:$B,2,0)</f>
        <v>นครปฐม</v>
      </c>
      <c r="C75" s="22">
        <f>IF(ISERROR(VLOOKUP($O75,[1]BEx6_1!$A:$Z,3,0)),0,VLOOKUP($O75,[1]BEx6_1!$A:$Z,3,0))</f>
        <v>3205.1120505499998</v>
      </c>
      <c r="D75" s="23">
        <f>IF(ISERROR(VLOOKUP($O75,[1]BEx6_1!$A:$Z,5,0)),0,VLOOKUP($O75,[1]BEx6_1!$A:$Z,5,0))</f>
        <v>70.075080540000002</v>
      </c>
      <c r="E75" s="24">
        <f>IF(ISERROR(VLOOKUP($O75,[1]BEx6_1!$A:$Z,6,0)),0,VLOOKUP($O75,[1]BEx6_1!$A:$Z,6,0))</f>
        <v>2495.6682320999998</v>
      </c>
      <c r="F75" s="34">
        <f t="shared" si="6"/>
        <v>77.865241300120573</v>
      </c>
      <c r="G75" s="22">
        <f>IF(ISERROR(VLOOKUP($O75,[1]BEx6_1!$A:$Z,8,0)),0,VLOOKUP($O75,[1]BEx6_1!$A:$Z,8,0))</f>
        <v>2136.138089</v>
      </c>
      <c r="H75" s="23">
        <f>IF(ISERROR(VLOOKUP($O75,[1]BEx6_1!$A:$Z,10,0)),0,VLOOKUP($O75,[1]BEx6_1!$A:$Z,10,0))</f>
        <v>943.22000891000005</v>
      </c>
      <c r="I75" s="24">
        <f>IF(ISERROR(VLOOKUP($O75,[1]BEx6_1!$A:$Z,11,0)),0,VLOOKUP($O75,[1]BEx6_1!$A:$Z,11,0))</f>
        <v>663.91124255</v>
      </c>
      <c r="J75" s="35">
        <f t="shared" si="7"/>
        <v>31.079977739678792</v>
      </c>
      <c r="K75" s="22">
        <f t="shared" si="8"/>
        <v>5341.2501395500003</v>
      </c>
      <c r="L75" s="23">
        <f t="shared" si="8"/>
        <v>1013.2950894500001</v>
      </c>
      <c r="M75" s="27">
        <f t="shared" si="8"/>
        <v>3159.5794746499996</v>
      </c>
      <c r="N75" s="28">
        <f t="shared" si="9"/>
        <v>59.154306428273614</v>
      </c>
      <c r="O75" s="29" t="s">
        <v>79</v>
      </c>
      <c r="P75" s="30" t="str">
        <f t="shared" si="10"/>
        <v/>
      </c>
      <c r="Q75" s="31"/>
    </row>
    <row r="76" spans="1:17" ht="21">
      <c r="A76" s="32">
        <v>71</v>
      </c>
      <c r="B76" s="33" t="str">
        <f>VLOOKUP($O76,[1]Name!$A:$B,2,0)</f>
        <v>ตาก</v>
      </c>
      <c r="C76" s="22">
        <f>IF(ISERROR(VLOOKUP($O76,[1]BEx6_1!$A:$Z,3,0)),0,VLOOKUP($O76,[1]BEx6_1!$A:$Z,3,0))</f>
        <v>2386.49858683</v>
      </c>
      <c r="D76" s="23">
        <f>IF(ISERROR(VLOOKUP($O76,[1]BEx6_1!$A:$Z,5,0)),0,VLOOKUP($O76,[1]BEx6_1!$A:$Z,5,0))</f>
        <v>15.988409730000001</v>
      </c>
      <c r="E76" s="24">
        <f>IF(ISERROR(VLOOKUP($O76,[1]BEx6_1!$A:$Z,6,0)),0,VLOOKUP($O76,[1]BEx6_1!$A:$Z,6,0))</f>
        <v>1954.5186718</v>
      </c>
      <c r="F76" s="34">
        <f t="shared" si="6"/>
        <v>81.899008136275427</v>
      </c>
      <c r="G76" s="22">
        <f>IF(ISERROR(VLOOKUP($O76,[1]BEx6_1!$A:$Z,8,0)),0,VLOOKUP($O76,[1]BEx6_1!$A:$Z,8,0))</f>
        <v>2308.20588808</v>
      </c>
      <c r="H76" s="23">
        <f>IF(ISERROR(VLOOKUP($O76,[1]BEx6_1!$A:$Z,10,0)),0,VLOOKUP($O76,[1]BEx6_1!$A:$Z,10,0))</f>
        <v>965.50257424999995</v>
      </c>
      <c r="I76" s="24">
        <f>IF(ISERROR(VLOOKUP($O76,[1]BEx6_1!$A:$Z,11,0)),0,VLOOKUP($O76,[1]BEx6_1!$A:$Z,11,0))</f>
        <v>909.69469978999996</v>
      </c>
      <c r="J76" s="35">
        <f t="shared" si="7"/>
        <v>39.41133260632558</v>
      </c>
      <c r="K76" s="22">
        <f t="shared" si="8"/>
        <v>4694.7044749100005</v>
      </c>
      <c r="L76" s="23">
        <f t="shared" si="8"/>
        <v>981.49098398000001</v>
      </c>
      <c r="M76" s="27">
        <f t="shared" si="8"/>
        <v>2864.21337159</v>
      </c>
      <c r="N76" s="28">
        <f t="shared" si="9"/>
        <v>61.009449836454465</v>
      </c>
      <c r="O76" s="29" t="s">
        <v>80</v>
      </c>
      <c r="P76" s="30" t="str">
        <f t="shared" si="10"/>
        <v/>
      </c>
      <c r="Q76" s="31"/>
    </row>
    <row r="77" spans="1:17" ht="21">
      <c r="A77" s="32">
        <v>72</v>
      </c>
      <c r="B77" s="33" t="str">
        <f>VLOOKUP($O77,[1]Name!$A:$B,2,0)</f>
        <v>ขอนแก่น</v>
      </c>
      <c r="C77" s="22">
        <f>IF(ISERROR(VLOOKUP($O77,[1]BEx6_1!$A:$Z,3,0)),0,VLOOKUP($O77,[1]BEx6_1!$A:$Z,3,0))</f>
        <v>10267.92475029</v>
      </c>
      <c r="D77" s="23">
        <f>IF(ISERROR(VLOOKUP($O77,[1]BEx6_1!$A:$Z,5,0)),0,VLOOKUP($O77,[1]BEx6_1!$A:$Z,5,0))</f>
        <v>79.229199980000004</v>
      </c>
      <c r="E77" s="24">
        <f>IF(ISERROR(VLOOKUP($O77,[1]BEx6_1!$A:$Z,6,0)),0,VLOOKUP($O77,[1]BEx6_1!$A:$Z,6,0))</f>
        <v>8936.8077758599993</v>
      </c>
      <c r="F77" s="34">
        <f t="shared" si="6"/>
        <v>87.036163520847722</v>
      </c>
      <c r="G77" s="22">
        <f>IF(ISERROR(VLOOKUP($O77,[1]BEx6_1!$A:$Z,8,0)),0,VLOOKUP($O77,[1]BEx6_1!$A:$Z,8,0))</f>
        <v>9465.2538302299999</v>
      </c>
      <c r="H77" s="23">
        <f>IF(ISERROR(VLOOKUP($O77,[1]BEx6_1!$A:$Z,10,0)),0,VLOOKUP($O77,[1]BEx6_1!$A:$Z,10,0))</f>
        <v>4056.35219405</v>
      </c>
      <c r="I77" s="24">
        <f>IF(ISERROR(VLOOKUP($O77,[1]BEx6_1!$A:$Z,11,0)),0,VLOOKUP($O77,[1]BEx6_1!$A:$Z,11,0))</f>
        <v>3489.28572067</v>
      </c>
      <c r="J77" s="35">
        <f t="shared" si="7"/>
        <v>36.864153706327095</v>
      </c>
      <c r="K77" s="22">
        <f t="shared" si="8"/>
        <v>19733.178580519998</v>
      </c>
      <c r="L77" s="23">
        <f t="shared" si="8"/>
        <v>4135.5813940300004</v>
      </c>
      <c r="M77" s="27">
        <f t="shared" si="8"/>
        <v>12426.09349653</v>
      </c>
      <c r="N77" s="28">
        <f t="shared" si="9"/>
        <v>62.970562222533509</v>
      </c>
      <c r="O77" s="29" t="s">
        <v>81</v>
      </c>
      <c r="P77" s="30" t="str">
        <f t="shared" si="10"/>
        <v/>
      </c>
      <c r="Q77" s="31"/>
    </row>
    <row r="78" spans="1:17" ht="21">
      <c r="A78" s="32">
        <v>73</v>
      </c>
      <c r="B78" s="33" t="str">
        <f>VLOOKUP($O78,[1]Name!$A:$B,2,0)</f>
        <v>สงขลา</v>
      </c>
      <c r="C78" s="22">
        <f>IF(ISERROR(VLOOKUP($O78,[1]BEx6_1!$A:$Z,3,0)),0,VLOOKUP($O78,[1]BEx6_1!$A:$Z,3,0))</f>
        <v>12172.582256760001</v>
      </c>
      <c r="D78" s="23">
        <f>IF(ISERROR(VLOOKUP($O78,[1]BEx6_1!$A:$Z,5,0)),0,VLOOKUP($O78,[1]BEx6_1!$A:$Z,5,0))</f>
        <v>91.220762390000004</v>
      </c>
      <c r="E78" s="24">
        <f>IF(ISERROR(VLOOKUP($O78,[1]BEx6_1!$A:$Z,6,0)),0,VLOOKUP($O78,[1]BEx6_1!$A:$Z,6,0))</f>
        <v>10553.951102380001</v>
      </c>
      <c r="F78" s="34">
        <f t="shared" si="6"/>
        <v>86.702647636814291</v>
      </c>
      <c r="G78" s="22">
        <f>IF(ISERROR(VLOOKUP($O78,[1]BEx6_1!$A:$Z,8,0)),0,VLOOKUP($O78,[1]BEx6_1!$A:$Z,8,0))</f>
        <v>11911.99580287</v>
      </c>
      <c r="H78" s="23">
        <f>IF(ISERROR(VLOOKUP($O78,[1]BEx6_1!$A:$Z,10,0)),0,VLOOKUP($O78,[1]BEx6_1!$A:$Z,10,0))</f>
        <v>5253.7995133499999</v>
      </c>
      <c r="I78" s="24">
        <f>IF(ISERROR(VLOOKUP($O78,[1]BEx6_1!$A:$Z,11,0)),0,VLOOKUP($O78,[1]BEx6_1!$A:$Z,11,0))</f>
        <v>4747.1805781399999</v>
      </c>
      <c r="J78" s="37">
        <f t="shared" si="7"/>
        <v>39.852100829285419</v>
      </c>
      <c r="K78" s="22">
        <f t="shared" si="8"/>
        <v>24084.578059630003</v>
      </c>
      <c r="L78" s="23">
        <f t="shared" si="8"/>
        <v>5345.0202757400002</v>
      </c>
      <c r="M78" s="24">
        <f t="shared" si="8"/>
        <v>15301.13168052</v>
      </c>
      <c r="N78" s="28">
        <f t="shared" si="9"/>
        <v>63.530827248194122</v>
      </c>
      <c r="O78" s="29" t="s">
        <v>82</v>
      </c>
      <c r="P78" s="30" t="str">
        <f t="shared" si="10"/>
        <v/>
      </c>
      <c r="Q78" s="31"/>
    </row>
    <row r="79" spans="1:17" ht="21">
      <c r="A79" s="32">
        <v>74</v>
      </c>
      <c r="B79" s="33" t="str">
        <f>VLOOKUP($O79,[1]Name!$A:$B,2,0)</f>
        <v>พะเยา</v>
      </c>
      <c r="C79" s="22">
        <f>IF(ISERROR(VLOOKUP($O79,[1]BEx6_1!$A:$Z,3,0)),0,VLOOKUP($O79,[1]BEx6_1!$A:$Z,3,0))</f>
        <v>2139.15713577</v>
      </c>
      <c r="D79" s="23">
        <f>IF(ISERROR(VLOOKUP($O79,[1]BEx6_1!$A:$Z,5,0)),0,VLOOKUP($O79,[1]BEx6_1!$A:$Z,5,0))</f>
        <v>7.5347684900000003</v>
      </c>
      <c r="E79" s="24">
        <f>IF(ISERROR(VLOOKUP($O79,[1]BEx6_1!$A:$Z,6,0)),0,VLOOKUP($O79,[1]BEx6_1!$A:$Z,6,0))</f>
        <v>1803.4877806100001</v>
      </c>
      <c r="F79" s="34">
        <f t="shared" si="6"/>
        <v>84.308335767060228</v>
      </c>
      <c r="G79" s="22">
        <f>IF(ISERROR(VLOOKUP($O79,[1]BEx6_1!$A:$Z,8,0)),0,VLOOKUP($O79,[1]BEx6_1!$A:$Z,8,0))</f>
        <v>1923.6739997</v>
      </c>
      <c r="H79" s="23">
        <f>IF(ISERROR(VLOOKUP($O79,[1]BEx6_1!$A:$Z,10,0)),0,VLOOKUP($O79,[1]BEx6_1!$A:$Z,10,0))</f>
        <v>563.83394725999995</v>
      </c>
      <c r="I79" s="24">
        <f>IF(ISERROR(VLOOKUP($O79,[1]BEx6_1!$A:$Z,11,0)),0,VLOOKUP($O79,[1]BEx6_1!$A:$Z,11,0))</f>
        <v>861.94204657</v>
      </c>
      <c r="J79" s="35">
        <f t="shared" si="7"/>
        <v>44.807074728068336</v>
      </c>
      <c r="K79" s="22">
        <f t="shared" si="8"/>
        <v>4062.8311354699999</v>
      </c>
      <c r="L79" s="23">
        <f t="shared" si="8"/>
        <v>571.36871574999998</v>
      </c>
      <c r="M79" s="27">
        <f t="shared" si="8"/>
        <v>2665.4298271799998</v>
      </c>
      <c r="N79" s="28">
        <f t="shared" si="9"/>
        <v>65.605232861140195</v>
      </c>
      <c r="O79" s="29" t="s">
        <v>83</v>
      </c>
      <c r="P79" s="30" t="str">
        <f t="shared" si="10"/>
        <v/>
      </c>
      <c r="Q79" s="31"/>
    </row>
    <row r="80" spans="1:17" ht="21">
      <c r="A80" s="32">
        <v>75</v>
      </c>
      <c r="B80" s="33" t="str">
        <f>VLOOKUP($O80,[1]Name!$A:$B,2,0)</f>
        <v>นครศรีธรรมราช</v>
      </c>
      <c r="C80" s="22">
        <f>IF(ISERROR(VLOOKUP($O80,[1]BEx6_1!$A:$Z,3,0)),0,VLOOKUP($O80,[1]BEx6_1!$A:$Z,3,0))</f>
        <v>9907.9176192300001</v>
      </c>
      <c r="D80" s="23">
        <f>IF(ISERROR(VLOOKUP($O80,[1]BEx6_1!$A:$Z,5,0)),0,VLOOKUP($O80,[1]BEx6_1!$A:$Z,5,0))</f>
        <v>33.016746140000002</v>
      </c>
      <c r="E80" s="24">
        <f>IF(ISERROR(VLOOKUP($O80,[1]BEx6_1!$A:$Z,6,0)),0,VLOOKUP($O80,[1]BEx6_1!$A:$Z,6,0))</f>
        <v>8852.2992677799994</v>
      </c>
      <c r="F80" s="34">
        <f t="shared" si="6"/>
        <v>89.345709239636989</v>
      </c>
      <c r="G80" s="22">
        <f>IF(ISERROR(VLOOKUP($O80,[1]BEx6_1!$A:$Z,8,0)),0,VLOOKUP($O80,[1]BEx6_1!$A:$Z,8,0))</f>
        <v>6706.5365325399998</v>
      </c>
      <c r="H80" s="23">
        <f>IF(ISERROR(VLOOKUP($O80,[1]BEx6_1!$A:$Z,10,0)),0,VLOOKUP($O80,[1]BEx6_1!$A:$Z,10,0))</f>
        <v>1887.6764033300001</v>
      </c>
      <c r="I80" s="24">
        <f>IF(ISERROR(VLOOKUP($O80,[1]BEx6_1!$A:$Z,11,0)),0,VLOOKUP($O80,[1]BEx6_1!$A:$Z,11,0))</f>
        <v>2389.3427191000001</v>
      </c>
      <c r="J80" s="35">
        <f t="shared" si="7"/>
        <v>35.627073788489042</v>
      </c>
      <c r="K80" s="22">
        <f t="shared" si="8"/>
        <v>16614.454151769998</v>
      </c>
      <c r="L80" s="23">
        <f t="shared" si="8"/>
        <v>1920.69314947</v>
      </c>
      <c r="M80" s="27">
        <f t="shared" si="8"/>
        <v>11241.64198688</v>
      </c>
      <c r="N80" s="28">
        <f t="shared" si="9"/>
        <v>67.661819546941828</v>
      </c>
      <c r="O80" s="29" t="s">
        <v>84</v>
      </c>
      <c r="P80" s="30" t="str">
        <f t="shared" si="10"/>
        <v/>
      </c>
      <c r="Q80" s="31"/>
    </row>
    <row r="81" spans="1:17" ht="21">
      <c r="A81" s="32">
        <v>76</v>
      </c>
      <c r="B81" s="33" t="str">
        <f>VLOOKUP($O81,[1]Name!$A:$B,2,0)</f>
        <v>เชียงใหม่</v>
      </c>
      <c r="C81" s="22">
        <f>IF(ISERROR(VLOOKUP($O81,[1]BEx6_1!$A:$Z,3,0)),0,VLOOKUP($O81,[1]BEx6_1!$A:$Z,3,0))</f>
        <v>13924.631557479999</v>
      </c>
      <c r="D81" s="23">
        <f>IF(ISERROR(VLOOKUP($O81,[1]BEx6_1!$A:$Z,5,0)),0,VLOOKUP($O81,[1]BEx6_1!$A:$Z,5,0))</f>
        <v>116.92022894999999</v>
      </c>
      <c r="E81" s="24">
        <f>IF(ISERROR(VLOOKUP($O81,[1]BEx6_1!$A:$Z,6,0)),0,VLOOKUP($O81,[1]BEx6_1!$A:$Z,6,0))</f>
        <v>12003.97633421</v>
      </c>
      <c r="F81" s="34">
        <f t="shared" si="6"/>
        <v>86.206778862753694</v>
      </c>
      <c r="G81" s="24">
        <f>IF(ISERROR(VLOOKUP($O81,[1]BEx6_1!$A:$Z,8,0)),0,VLOOKUP($O81,[1]BEx6_1!$A:$Z,8,0))</f>
        <v>9129.7788662700004</v>
      </c>
      <c r="H81" s="24">
        <f>IF(ISERROR(VLOOKUP($O81,[1]BEx6_1!$A:$Z,10,0)),0,VLOOKUP($O81,[1]BEx6_1!$A:$Z,10,0))</f>
        <v>3216.25257732</v>
      </c>
      <c r="I81" s="24">
        <f>IF(ISERROR(VLOOKUP($O81,[1]BEx6_1!$A:$Z,11,0)),0,VLOOKUP($O81,[1]BEx6_1!$A:$Z,11,0))</f>
        <v>3990.0427688</v>
      </c>
      <c r="J81" s="35">
        <f t="shared" si="7"/>
        <v>43.703608019918498</v>
      </c>
      <c r="K81" s="22">
        <f t="shared" si="8"/>
        <v>23054.41042375</v>
      </c>
      <c r="L81" s="23">
        <f t="shared" si="8"/>
        <v>3333.1728062699999</v>
      </c>
      <c r="M81" s="27">
        <f t="shared" si="8"/>
        <v>15994.01910301</v>
      </c>
      <c r="N81" s="28">
        <f t="shared" si="9"/>
        <v>69.375094869194371</v>
      </c>
      <c r="O81" s="29" t="s">
        <v>85</v>
      </c>
      <c r="P81" s="30" t="str">
        <f t="shared" si="10"/>
        <v/>
      </c>
      <c r="Q81" s="31"/>
    </row>
    <row r="82" spans="1:17" ht="21.75" thickBot="1">
      <c r="A82" s="38" t="s">
        <v>5</v>
      </c>
      <c r="B82" s="39"/>
      <c r="C82" s="40">
        <f>SUM(C6:C81)</f>
        <v>237756.11713931002</v>
      </c>
      <c r="D82" s="41">
        <f>SUM(D6:D81)</f>
        <v>3014.3181591200005</v>
      </c>
      <c r="E82" s="42">
        <f>SUM(E6:E81)</f>
        <v>190235.67808581007</v>
      </c>
      <c r="F82" s="43">
        <f t="shared" si="6"/>
        <v>80.012947878999896</v>
      </c>
      <c r="G82" s="40">
        <f>SUM(G6:G81)</f>
        <v>284369.75632478995</v>
      </c>
      <c r="H82" s="41">
        <f>SUM(H6:H81)</f>
        <v>113374.87523446002</v>
      </c>
      <c r="I82" s="42">
        <f>SUM(I6:I81)</f>
        <v>94491.468379589991</v>
      </c>
      <c r="J82" s="43">
        <f t="shared" si="7"/>
        <v>33.228381808530841</v>
      </c>
      <c r="K82" s="40">
        <f>SUM(K6:K81)</f>
        <v>522125.87346409995</v>
      </c>
      <c r="L82" s="44">
        <f>SUM(L6:L81)</f>
        <v>116389.19339357998</v>
      </c>
      <c r="M82" s="42">
        <f>SUM(M6:M81)</f>
        <v>284727.1464654</v>
      </c>
      <c r="N82" s="43">
        <f t="shared" si="9"/>
        <v>54.532280612019335</v>
      </c>
      <c r="O82" s="45"/>
    </row>
    <row r="83" spans="1:17" ht="21">
      <c r="A83" s="46"/>
      <c r="B83" s="47" t="str">
        <f>'[1]2. กระทรวง'!B31</f>
        <v>หมายเหตุ : 1. ข้อมูลเบื้องต้น</v>
      </c>
      <c r="C83" s="48"/>
      <c r="D83" s="48"/>
      <c r="E83" s="48"/>
      <c r="F83" s="48"/>
      <c r="G83" s="48"/>
      <c r="H83" s="48"/>
      <c r="I83" s="49"/>
      <c r="J83" s="48"/>
      <c r="K83" s="48"/>
      <c r="L83" s="48"/>
      <c r="M83" s="48"/>
      <c r="N83" s="48"/>
      <c r="O83" s="45"/>
    </row>
    <row r="84" spans="1:17" ht="21">
      <c r="A84" s="50"/>
      <c r="B84" s="47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1"/>
      <c r="D84" s="51"/>
      <c r="E84" s="52"/>
      <c r="F84" s="51"/>
      <c r="G84" s="52"/>
      <c r="H84" s="52"/>
      <c r="I84" s="52"/>
      <c r="J84" s="52"/>
      <c r="K84" s="53"/>
      <c r="L84" s="53"/>
      <c r="M84" s="54"/>
      <c r="N84" s="55"/>
      <c r="O84" s="45"/>
    </row>
    <row r="85" spans="1:17" ht="21">
      <c r="A85" s="50"/>
      <c r="B85" s="47" t="str">
        <f>'[1]2. กระทรวง'!B34</f>
        <v>รวบรวม : กรมบัญชีกลาง</v>
      </c>
      <c r="C85" s="51"/>
      <c r="D85" s="51"/>
      <c r="E85" s="52"/>
      <c r="F85" s="51"/>
      <c r="G85" s="52"/>
      <c r="H85" s="52"/>
      <c r="I85" s="52"/>
      <c r="J85" s="52"/>
      <c r="K85" s="52"/>
      <c r="L85" s="52"/>
      <c r="M85" s="56"/>
      <c r="N85" s="56"/>
    </row>
    <row r="86" spans="1:17" ht="21">
      <c r="A86" s="50"/>
      <c r="B86" s="47" t="str">
        <f>'[1]2. กระทรวง'!B35</f>
        <v>ข้อมูล ณ วันที่ 30 เมษายน 2564</v>
      </c>
      <c r="C86" s="56"/>
      <c r="D86" s="56"/>
      <c r="E86" s="57"/>
      <c r="F86" s="56"/>
      <c r="G86" s="56"/>
      <c r="H86" s="56"/>
      <c r="I86" s="56"/>
      <c r="J86" s="56"/>
      <c r="K86" s="56"/>
      <c r="L86" s="56"/>
      <c r="M86" s="56"/>
      <c r="N86" s="56"/>
    </row>
    <row r="87" spans="1:17" ht="21">
      <c r="B87" s="47"/>
      <c r="C87" s="3"/>
      <c r="D87" s="3"/>
      <c r="E87" s="59"/>
      <c r="F87" s="3"/>
      <c r="G87" s="3"/>
      <c r="H87" s="3"/>
      <c r="I87" s="3"/>
      <c r="J87" s="3"/>
      <c r="K87" s="3"/>
      <c r="L87" s="3"/>
    </row>
    <row r="88" spans="1:17" ht="21">
      <c r="B88" s="3"/>
      <c r="C88" s="60" t="s">
        <v>86</v>
      </c>
      <c r="D88" s="60"/>
      <c r="E88" s="59"/>
      <c r="F88" s="3"/>
      <c r="G88" s="3"/>
      <c r="H88" s="3"/>
      <c r="I88" s="3"/>
      <c r="J88" s="60" t="s">
        <v>87</v>
      </c>
      <c r="K88" s="61">
        <f>K82-[1]BEx6_1!M64</f>
        <v>0</v>
      </c>
      <c r="L88" s="61">
        <f>L82-[1]BEx6_1!O64</f>
        <v>0</v>
      </c>
      <c r="M88" s="61">
        <f>M82-[1]BEx6_1!P64</f>
        <v>0</v>
      </c>
      <c r="N88" s="61"/>
    </row>
    <row r="89" spans="1:17" ht="21">
      <c r="B89" s="3"/>
      <c r="C89" s="3"/>
      <c r="D89" s="3"/>
      <c r="E89" s="59"/>
      <c r="F89" s="3"/>
      <c r="G89" s="62" t="s">
        <v>86</v>
      </c>
      <c r="H89" s="62"/>
      <c r="I89" s="3"/>
      <c r="J89" s="3"/>
      <c r="K89" s="61"/>
      <c r="L89" s="61"/>
      <c r="M89" s="61"/>
    </row>
    <row r="90" spans="1:17" ht="21">
      <c r="B90" s="3"/>
      <c r="C90" s="3"/>
      <c r="D90" s="3"/>
      <c r="E90" s="59"/>
      <c r="F90" s="3"/>
      <c r="G90" s="3"/>
      <c r="H90" s="3"/>
      <c r="I90" s="3"/>
      <c r="J90" s="3"/>
      <c r="K90" s="3"/>
      <c r="L90" s="3"/>
      <c r="M90" s="63"/>
    </row>
    <row r="91" spans="1:17" ht="21">
      <c r="B91" s="3"/>
      <c r="C91" s="3"/>
      <c r="D91" s="3"/>
      <c r="E91" s="59"/>
      <c r="F91" s="3"/>
      <c r="G91" s="3"/>
      <c r="H91" s="3"/>
      <c r="I91" s="3"/>
      <c r="J91" s="3"/>
      <c r="K91" s="3"/>
      <c r="L91" s="3"/>
    </row>
    <row r="92" spans="1:17" ht="21">
      <c r="B92" s="3"/>
      <c r="C92" s="3"/>
      <c r="D92" s="3"/>
      <c r="E92" s="59"/>
      <c r="F92" s="3"/>
      <c r="G92" s="3"/>
      <c r="H92" s="3"/>
      <c r="I92" s="3"/>
      <c r="J92" s="3"/>
      <c r="K92" s="3"/>
      <c r="L92" s="3"/>
    </row>
    <row r="93" spans="1:17" ht="21">
      <c r="B93" s="3"/>
      <c r="C93" s="3"/>
      <c r="D93" s="3"/>
      <c r="E93" s="59"/>
      <c r="F93" s="3"/>
      <c r="G93" s="3"/>
      <c r="H93" s="3"/>
      <c r="I93" s="3"/>
      <c r="J93" s="3"/>
      <c r="K93" s="3"/>
      <c r="L93" s="3"/>
    </row>
    <row r="94" spans="1:17" ht="21">
      <c r="B94" s="3"/>
      <c r="C94" s="3"/>
      <c r="D94" s="3"/>
      <c r="E94" s="59"/>
      <c r="F94" s="3"/>
      <c r="G94" s="3"/>
      <c r="H94" s="3"/>
      <c r="I94" s="3"/>
      <c r="J94" s="3"/>
      <c r="K94" s="3"/>
      <c r="L94" s="3"/>
    </row>
    <row r="95" spans="1:17" ht="21">
      <c r="B95" s="3"/>
      <c r="C95" s="3"/>
      <c r="D95" s="3"/>
      <c r="E95" s="59"/>
      <c r="F95" s="3"/>
      <c r="G95" s="3"/>
      <c r="H95" s="3"/>
      <c r="I95" s="3"/>
      <c r="J95" s="3"/>
      <c r="K95" s="3"/>
      <c r="L95" s="3"/>
    </row>
    <row r="96" spans="1:17" ht="21">
      <c r="B96" s="3"/>
      <c r="C96" s="3"/>
      <c r="D96" s="3"/>
      <c r="E96" s="59"/>
      <c r="F96" s="3"/>
      <c r="G96" s="3"/>
      <c r="H96" s="3"/>
      <c r="I96" s="3"/>
      <c r="J96" s="3"/>
      <c r="K96" s="3"/>
      <c r="L96" s="3"/>
    </row>
    <row r="97" spans="2:12" ht="21">
      <c r="B97" s="3"/>
      <c r="C97" s="3"/>
      <c r="D97" s="3"/>
      <c r="E97" s="59"/>
      <c r="F97" s="3"/>
      <c r="G97" s="3"/>
      <c r="H97" s="3"/>
      <c r="I97" s="3"/>
      <c r="J97" s="3"/>
      <c r="K97" s="3"/>
      <c r="L97" s="3"/>
    </row>
    <row r="98" spans="2:12" ht="21">
      <c r="B98" s="3"/>
      <c r="C98" s="3"/>
      <c r="D98" s="3"/>
      <c r="E98" s="59"/>
      <c r="F98" s="3"/>
      <c r="G98" s="3"/>
      <c r="H98" s="3"/>
      <c r="I98" s="3"/>
      <c r="J98" s="3"/>
      <c r="K98" s="3"/>
      <c r="L98" s="3"/>
    </row>
    <row r="99" spans="2:12" ht="21">
      <c r="B99" s="3"/>
      <c r="C99" s="3"/>
      <c r="D99" s="3"/>
      <c r="E99" s="59"/>
      <c r="F99" s="3"/>
      <c r="G99" s="3"/>
      <c r="H99" s="3"/>
      <c r="I99" s="3"/>
      <c r="J99" s="3"/>
      <c r="K99" s="3"/>
      <c r="L99" s="3"/>
    </row>
    <row r="100" spans="2:12" ht="21">
      <c r="B100" s="3"/>
      <c r="C100" s="3"/>
      <c r="D100" s="3"/>
      <c r="E100" s="59"/>
      <c r="F100" s="3"/>
      <c r="G100" s="3"/>
      <c r="H100" s="3"/>
      <c r="I100" s="3"/>
      <c r="J100" s="3"/>
      <c r="K100" s="3"/>
      <c r="L100" s="3"/>
    </row>
    <row r="101" spans="2:12" ht="21">
      <c r="B101" s="3"/>
      <c r="C101" s="3"/>
      <c r="D101" s="3"/>
      <c r="E101" s="59"/>
      <c r="F101" s="3"/>
      <c r="G101" s="3"/>
      <c r="H101" s="3"/>
      <c r="I101" s="3"/>
      <c r="J101" s="3"/>
      <c r="K101" s="3"/>
      <c r="L101" s="3"/>
    </row>
    <row r="102" spans="2:12" ht="21">
      <c r="B102" s="3"/>
      <c r="C102" s="3"/>
      <c r="D102" s="3"/>
      <c r="E102" s="59"/>
      <c r="F102" s="3"/>
      <c r="G102" s="3"/>
      <c r="H102" s="3"/>
      <c r="I102" s="3"/>
      <c r="J102" s="3"/>
      <c r="K102" s="3"/>
      <c r="L102" s="3"/>
    </row>
    <row r="103" spans="2:12" ht="21">
      <c r="E103" s="59"/>
      <c r="F103" s="3"/>
      <c r="G103" s="3"/>
      <c r="H103" s="3"/>
      <c r="I103" s="3"/>
      <c r="J103" s="3"/>
      <c r="K103" s="3"/>
      <c r="L103" s="3"/>
    </row>
    <row r="104" spans="2:12" ht="21">
      <c r="E104" s="59"/>
      <c r="F104" s="3"/>
      <c r="G104" s="3"/>
      <c r="H104" s="3"/>
      <c r="I104" s="3"/>
      <c r="J104" s="3"/>
      <c r="K104" s="3"/>
      <c r="L104" s="3"/>
    </row>
    <row r="105" spans="2:12" ht="21">
      <c r="E105" s="59"/>
      <c r="F105" s="3"/>
      <c r="G105" s="3"/>
      <c r="H105" s="3"/>
      <c r="I105" s="3"/>
      <c r="J105" s="3"/>
      <c r="K105" s="3"/>
      <c r="L105" s="3"/>
    </row>
    <row r="106" spans="2:12" ht="21">
      <c r="E106" s="59"/>
      <c r="F106" s="3"/>
      <c r="G106" s="3"/>
      <c r="H106" s="3"/>
      <c r="I106" s="3"/>
      <c r="J106" s="3"/>
      <c r="K106" s="3"/>
      <c r="L106" s="3"/>
    </row>
    <row r="107" spans="2:12" ht="21">
      <c r="E107" s="59"/>
      <c r="F107" s="3"/>
      <c r="G107" s="3"/>
      <c r="H107" s="3"/>
      <c r="I107" s="3"/>
      <c r="J107" s="3"/>
      <c r="K107" s="3"/>
      <c r="L107" s="3"/>
    </row>
    <row r="108" spans="2:12" ht="21">
      <c r="E108" s="59"/>
      <c r="F108" s="3"/>
      <c r="G108" s="3"/>
      <c r="H108" s="3"/>
      <c r="I108" s="3"/>
      <c r="J108" s="3"/>
      <c r="K108" s="3"/>
      <c r="L108" s="3"/>
    </row>
    <row r="109" spans="2:12" ht="21">
      <c r="E109" s="59"/>
      <c r="F109" s="3"/>
      <c r="G109" s="3"/>
      <c r="H109" s="3"/>
      <c r="I109" s="3"/>
      <c r="J109" s="3"/>
      <c r="K109" s="3"/>
      <c r="L109" s="3"/>
    </row>
    <row r="110" spans="2:12" ht="21">
      <c r="E110" s="59"/>
      <c r="F110" s="3"/>
      <c r="G110" s="3"/>
      <c r="H110" s="3"/>
      <c r="I110" s="3"/>
      <c r="J110" s="3"/>
      <c r="K110" s="3"/>
      <c r="L110" s="3"/>
    </row>
    <row r="111" spans="2:12" ht="21">
      <c r="E111" s="59"/>
      <c r="F111" s="3"/>
      <c r="G111" s="3"/>
      <c r="H111" s="3"/>
      <c r="I111" s="3"/>
      <c r="J111" s="3"/>
      <c r="K111" s="3"/>
      <c r="L111" s="3"/>
    </row>
    <row r="112" spans="2:12" ht="21">
      <c r="E112" s="59"/>
      <c r="F112" s="3"/>
      <c r="G112" s="3"/>
      <c r="H112" s="3"/>
      <c r="I112" s="3"/>
      <c r="J112" s="3"/>
      <c r="K112" s="3"/>
      <c r="L112" s="3"/>
    </row>
    <row r="113" spans="5:12" ht="21">
      <c r="E113" s="59"/>
      <c r="F113" s="3"/>
      <c r="G113" s="3"/>
      <c r="H113" s="3"/>
      <c r="I113" s="3"/>
      <c r="J113" s="3"/>
      <c r="K113" s="3"/>
      <c r="L113" s="3"/>
    </row>
    <row r="114" spans="5:12" ht="21">
      <c r="E114" s="59"/>
      <c r="F114" s="3"/>
      <c r="G114" s="3"/>
      <c r="H114" s="3"/>
      <c r="I114" s="3"/>
      <c r="J114" s="3"/>
      <c r="K114" s="3"/>
      <c r="L114" s="3"/>
    </row>
    <row r="115" spans="5:12" ht="21">
      <c r="E115" s="59"/>
      <c r="F115" s="3"/>
      <c r="G115" s="3"/>
      <c r="H115" s="3"/>
      <c r="I115" s="3"/>
      <c r="J115" s="3"/>
      <c r="K115" s="3"/>
      <c r="L115" s="3"/>
    </row>
    <row r="116" spans="5:12" ht="21">
      <c r="E116" s="59"/>
      <c r="F116" s="3"/>
      <c r="G116" s="3"/>
      <c r="H116" s="3"/>
      <c r="I116" s="3"/>
      <c r="J116" s="3"/>
      <c r="K116" s="3"/>
      <c r="L116" s="3"/>
    </row>
    <row r="117" spans="5:12" ht="21">
      <c r="E117" s="59"/>
      <c r="F117" s="3"/>
      <c r="G117" s="3"/>
      <c r="H117" s="3"/>
      <c r="I117" s="3"/>
      <c r="J117" s="3"/>
      <c r="K117" s="3"/>
      <c r="L117" s="3"/>
    </row>
    <row r="118" spans="5:12" ht="21">
      <c r="E118" s="59"/>
      <c r="F118" s="3"/>
      <c r="G118" s="3"/>
      <c r="H118" s="3"/>
      <c r="I118" s="3"/>
      <c r="J118" s="3"/>
      <c r="K118" s="3"/>
      <c r="L118" s="3"/>
    </row>
    <row r="119" spans="5:12" ht="21">
      <c r="E119" s="59"/>
      <c r="F119" s="3"/>
      <c r="G119" s="3"/>
      <c r="H119" s="3"/>
      <c r="I119" s="3"/>
      <c r="J119" s="3"/>
      <c r="K119" s="3"/>
      <c r="L119" s="3"/>
    </row>
    <row r="120" spans="5:12" ht="21">
      <c r="E120" s="59"/>
      <c r="F120" s="3"/>
      <c r="G120" s="3"/>
      <c r="H120" s="3"/>
      <c r="I120" s="3"/>
      <c r="J120" s="3"/>
      <c r="K120" s="3"/>
      <c r="L120" s="3"/>
    </row>
    <row r="121" spans="5:12" ht="21">
      <c r="E121" s="59"/>
      <c r="F121" s="3"/>
      <c r="G121" s="3"/>
      <c r="H121" s="3"/>
      <c r="I121" s="3"/>
      <c r="J121" s="3"/>
      <c r="K121" s="3"/>
      <c r="L121" s="3"/>
    </row>
    <row r="122" spans="5:12" ht="21">
      <c r="E122" s="59"/>
      <c r="F122" s="3"/>
      <c r="G122" s="3"/>
      <c r="H122" s="3"/>
      <c r="I122" s="3"/>
      <c r="J122" s="3"/>
      <c r="K122" s="3"/>
      <c r="L122" s="3"/>
    </row>
    <row r="123" spans="5:12" ht="21">
      <c r="E123" s="59"/>
      <c r="F123" s="3"/>
      <c r="G123" s="3"/>
      <c r="H123" s="3"/>
      <c r="I123" s="3"/>
      <c r="J123" s="3"/>
      <c r="K123" s="3"/>
      <c r="L123" s="3"/>
    </row>
    <row r="124" spans="5:12" ht="21">
      <c r="E124" s="59"/>
      <c r="F124" s="3"/>
      <c r="G124" s="3"/>
      <c r="H124" s="3"/>
      <c r="I124" s="3"/>
      <c r="J124" s="3"/>
      <c r="K124" s="3"/>
      <c r="L124" s="3"/>
    </row>
    <row r="125" spans="5:12" ht="21">
      <c r="E125" s="59"/>
      <c r="F125" s="3"/>
      <c r="G125" s="3"/>
      <c r="H125" s="3"/>
      <c r="I125" s="3"/>
      <c r="J125" s="3"/>
      <c r="K125" s="3"/>
      <c r="L125" s="3"/>
    </row>
    <row r="126" spans="5:12" ht="21">
      <c r="E126" s="59"/>
      <c r="F126" s="3"/>
      <c r="G126" s="3"/>
      <c r="H126" s="3"/>
      <c r="I126" s="3"/>
      <c r="J126" s="3"/>
      <c r="K126" s="3"/>
      <c r="L126" s="3"/>
    </row>
    <row r="127" spans="5:12" ht="21">
      <c r="E127" s="59"/>
      <c r="F127" s="3"/>
      <c r="G127" s="3"/>
      <c r="H127" s="3"/>
      <c r="I127" s="3"/>
      <c r="J127" s="3"/>
      <c r="K127" s="3"/>
      <c r="L127" s="3"/>
    </row>
    <row r="128" spans="5:12" ht="21">
      <c r="E128" s="59"/>
      <c r="F128" s="3"/>
      <c r="G128" s="3"/>
      <c r="H128" s="3"/>
      <c r="I128" s="3"/>
      <c r="J128" s="3"/>
      <c r="K128" s="3"/>
      <c r="L128" s="3"/>
    </row>
    <row r="129" spans="5:12" ht="21">
      <c r="E129" s="59"/>
      <c r="F129" s="3"/>
      <c r="G129" s="3"/>
      <c r="H129" s="3"/>
      <c r="I129" s="3"/>
      <c r="J129" s="3"/>
      <c r="K129" s="3"/>
      <c r="L129" s="3"/>
    </row>
    <row r="130" spans="5:12" ht="21">
      <c r="E130" s="59"/>
      <c r="F130" s="3"/>
      <c r="G130" s="3"/>
      <c r="H130" s="3"/>
      <c r="I130" s="3"/>
      <c r="J130" s="3"/>
      <c r="K130" s="3"/>
      <c r="L130" s="3"/>
    </row>
    <row r="131" spans="5:12" ht="21">
      <c r="E131" s="59"/>
      <c r="F131" s="3"/>
      <c r="G131" s="3"/>
      <c r="H131" s="3"/>
      <c r="I131" s="3"/>
      <c r="J131" s="3"/>
      <c r="K131" s="3"/>
      <c r="L131" s="3"/>
    </row>
    <row r="132" spans="5:12" ht="21">
      <c r="E132" s="59"/>
      <c r="F132" s="3"/>
      <c r="G132" s="3"/>
      <c r="H132" s="3"/>
      <c r="I132" s="3"/>
      <c r="J132" s="3"/>
      <c r="K132" s="3"/>
      <c r="L132" s="3"/>
    </row>
    <row r="133" spans="5:12" ht="21">
      <c r="E133" s="59"/>
      <c r="F133" s="3"/>
      <c r="G133" s="3"/>
      <c r="H133" s="3"/>
      <c r="I133" s="3"/>
      <c r="J133" s="3"/>
      <c r="K133" s="3"/>
      <c r="L133" s="3"/>
    </row>
    <row r="134" spans="5:12" ht="21">
      <c r="E134" s="59"/>
      <c r="F134" s="3"/>
      <c r="G134" s="3"/>
      <c r="H134" s="3"/>
      <c r="I134" s="3"/>
      <c r="J134" s="3"/>
      <c r="K134" s="3"/>
      <c r="L134" s="3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5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ศิโรรัตน์ เหมพิสุทธิ์</dc:creator>
  <cp:lastModifiedBy>ศิโรรัตน์ เหมพิสุทธิ์</cp:lastModifiedBy>
  <dcterms:created xsi:type="dcterms:W3CDTF">2021-05-11T08:23:06Z</dcterms:created>
  <dcterms:modified xsi:type="dcterms:W3CDTF">2021-05-11T08:23:18Z</dcterms:modified>
</cp:coreProperties>
</file>