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"/>
    </mc:Choice>
  </mc:AlternateContent>
  <bookViews>
    <workbookView xWindow="0" yWindow="0" windowWidth="19200" windowHeight="11595" activeTab="1"/>
  </bookViews>
  <sheets>
    <sheet name="Sheet1" sheetId="1" r:id="rId1"/>
    <sheet name="13.ส่วนกลางจัดสรรให้จังหวัด" sheetId="4" r:id="rId2"/>
  </sheets>
  <externalReferences>
    <externalReference r:id="rId3"/>
  </externalReferences>
  <definedNames>
    <definedName name="_xlnm.Print_Area" localSheetId="1">'13.ส่วนกลางจัดสรรให้จังหวัด'!$A$1:$N$86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4" l="1"/>
  <c r="B85" i="4"/>
  <c r="B84" i="4"/>
  <c r="B83" i="4"/>
  <c r="M81" i="4"/>
  <c r="N81" i="4" s="1"/>
  <c r="I81" i="4"/>
  <c r="J81" i="4" s="1"/>
  <c r="H81" i="4"/>
  <c r="G81" i="4"/>
  <c r="E81" i="4"/>
  <c r="F81" i="4" s="1"/>
  <c r="D81" i="4"/>
  <c r="L81" i="4" s="1"/>
  <c r="C81" i="4"/>
  <c r="K81" i="4" s="1"/>
  <c r="B81" i="4"/>
  <c r="J80" i="4"/>
  <c r="I80" i="4"/>
  <c r="H80" i="4"/>
  <c r="G80" i="4"/>
  <c r="E80" i="4"/>
  <c r="D80" i="4"/>
  <c r="L80" i="4" s="1"/>
  <c r="C80" i="4"/>
  <c r="K80" i="4" s="1"/>
  <c r="B80" i="4"/>
  <c r="I79" i="4"/>
  <c r="J79" i="4" s="1"/>
  <c r="H79" i="4"/>
  <c r="G79" i="4"/>
  <c r="E79" i="4"/>
  <c r="F79" i="4" s="1"/>
  <c r="D79" i="4"/>
  <c r="L79" i="4" s="1"/>
  <c r="C79" i="4"/>
  <c r="K79" i="4" s="1"/>
  <c r="B79" i="4"/>
  <c r="I78" i="4"/>
  <c r="H78" i="4"/>
  <c r="G78" i="4"/>
  <c r="F78" i="4"/>
  <c r="E78" i="4"/>
  <c r="M78" i="4" s="1"/>
  <c r="D78" i="4"/>
  <c r="L78" i="4" s="1"/>
  <c r="C78" i="4"/>
  <c r="B78" i="4"/>
  <c r="I77" i="4"/>
  <c r="J77" i="4" s="1"/>
  <c r="H77" i="4"/>
  <c r="G77" i="4"/>
  <c r="E77" i="4"/>
  <c r="F77" i="4" s="1"/>
  <c r="D77" i="4"/>
  <c r="L77" i="4" s="1"/>
  <c r="C77" i="4"/>
  <c r="K77" i="4" s="1"/>
  <c r="B77" i="4"/>
  <c r="J76" i="4"/>
  <c r="I76" i="4"/>
  <c r="H76" i="4"/>
  <c r="G76" i="4"/>
  <c r="E76" i="4"/>
  <c r="F76" i="4" s="1"/>
  <c r="D76" i="4"/>
  <c r="L76" i="4" s="1"/>
  <c r="C76" i="4"/>
  <c r="K76" i="4" s="1"/>
  <c r="B76" i="4"/>
  <c r="I75" i="4"/>
  <c r="J75" i="4" s="1"/>
  <c r="H75" i="4"/>
  <c r="G75" i="4"/>
  <c r="E75" i="4"/>
  <c r="F75" i="4" s="1"/>
  <c r="D75" i="4"/>
  <c r="C75" i="4"/>
  <c r="K75" i="4" s="1"/>
  <c r="B75" i="4"/>
  <c r="I74" i="4"/>
  <c r="H74" i="4"/>
  <c r="G74" i="4"/>
  <c r="F74" i="4"/>
  <c r="E74" i="4"/>
  <c r="M74" i="4" s="1"/>
  <c r="D74" i="4"/>
  <c r="L74" i="4" s="1"/>
  <c r="C74" i="4"/>
  <c r="B74" i="4"/>
  <c r="M73" i="4"/>
  <c r="N73" i="4" s="1"/>
  <c r="L73" i="4"/>
  <c r="I73" i="4"/>
  <c r="J73" i="4" s="1"/>
  <c r="H73" i="4"/>
  <c r="G73" i="4"/>
  <c r="E73" i="4"/>
  <c r="F73" i="4" s="1"/>
  <c r="D73" i="4"/>
  <c r="C73" i="4"/>
  <c r="K73" i="4" s="1"/>
  <c r="B73" i="4"/>
  <c r="K72" i="4"/>
  <c r="J72" i="4"/>
  <c r="I72" i="4"/>
  <c r="H72" i="4"/>
  <c r="G72" i="4"/>
  <c r="E72" i="4"/>
  <c r="D72" i="4"/>
  <c r="L72" i="4" s="1"/>
  <c r="C72" i="4"/>
  <c r="B72" i="4"/>
  <c r="I71" i="4"/>
  <c r="J71" i="4" s="1"/>
  <c r="H71" i="4"/>
  <c r="G71" i="4"/>
  <c r="E71" i="4"/>
  <c r="F71" i="4" s="1"/>
  <c r="D71" i="4"/>
  <c r="C71" i="4"/>
  <c r="K71" i="4" s="1"/>
  <c r="B71" i="4"/>
  <c r="N70" i="4"/>
  <c r="I70" i="4"/>
  <c r="J70" i="4" s="1"/>
  <c r="H70" i="4"/>
  <c r="G70" i="4"/>
  <c r="F70" i="4"/>
  <c r="E70" i="4"/>
  <c r="M70" i="4" s="1"/>
  <c r="D70" i="4"/>
  <c r="L70" i="4" s="1"/>
  <c r="C70" i="4"/>
  <c r="K70" i="4" s="1"/>
  <c r="B70" i="4"/>
  <c r="I69" i="4"/>
  <c r="J69" i="4" s="1"/>
  <c r="H69" i="4"/>
  <c r="G69" i="4"/>
  <c r="E69" i="4"/>
  <c r="F69" i="4" s="1"/>
  <c r="D69" i="4"/>
  <c r="L69" i="4" s="1"/>
  <c r="C69" i="4"/>
  <c r="K69" i="4" s="1"/>
  <c r="B69" i="4"/>
  <c r="J68" i="4"/>
  <c r="I68" i="4"/>
  <c r="H68" i="4"/>
  <c r="G68" i="4"/>
  <c r="E68" i="4"/>
  <c r="F68" i="4" s="1"/>
  <c r="D68" i="4"/>
  <c r="L68" i="4" s="1"/>
  <c r="C68" i="4"/>
  <c r="K68" i="4" s="1"/>
  <c r="B68" i="4"/>
  <c r="I67" i="4"/>
  <c r="J67" i="4" s="1"/>
  <c r="H67" i="4"/>
  <c r="G67" i="4"/>
  <c r="E67" i="4"/>
  <c r="F67" i="4" s="1"/>
  <c r="D67" i="4"/>
  <c r="L67" i="4" s="1"/>
  <c r="C67" i="4"/>
  <c r="K67" i="4" s="1"/>
  <c r="B67" i="4"/>
  <c r="I66" i="4"/>
  <c r="H66" i="4"/>
  <c r="G66" i="4"/>
  <c r="F66" i="4"/>
  <c r="E66" i="4"/>
  <c r="M66" i="4" s="1"/>
  <c r="D66" i="4"/>
  <c r="L66" i="4" s="1"/>
  <c r="C66" i="4"/>
  <c r="B66" i="4"/>
  <c r="L65" i="4"/>
  <c r="I65" i="4"/>
  <c r="J65" i="4" s="1"/>
  <c r="H65" i="4"/>
  <c r="G65" i="4"/>
  <c r="E65" i="4"/>
  <c r="F65" i="4" s="1"/>
  <c r="D65" i="4"/>
  <c r="C65" i="4"/>
  <c r="K65" i="4" s="1"/>
  <c r="B65" i="4"/>
  <c r="K64" i="4"/>
  <c r="J64" i="4"/>
  <c r="I64" i="4"/>
  <c r="H64" i="4"/>
  <c r="G64" i="4"/>
  <c r="E64" i="4"/>
  <c r="F64" i="4" s="1"/>
  <c r="D64" i="4"/>
  <c r="L64" i="4" s="1"/>
  <c r="C64" i="4"/>
  <c r="B64" i="4"/>
  <c r="I63" i="4"/>
  <c r="J63" i="4" s="1"/>
  <c r="H63" i="4"/>
  <c r="G63" i="4"/>
  <c r="E63" i="4"/>
  <c r="F63" i="4" s="1"/>
  <c r="D63" i="4"/>
  <c r="C63" i="4"/>
  <c r="K63" i="4" s="1"/>
  <c r="B63" i="4"/>
  <c r="N62" i="4"/>
  <c r="P62" i="4" s="1"/>
  <c r="I62" i="4"/>
  <c r="J62" i="4" s="1"/>
  <c r="H62" i="4"/>
  <c r="G62" i="4"/>
  <c r="F62" i="4"/>
  <c r="E62" i="4"/>
  <c r="M62" i="4" s="1"/>
  <c r="D62" i="4"/>
  <c r="L62" i="4" s="1"/>
  <c r="C62" i="4"/>
  <c r="K62" i="4" s="1"/>
  <c r="B62" i="4"/>
  <c r="M61" i="4"/>
  <c r="N61" i="4" s="1"/>
  <c r="L61" i="4"/>
  <c r="I61" i="4"/>
  <c r="J61" i="4" s="1"/>
  <c r="H61" i="4"/>
  <c r="G61" i="4"/>
  <c r="E61" i="4"/>
  <c r="F61" i="4" s="1"/>
  <c r="D61" i="4"/>
  <c r="C61" i="4"/>
  <c r="K61" i="4" s="1"/>
  <c r="B61" i="4"/>
  <c r="K60" i="4"/>
  <c r="J60" i="4"/>
  <c r="I60" i="4"/>
  <c r="H60" i="4"/>
  <c r="G60" i="4"/>
  <c r="E60" i="4"/>
  <c r="D60" i="4"/>
  <c r="L60" i="4" s="1"/>
  <c r="C60" i="4"/>
  <c r="B60" i="4"/>
  <c r="J59" i="4"/>
  <c r="I59" i="4"/>
  <c r="H59" i="4"/>
  <c r="G59" i="4"/>
  <c r="E59" i="4"/>
  <c r="F59" i="4" s="1"/>
  <c r="D59" i="4"/>
  <c r="L59" i="4" s="1"/>
  <c r="C59" i="4"/>
  <c r="K59" i="4" s="1"/>
  <c r="B59" i="4"/>
  <c r="I58" i="4"/>
  <c r="H58" i="4"/>
  <c r="G58" i="4"/>
  <c r="F58" i="4"/>
  <c r="E58" i="4"/>
  <c r="M58" i="4" s="1"/>
  <c r="D58" i="4"/>
  <c r="L58" i="4" s="1"/>
  <c r="C58" i="4"/>
  <c r="B58" i="4"/>
  <c r="L57" i="4"/>
  <c r="I57" i="4"/>
  <c r="J57" i="4" s="1"/>
  <c r="H57" i="4"/>
  <c r="G57" i="4"/>
  <c r="F57" i="4"/>
  <c r="E57" i="4"/>
  <c r="M57" i="4" s="1"/>
  <c r="N57" i="4" s="1"/>
  <c r="D57" i="4"/>
  <c r="C57" i="4"/>
  <c r="K57" i="4" s="1"/>
  <c r="B57" i="4"/>
  <c r="L56" i="4"/>
  <c r="K56" i="4"/>
  <c r="J56" i="4"/>
  <c r="I56" i="4"/>
  <c r="H56" i="4"/>
  <c r="G56" i="4"/>
  <c r="E56" i="4"/>
  <c r="D56" i="4"/>
  <c r="C56" i="4"/>
  <c r="B56" i="4"/>
  <c r="J55" i="4"/>
  <c r="I55" i="4"/>
  <c r="H55" i="4"/>
  <c r="G55" i="4"/>
  <c r="F55" i="4"/>
  <c r="E55" i="4"/>
  <c r="M55" i="4" s="1"/>
  <c r="D55" i="4"/>
  <c r="L55" i="4" s="1"/>
  <c r="C55" i="4"/>
  <c r="K55" i="4" s="1"/>
  <c r="B55" i="4"/>
  <c r="I54" i="4"/>
  <c r="H54" i="4"/>
  <c r="G54" i="4"/>
  <c r="F54" i="4"/>
  <c r="E54" i="4"/>
  <c r="M54" i="4" s="1"/>
  <c r="D54" i="4"/>
  <c r="L54" i="4" s="1"/>
  <c r="C54" i="4"/>
  <c r="B54" i="4"/>
  <c r="M53" i="4"/>
  <c r="N53" i="4" s="1"/>
  <c r="L53" i="4"/>
  <c r="J53" i="4"/>
  <c r="I53" i="4"/>
  <c r="H53" i="4"/>
  <c r="G53" i="4"/>
  <c r="F53" i="4"/>
  <c r="E53" i="4"/>
  <c r="D53" i="4"/>
  <c r="C53" i="4"/>
  <c r="K53" i="4" s="1"/>
  <c r="B53" i="4"/>
  <c r="L52" i="4"/>
  <c r="K52" i="4"/>
  <c r="J52" i="4"/>
  <c r="I52" i="4"/>
  <c r="H52" i="4"/>
  <c r="G52" i="4"/>
  <c r="E52" i="4"/>
  <c r="D52" i="4"/>
  <c r="C52" i="4"/>
  <c r="B52" i="4"/>
  <c r="J51" i="4"/>
  <c r="I51" i="4"/>
  <c r="H51" i="4"/>
  <c r="G51" i="4"/>
  <c r="E51" i="4"/>
  <c r="M51" i="4" s="1"/>
  <c r="D51" i="4"/>
  <c r="L51" i="4" s="1"/>
  <c r="C51" i="4"/>
  <c r="K51" i="4" s="1"/>
  <c r="B51" i="4"/>
  <c r="I50" i="4"/>
  <c r="H50" i="4"/>
  <c r="G50" i="4"/>
  <c r="F50" i="4"/>
  <c r="E50" i="4"/>
  <c r="M50" i="4" s="1"/>
  <c r="N50" i="4" s="1"/>
  <c r="D50" i="4"/>
  <c r="C50" i="4"/>
  <c r="K50" i="4" s="1"/>
  <c r="B50" i="4"/>
  <c r="L49" i="4"/>
  <c r="I49" i="4"/>
  <c r="J49" i="4" s="1"/>
  <c r="H49" i="4"/>
  <c r="G49" i="4"/>
  <c r="F49" i="4"/>
  <c r="E49" i="4"/>
  <c r="D49" i="4"/>
  <c r="C49" i="4"/>
  <c r="K49" i="4" s="1"/>
  <c r="B49" i="4"/>
  <c r="L48" i="4"/>
  <c r="I48" i="4"/>
  <c r="H48" i="4"/>
  <c r="G48" i="4"/>
  <c r="J48" i="4" s="1"/>
  <c r="E48" i="4"/>
  <c r="D48" i="4"/>
  <c r="C48" i="4"/>
  <c r="K48" i="4" s="1"/>
  <c r="B48" i="4"/>
  <c r="I47" i="4"/>
  <c r="J47" i="4" s="1"/>
  <c r="H47" i="4"/>
  <c r="G47" i="4"/>
  <c r="E47" i="4"/>
  <c r="F47" i="4" s="1"/>
  <c r="D47" i="4"/>
  <c r="L47" i="4" s="1"/>
  <c r="C47" i="4"/>
  <c r="K47" i="4" s="1"/>
  <c r="B47" i="4"/>
  <c r="I46" i="4"/>
  <c r="H46" i="4"/>
  <c r="G46" i="4"/>
  <c r="K46" i="4" s="1"/>
  <c r="F46" i="4"/>
  <c r="E46" i="4"/>
  <c r="M46" i="4" s="1"/>
  <c r="N46" i="4" s="1"/>
  <c r="D46" i="4"/>
  <c r="C46" i="4"/>
  <c r="B46" i="4"/>
  <c r="M45" i="4"/>
  <c r="N45" i="4" s="1"/>
  <c r="L45" i="4"/>
  <c r="I45" i="4"/>
  <c r="J45" i="4" s="1"/>
  <c r="H45" i="4"/>
  <c r="G45" i="4"/>
  <c r="E45" i="4"/>
  <c r="F45" i="4" s="1"/>
  <c r="D45" i="4"/>
  <c r="C45" i="4"/>
  <c r="K45" i="4" s="1"/>
  <c r="B45" i="4"/>
  <c r="I44" i="4"/>
  <c r="H44" i="4"/>
  <c r="G44" i="4"/>
  <c r="J44" i="4" s="1"/>
  <c r="E44" i="4"/>
  <c r="F44" i="4" s="1"/>
  <c r="D44" i="4"/>
  <c r="L44" i="4" s="1"/>
  <c r="C44" i="4"/>
  <c r="K44" i="4" s="1"/>
  <c r="B44" i="4"/>
  <c r="I43" i="4"/>
  <c r="J43" i="4" s="1"/>
  <c r="H43" i="4"/>
  <c r="G43" i="4"/>
  <c r="E43" i="4"/>
  <c r="F43" i="4" s="1"/>
  <c r="D43" i="4"/>
  <c r="C43" i="4"/>
  <c r="K43" i="4" s="1"/>
  <c r="B43" i="4"/>
  <c r="K42" i="4"/>
  <c r="N42" i="4" s="1"/>
  <c r="I42" i="4"/>
  <c r="J42" i="4" s="1"/>
  <c r="H42" i="4"/>
  <c r="G42" i="4"/>
  <c r="E42" i="4"/>
  <c r="M42" i="4" s="1"/>
  <c r="D42" i="4"/>
  <c r="L42" i="4" s="1"/>
  <c r="C42" i="4"/>
  <c r="F42" i="4" s="1"/>
  <c r="B42" i="4"/>
  <c r="I41" i="4"/>
  <c r="J41" i="4" s="1"/>
  <c r="H41" i="4"/>
  <c r="G41" i="4"/>
  <c r="E41" i="4"/>
  <c r="F41" i="4" s="1"/>
  <c r="D41" i="4"/>
  <c r="L41" i="4" s="1"/>
  <c r="C41" i="4"/>
  <c r="K41" i="4" s="1"/>
  <c r="B41" i="4"/>
  <c r="L40" i="4"/>
  <c r="K40" i="4"/>
  <c r="J40" i="4"/>
  <c r="I40" i="4"/>
  <c r="H40" i="4"/>
  <c r="G40" i="4"/>
  <c r="E40" i="4"/>
  <c r="F40" i="4" s="1"/>
  <c r="D40" i="4"/>
  <c r="C40" i="4"/>
  <c r="B40" i="4"/>
  <c r="I39" i="4"/>
  <c r="M39" i="4" s="1"/>
  <c r="N39" i="4" s="1"/>
  <c r="H39" i="4"/>
  <c r="G39" i="4"/>
  <c r="E39" i="4"/>
  <c r="F39" i="4" s="1"/>
  <c r="D39" i="4"/>
  <c r="C39" i="4"/>
  <c r="K39" i="4" s="1"/>
  <c r="B39" i="4"/>
  <c r="I38" i="4"/>
  <c r="J38" i="4" s="1"/>
  <c r="H38" i="4"/>
  <c r="G38" i="4"/>
  <c r="E38" i="4"/>
  <c r="M38" i="4" s="1"/>
  <c r="D38" i="4"/>
  <c r="L38" i="4" s="1"/>
  <c r="C38" i="4"/>
  <c r="F38" i="4" s="1"/>
  <c r="B38" i="4"/>
  <c r="I37" i="4"/>
  <c r="J37" i="4" s="1"/>
  <c r="H37" i="4"/>
  <c r="G37" i="4"/>
  <c r="F37" i="4"/>
  <c r="E37" i="4"/>
  <c r="M37" i="4" s="1"/>
  <c r="N37" i="4" s="1"/>
  <c r="D37" i="4"/>
  <c r="L37" i="4" s="1"/>
  <c r="C37" i="4"/>
  <c r="K37" i="4" s="1"/>
  <c r="B37" i="4"/>
  <c r="L36" i="4"/>
  <c r="K36" i="4"/>
  <c r="J36" i="4"/>
  <c r="I36" i="4"/>
  <c r="H36" i="4"/>
  <c r="G36" i="4"/>
  <c r="E36" i="4"/>
  <c r="D36" i="4"/>
  <c r="C36" i="4"/>
  <c r="B36" i="4"/>
  <c r="M35" i="4"/>
  <c r="N35" i="4" s="1"/>
  <c r="J35" i="4"/>
  <c r="I35" i="4"/>
  <c r="H35" i="4"/>
  <c r="G35" i="4"/>
  <c r="E35" i="4"/>
  <c r="F35" i="4" s="1"/>
  <c r="D35" i="4"/>
  <c r="L35" i="4" s="1"/>
  <c r="C35" i="4"/>
  <c r="K35" i="4" s="1"/>
  <c r="B35" i="4"/>
  <c r="I34" i="4"/>
  <c r="H34" i="4"/>
  <c r="G34" i="4"/>
  <c r="F34" i="4"/>
  <c r="E34" i="4"/>
  <c r="M34" i="4" s="1"/>
  <c r="D34" i="4"/>
  <c r="C34" i="4"/>
  <c r="K34" i="4" s="1"/>
  <c r="B34" i="4"/>
  <c r="L33" i="4"/>
  <c r="I33" i="4"/>
  <c r="J33" i="4" s="1"/>
  <c r="H33" i="4"/>
  <c r="G33" i="4"/>
  <c r="F33" i="4"/>
  <c r="E33" i="4"/>
  <c r="D33" i="4"/>
  <c r="C33" i="4"/>
  <c r="K33" i="4" s="1"/>
  <c r="B33" i="4"/>
  <c r="L32" i="4"/>
  <c r="I32" i="4"/>
  <c r="H32" i="4"/>
  <c r="G32" i="4"/>
  <c r="J32" i="4" s="1"/>
  <c r="E32" i="4"/>
  <c r="D32" i="4"/>
  <c r="C32" i="4"/>
  <c r="K32" i="4" s="1"/>
  <c r="B32" i="4"/>
  <c r="I31" i="4"/>
  <c r="J31" i="4" s="1"/>
  <c r="H31" i="4"/>
  <c r="G31" i="4"/>
  <c r="E31" i="4"/>
  <c r="F31" i="4" s="1"/>
  <c r="D31" i="4"/>
  <c r="L31" i="4" s="1"/>
  <c r="C31" i="4"/>
  <c r="K31" i="4" s="1"/>
  <c r="B31" i="4"/>
  <c r="I30" i="4"/>
  <c r="H30" i="4"/>
  <c r="G30" i="4"/>
  <c r="K30" i="4" s="1"/>
  <c r="F30" i="4"/>
  <c r="E30" i="4"/>
  <c r="M30" i="4" s="1"/>
  <c r="D30" i="4"/>
  <c r="C30" i="4"/>
  <c r="B30" i="4"/>
  <c r="M29" i="4"/>
  <c r="N29" i="4" s="1"/>
  <c r="L29" i="4"/>
  <c r="I29" i="4"/>
  <c r="J29" i="4" s="1"/>
  <c r="H29" i="4"/>
  <c r="G29" i="4"/>
  <c r="E29" i="4"/>
  <c r="F29" i="4" s="1"/>
  <c r="D29" i="4"/>
  <c r="C29" i="4"/>
  <c r="K29" i="4" s="1"/>
  <c r="B29" i="4"/>
  <c r="I28" i="4"/>
  <c r="H28" i="4"/>
  <c r="G28" i="4"/>
  <c r="J28" i="4" s="1"/>
  <c r="E28" i="4"/>
  <c r="F28" i="4" s="1"/>
  <c r="D28" i="4"/>
  <c r="L28" i="4" s="1"/>
  <c r="C28" i="4"/>
  <c r="K28" i="4" s="1"/>
  <c r="B28" i="4"/>
  <c r="I27" i="4"/>
  <c r="M27" i="4" s="1"/>
  <c r="N27" i="4" s="1"/>
  <c r="P27" i="4" s="1"/>
  <c r="H27" i="4"/>
  <c r="G27" i="4"/>
  <c r="F27" i="4"/>
  <c r="E27" i="4"/>
  <c r="D27" i="4"/>
  <c r="C27" i="4"/>
  <c r="K27" i="4" s="1"/>
  <c r="B27" i="4"/>
  <c r="I26" i="4"/>
  <c r="H26" i="4"/>
  <c r="G26" i="4"/>
  <c r="F26" i="4"/>
  <c r="E26" i="4"/>
  <c r="M26" i="4" s="1"/>
  <c r="D26" i="4"/>
  <c r="L26" i="4" s="1"/>
  <c r="C26" i="4"/>
  <c r="K26" i="4" s="1"/>
  <c r="N26" i="4" s="1"/>
  <c r="P26" i="4" s="1"/>
  <c r="B26" i="4"/>
  <c r="L25" i="4"/>
  <c r="I25" i="4"/>
  <c r="J25" i="4" s="1"/>
  <c r="H25" i="4"/>
  <c r="G25" i="4"/>
  <c r="F25" i="4"/>
  <c r="E25" i="4"/>
  <c r="M25" i="4" s="1"/>
  <c r="N25" i="4" s="1"/>
  <c r="D25" i="4"/>
  <c r="C25" i="4"/>
  <c r="K25" i="4" s="1"/>
  <c r="B25" i="4"/>
  <c r="L24" i="4"/>
  <c r="I24" i="4"/>
  <c r="H24" i="4"/>
  <c r="G24" i="4"/>
  <c r="J24" i="4" s="1"/>
  <c r="E24" i="4"/>
  <c r="D24" i="4"/>
  <c r="C24" i="4"/>
  <c r="K24" i="4" s="1"/>
  <c r="B24" i="4"/>
  <c r="I23" i="4"/>
  <c r="J23" i="4" s="1"/>
  <c r="H23" i="4"/>
  <c r="G23" i="4"/>
  <c r="F23" i="4"/>
  <c r="E23" i="4"/>
  <c r="M23" i="4" s="1"/>
  <c r="N23" i="4" s="1"/>
  <c r="P23" i="4" s="1"/>
  <c r="D23" i="4"/>
  <c r="C23" i="4"/>
  <c r="K23" i="4" s="1"/>
  <c r="B23" i="4"/>
  <c r="L22" i="4"/>
  <c r="K22" i="4"/>
  <c r="N22" i="4" s="1"/>
  <c r="I22" i="4"/>
  <c r="J22" i="4" s="1"/>
  <c r="H22" i="4"/>
  <c r="G22" i="4"/>
  <c r="E22" i="4"/>
  <c r="M22" i="4" s="1"/>
  <c r="D22" i="4"/>
  <c r="C22" i="4"/>
  <c r="F22" i="4" s="1"/>
  <c r="B22" i="4"/>
  <c r="I21" i="4"/>
  <c r="J21" i="4" s="1"/>
  <c r="H21" i="4"/>
  <c r="G21" i="4"/>
  <c r="F21" i="4"/>
  <c r="E21" i="4"/>
  <c r="M21" i="4" s="1"/>
  <c r="N21" i="4" s="1"/>
  <c r="D21" i="4"/>
  <c r="L21" i="4" s="1"/>
  <c r="C21" i="4"/>
  <c r="K21" i="4" s="1"/>
  <c r="B21" i="4"/>
  <c r="L20" i="4"/>
  <c r="K20" i="4"/>
  <c r="J20" i="4"/>
  <c r="I20" i="4"/>
  <c r="H20" i="4"/>
  <c r="G20" i="4"/>
  <c r="E20" i="4"/>
  <c r="D20" i="4"/>
  <c r="C20" i="4"/>
  <c r="B20" i="4"/>
  <c r="J19" i="4"/>
  <c r="I19" i="4"/>
  <c r="H19" i="4"/>
  <c r="G19" i="4"/>
  <c r="E19" i="4"/>
  <c r="F19" i="4" s="1"/>
  <c r="D19" i="4"/>
  <c r="L19" i="4" s="1"/>
  <c r="C19" i="4"/>
  <c r="K19" i="4" s="1"/>
  <c r="B19" i="4"/>
  <c r="K18" i="4"/>
  <c r="N18" i="4" s="1"/>
  <c r="I18" i="4"/>
  <c r="J18" i="4" s="1"/>
  <c r="H18" i="4"/>
  <c r="L18" i="4" s="1"/>
  <c r="G18" i="4"/>
  <c r="F18" i="4"/>
  <c r="E18" i="4"/>
  <c r="M18" i="4" s="1"/>
  <c r="D18" i="4"/>
  <c r="C18" i="4"/>
  <c r="B18" i="4"/>
  <c r="M17" i="4"/>
  <c r="N17" i="4" s="1"/>
  <c r="J17" i="4"/>
  <c r="I17" i="4"/>
  <c r="H17" i="4"/>
  <c r="G17" i="4"/>
  <c r="E17" i="4"/>
  <c r="F17" i="4" s="1"/>
  <c r="D17" i="4"/>
  <c r="L17" i="4" s="1"/>
  <c r="C17" i="4"/>
  <c r="K17" i="4" s="1"/>
  <c r="B17" i="4"/>
  <c r="J16" i="4"/>
  <c r="I16" i="4"/>
  <c r="H16" i="4"/>
  <c r="L16" i="4" s="1"/>
  <c r="G16" i="4"/>
  <c r="K16" i="4" s="1"/>
  <c r="E16" i="4"/>
  <c r="F16" i="4" s="1"/>
  <c r="D16" i="4"/>
  <c r="C16" i="4"/>
  <c r="B16" i="4"/>
  <c r="M15" i="4"/>
  <c r="N15" i="4" s="1"/>
  <c r="P15" i="4" s="1"/>
  <c r="J15" i="4"/>
  <c r="I15" i="4"/>
  <c r="H15" i="4"/>
  <c r="G15" i="4"/>
  <c r="E15" i="4"/>
  <c r="F15" i="4" s="1"/>
  <c r="D15" i="4"/>
  <c r="C15" i="4"/>
  <c r="K15" i="4" s="1"/>
  <c r="B15" i="4"/>
  <c r="I14" i="4"/>
  <c r="H14" i="4"/>
  <c r="G14" i="4"/>
  <c r="K14" i="4" s="1"/>
  <c r="N14" i="4" s="1"/>
  <c r="F14" i="4"/>
  <c r="E14" i="4"/>
  <c r="M14" i="4" s="1"/>
  <c r="D14" i="4"/>
  <c r="L14" i="4" s="1"/>
  <c r="C14" i="4"/>
  <c r="B14" i="4"/>
  <c r="M13" i="4"/>
  <c r="N13" i="4" s="1"/>
  <c r="L13" i="4"/>
  <c r="J13" i="4"/>
  <c r="I13" i="4"/>
  <c r="H13" i="4"/>
  <c r="G13" i="4"/>
  <c r="E13" i="4"/>
  <c r="F13" i="4" s="1"/>
  <c r="D13" i="4"/>
  <c r="C13" i="4"/>
  <c r="K13" i="4" s="1"/>
  <c r="B13" i="4"/>
  <c r="L12" i="4"/>
  <c r="I12" i="4"/>
  <c r="H12" i="4"/>
  <c r="G12" i="4"/>
  <c r="G82" i="4" s="1"/>
  <c r="E12" i="4"/>
  <c r="M12" i="4" s="1"/>
  <c r="D12" i="4"/>
  <c r="C12" i="4"/>
  <c r="F12" i="4" s="1"/>
  <c r="B12" i="4"/>
  <c r="I11" i="4"/>
  <c r="M11" i="4" s="1"/>
  <c r="N11" i="4" s="1"/>
  <c r="P11" i="4" s="1"/>
  <c r="H11" i="4"/>
  <c r="G11" i="4"/>
  <c r="F11" i="4"/>
  <c r="E11" i="4"/>
  <c r="D11" i="4"/>
  <c r="C11" i="4"/>
  <c r="K11" i="4" s="1"/>
  <c r="B11" i="4"/>
  <c r="N10" i="4"/>
  <c r="K10" i="4"/>
  <c r="I10" i="4"/>
  <c r="H10" i="4"/>
  <c r="G10" i="4"/>
  <c r="J10" i="4" s="1"/>
  <c r="E10" i="4"/>
  <c r="M10" i="4" s="1"/>
  <c r="D10" i="4"/>
  <c r="L10" i="4" s="1"/>
  <c r="C10" i="4"/>
  <c r="F10" i="4" s="1"/>
  <c r="B10" i="4"/>
  <c r="L9" i="4"/>
  <c r="I9" i="4"/>
  <c r="J9" i="4" s="1"/>
  <c r="H9" i="4"/>
  <c r="G9" i="4"/>
  <c r="F9" i="4"/>
  <c r="E9" i="4"/>
  <c r="M9" i="4" s="1"/>
  <c r="N9" i="4" s="1"/>
  <c r="D9" i="4"/>
  <c r="C9" i="4"/>
  <c r="K9" i="4" s="1"/>
  <c r="B9" i="4"/>
  <c r="L8" i="4"/>
  <c r="J8" i="4"/>
  <c r="I8" i="4"/>
  <c r="H8" i="4"/>
  <c r="G8" i="4"/>
  <c r="E8" i="4"/>
  <c r="M8" i="4" s="1"/>
  <c r="D8" i="4"/>
  <c r="C8" i="4"/>
  <c r="F8" i="4" s="1"/>
  <c r="B8" i="4"/>
  <c r="I7" i="4"/>
  <c r="J7" i="4" s="1"/>
  <c r="H7" i="4"/>
  <c r="H82" i="4" s="1"/>
  <c r="G7" i="4"/>
  <c r="F7" i="4"/>
  <c r="E7" i="4"/>
  <c r="M7" i="4" s="1"/>
  <c r="N7" i="4" s="1"/>
  <c r="D7" i="4"/>
  <c r="C7" i="4"/>
  <c r="K7" i="4" s="1"/>
  <c r="B7" i="4"/>
  <c r="M6" i="4"/>
  <c r="J6" i="4"/>
  <c r="I6" i="4"/>
  <c r="H6" i="4"/>
  <c r="G6" i="4"/>
  <c r="E6" i="4"/>
  <c r="D6" i="4"/>
  <c r="C6" i="4"/>
  <c r="B6" i="4"/>
  <c r="A2" i="4"/>
  <c r="A1" i="4"/>
  <c r="P46" i="4" l="1"/>
  <c r="P10" i="4"/>
  <c r="P14" i="4"/>
  <c r="P37" i="4"/>
  <c r="P39" i="4"/>
  <c r="P25" i="4"/>
  <c r="P18" i="4"/>
  <c r="N30" i="4"/>
  <c r="P30" i="4" s="1"/>
  <c r="N34" i="4"/>
  <c r="P45" i="4"/>
  <c r="P22" i="4"/>
  <c r="J39" i="4"/>
  <c r="I82" i="4"/>
  <c r="J82" i="4" s="1"/>
  <c r="K8" i="4"/>
  <c r="N8" i="4" s="1"/>
  <c r="M19" i="4"/>
  <c r="N19" i="4" s="1"/>
  <c r="P19" i="4" s="1"/>
  <c r="L34" i="4"/>
  <c r="K38" i="4"/>
  <c r="N38" i="4" s="1"/>
  <c r="P38" i="4" s="1"/>
  <c r="M41" i="4"/>
  <c r="N41" i="4" s="1"/>
  <c r="P41" i="4" s="1"/>
  <c r="L50" i="4"/>
  <c r="K54" i="4"/>
  <c r="N54" i="4" s="1"/>
  <c r="P54" i="4" s="1"/>
  <c r="K58" i="4"/>
  <c r="N58" i="4" s="1"/>
  <c r="P58" i="4" s="1"/>
  <c r="M69" i="4"/>
  <c r="N69" i="4" s="1"/>
  <c r="P69" i="4" s="1"/>
  <c r="L75" i="4"/>
  <c r="K78" i="4"/>
  <c r="N78" i="4" s="1"/>
  <c r="P78" i="4" s="1"/>
  <c r="P35" i="4"/>
  <c r="J27" i="4"/>
  <c r="J30" i="4"/>
  <c r="F32" i="4"/>
  <c r="J46" i="4"/>
  <c r="F48" i="4"/>
  <c r="F80" i="4"/>
  <c r="E82" i="4"/>
  <c r="N51" i="4"/>
  <c r="P51" i="4" s="1"/>
  <c r="F52" i="4"/>
  <c r="F60" i="4"/>
  <c r="F6" i="4"/>
  <c r="L11" i="4"/>
  <c r="J12" i="4"/>
  <c r="F20" i="4"/>
  <c r="L27" i="4"/>
  <c r="J34" i="4"/>
  <c r="F36" i="4"/>
  <c r="L39" i="4"/>
  <c r="M43" i="4"/>
  <c r="N43" i="4" s="1"/>
  <c r="P43" i="4" s="1"/>
  <c r="J50" i="4"/>
  <c r="F56" i="4"/>
  <c r="M65" i="4"/>
  <c r="N65" i="4" s="1"/>
  <c r="J66" i="4"/>
  <c r="L71" i="4"/>
  <c r="F72" i="4"/>
  <c r="K74" i="4"/>
  <c r="N74" i="4" s="1"/>
  <c r="P74" i="4" s="1"/>
  <c r="C82" i="4"/>
  <c r="K6" i="4"/>
  <c r="K82" i="4" s="1"/>
  <c r="K88" i="4" s="1"/>
  <c r="J11" i="4"/>
  <c r="L15" i="4"/>
  <c r="F24" i="4"/>
  <c r="P73" i="4"/>
  <c r="J74" i="4"/>
  <c r="J14" i="4"/>
  <c r="M33" i="4"/>
  <c r="N33" i="4" s="1"/>
  <c r="M49" i="4"/>
  <c r="N49" i="4" s="1"/>
  <c r="P50" i="4" s="1"/>
  <c r="N55" i="4"/>
  <c r="K12" i="4"/>
  <c r="N12" i="4" s="1"/>
  <c r="J26" i="4"/>
  <c r="L30" i="4"/>
  <c r="L46" i="4"/>
  <c r="J54" i="4"/>
  <c r="J58" i="4"/>
  <c r="M77" i="4"/>
  <c r="N77" i="4" s="1"/>
  <c r="J78" i="4"/>
  <c r="D82" i="4"/>
  <c r="L7" i="4"/>
  <c r="L23" i="4"/>
  <c r="M31" i="4"/>
  <c r="N31" i="4" s="1"/>
  <c r="P31" i="4" s="1"/>
  <c r="L43" i="4"/>
  <c r="M47" i="4"/>
  <c r="N47" i="4" s="1"/>
  <c r="P47" i="4" s="1"/>
  <c r="L63" i="4"/>
  <c r="K66" i="4"/>
  <c r="N66" i="4" s="1"/>
  <c r="P66" i="4" s="1"/>
  <c r="F51" i="4"/>
  <c r="L6" i="4"/>
  <c r="M16" i="4"/>
  <c r="N16" i="4" s="1"/>
  <c r="P16" i="4" s="1"/>
  <c r="M20" i="4"/>
  <c r="N20" i="4" s="1"/>
  <c r="P20" i="4" s="1"/>
  <c r="M24" i="4"/>
  <c r="N24" i="4" s="1"/>
  <c r="P24" i="4" s="1"/>
  <c r="M28" i="4"/>
  <c r="N28" i="4" s="1"/>
  <c r="P28" i="4" s="1"/>
  <c r="M32" i="4"/>
  <c r="N32" i="4" s="1"/>
  <c r="M36" i="4"/>
  <c r="N36" i="4" s="1"/>
  <c r="P36" i="4" s="1"/>
  <c r="M40" i="4"/>
  <c r="N40" i="4" s="1"/>
  <c r="P40" i="4" s="1"/>
  <c r="M44" i="4"/>
  <c r="N44" i="4" s="1"/>
  <c r="M48" i="4"/>
  <c r="N48" i="4" s="1"/>
  <c r="P48" i="4" s="1"/>
  <c r="M52" i="4"/>
  <c r="N52" i="4" s="1"/>
  <c r="P52" i="4" s="1"/>
  <c r="M56" i="4"/>
  <c r="N56" i="4" s="1"/>
  <c r="M60" i="4"/>
  <c r="N60" i="4" s="1"/>
  <c r="P61" i="4" s="1"/>
  <c r="M64" i="4"/>
  <c r="N64" i="4" s="1"/>
  <c r="P64" i="4" s="1"/>
  <c r="M68" i="4"/>
  <c r="N68" i="4" s="1"/>
  <c r="M72" i="4"/>
  <c r="N72" i="4" s="1"/>
  <c r="M76" i="4"/>
  <c r="N76" i="4" s="1"/>
  <c r="P76" i="4" s="1"/>
  <c r="M80" i="4"/>
  <c r="N80" i="4" s="1"/>
  <c r="P80" i="4" s="1"/>
  <c r="M59" i="4"/>
  <c r="N59" i="4" s="1"/>
  <c r="M63" i="4"/>
  <c r="N63" i="4" s="1"/>
  <c r="P63" i="4" s="1"/>
  <c r="M67" i="4"/>
  <c r="N67" i="4" s="1"/>
  <c r="M71" i="4"/>
  <c r="N71" i="4" s="1"/>
  <c r="P71" i="4" s="1"/>
  <c r="M75" i="4"/>
  <c r="N75" i="4" s="1"/>
  <c r="M79" i="4"/>
  <c r="N79" i="4" s="1"/>
  <c r="P12" i="4" l="1"/>
  <c r="P13" i="4"/>
  <c r="P8" i="4"/>
  <c r="P9" i="4"/>
  <c r="P56" i="4"/>
  <c r="P33" i="4"/>
  <c r="P42" i="4"/>
  <c r="P79" i="4"/>
  <c r="P72" i="4"/>
  <c r="M82" i="4"/>
  <c r="P34" i="4"/>
  <c r="P21" i="4"/>
  <c r="P57" i="4"/>
  <c r="P44" i="4"/>
  <c r="L82" i="4"/>
  <c r="L88" i="4" s="1"/>
  <c r="P70" i="4"/>
  <c r="P75" i="4"/>
  <c r="P68" i="4"/>
  <c r="P81" i="4"/>
  <c r="P59" i="4"/>
  <c r="P17" i="4"/>
  <c r="P32" i="4"/>
  <c r="P55" i="4"/>
  <c r="F82" i="4"/>
  <c r="P53" i="4"/>
  <c r="P67" i="4"/>
  <c r="P60" i="4"/>
  <c r="P77" i="4"/>
  <c r="P49" i="4"/>
  <c r="P65" i="4"/>
  <c r="N6" i="4"/>
  <c r="P7" i="4" s="1"/>
  <c r="P29" i="4"/>
  <c r="M88" i="4" l="1"/>
  <c r="N82" i="4"/>
</calcChain>
</file>

<file path=xl/sharedStrings.xml><?xml version="1.0" encoding="utf-8"?>
<sst xmlns="http://schemas.openxmlformats.org/spreadsheetml/2006/main" count="98" uniqueCount="88">
  <si>
    <t>หน่วย : ล้านบาท</t>
  </si>
  <si>
    <t>ลำดับที่</t>
  </si>
  <si>
    <t>รายจ่ายประจำ</t>
  </si>
  <si>
    <t>รายจ่ายลงทุน</t>
  </si>
  <si>
    <t>รวม</t>
  </si>
  <si>
    <t>PO</t>
  </si>
  <si>
    <t>เบิกจ่าย</t>
  </si>
  <si>
    <t>Check</t>
  </si>
  <si>
    <t xml:space="preserve"> </t>
  </si>
  <si>
    <t>จังหวัด</t>
  </si>
  <si>
    <t>งบจัดสรรถือจ่าย จังหวัด</t>
  </si>
  <si>
    <t>ร้อยละเบิกจ่ายต่องบจัดสรรถือจ่ายจังหวัด</t>
  </si>
  <si>
    <t>2300</t>
  </si>
  <si>
    <t>1500</t>
  </si>
  <si>
    <t>8100</t>
  </si>
  <si>
    <t>6100</t>
  </si>
  <si>
    <t>2500</t>
  </si>
  <si>
    <t>1800</t>
  </si>
  <si>
    <t>9300</t>
  </si>
  <si>
    <t>7200</t>
  </si>
  <si>
    <t>3100</t>
  </si>
  <si>
    <t>5300</t>
  </si>
  <si>
    <t>2700</t>
  </si>
  <si>
    <t>5500</t>
  </si>
  <si>
    <t>8400</t>
  </si>
  <si>
    <t>3800</t>
  </si>
  <si>
    <t>6000</t>
  </si>
  <si>
    <t>8500</t>
  </si>
  <si>
    <t>6600</t>
  </si>
  <si>
    <t>3900</t>
  </si>
  <si>
    <t>2600</t>
  </si>
  <si>
    <t>2100</t>
  </si>
  <si>
    <t>1700</t>
  </si>
  <si>
    <t>8600</t>
  </si>
  <si>
    <t>1400</t>
  </si>
  <si>
    <t>4900</t>
  </si>
  <si>
    <t>2200</t>
  </si>
  <si>
    <t>9500</t>
  </si>
  <si>
    <t>2400</t>
  </si>
  <si>
    <t>6700</t>
  </si>
  <si>
    <t>1900</t>
  </si>
  <si>
    <t>6200</t>
  </si>
  <si>
    <t>9100</t>
  </si>
  <si>
    <t>5800</t>
  </si>
  <si>
    <t>7100</t>
  </si>
  <si>
    <t>8200</t>
  </si>
  <si>
    <t>4600</t>
  </si>
  <si>
    <t>7700</t>
  </si>
  <si>
    <t>8300</t>
  </si>
  <si>
    <t>4400</t>
  </si>
  <si>
    <t>1300</t>
  </si>
  <si>
    <t>1100</t>
  </si>
  <si>
    <t>4800</t>
  </si>
  <si>
    <t>3700</t>
  </si>
  <si>
    <t>3600</t>
  </si>
  <si>
    <t>3200</t>
  </si>
  <si>
    <t>3500</t>
  </si>
  <si>
    <t>4500</t>
  </si>
  <si>
    <t>7600</t>
  </si>
  <si>
    <t>4200</t>
  </si>
  <si>
    <t>2000</t>
  </si>
  <si>
    <t>9600</t>
  </si>
  <si>
    <t>7500</t>
  </si>
  <si>
    <t>9200</t>
  </si>
  <si>
    <t>4100</t>
  </si>
  <si>
    <t>5100</t>
  </si>
  <si>
    <t>1200</t>
  </si>
  <si>
    <t>5400</t>
  </si>
  <si>
    <t>7400</t>
  </si>
  <si>
    <t>4700</t>
  </si>
  <si>
    <t>5200</t>
  </si>
  <si>
    <t>4300</t>
  </si>
  <si>
    <t>7000</t>
  </si>
  <si>
    <t>6400</t>
  </si>
  <si>
    <t>3300</t>
  </si>
  <si>
    <t>9400</t>
  </si>
  <si>
    <t>3000</t>
  </si>
  <si>
    <t>7300</t>
  </si>
  <si>
    <t>3400</t>
  </si>
  <si>
    <t>5700</t>
  </si>
  <si>
    <t>6500</t>
  </si>
  <si>
    <t>1600</t>
  </si>
  <si>
    <t>6300</t>
  </si>
  <si>
    <t>4000</t>
  </si>
  <si>
    <t>9000</t>
  </si>
  <si>
    <t>8000</t>
  </si>
  <si>
    <t>5000</t>
  </si>
  <si>
    <t>5600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</si>
</sst>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1" formatCode="_-* #,##0.000_-;\-* #,##0.000_-;_-* &quot;-&quot;?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  <xf numFmtId="0" fontId="9" fillId="4" borderId="12" applyNumberFormat="0" applyProtection="0">
      <alignment horizontal="left" vertical="center" indent="1"/>
    </xf>
    <xf numFmtId="0" fontId="10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/>
    <xf numFmtId="0" fontId="4" fillId="0" borderId="0" xfId="1" applyFont="1" applyAlignment="1">
      <alignment horizontal="center"/>
    </xf>
    <xf numFmtId="0" fontId="1" fillId="0" borderId="0" xfId="1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8" fontId="6" fillId="3" borderId="10" xfId="3" applyNumberFormat="1" applyFont="1" applyFill="1" applyBorder="1" applyAlignment="1">
      <alignment vertical="center"/>
    </xf>
    <xf numFmtId="0" fontId="9" fillId="4" borderId="12" xfId="4" quotePrefix="1" applyNumberFormat="1" applyProtection="1">
      <alignment horizontal="left" vertical="center" indent="1"/>
      <protection locked="0"/>
    </xf>
    <xf numFmtId="43" fontId="3" fillId="0" borderId="0" xfId="2" applyNumberFormat="1"/>
    <xf numFmtId="188" fontId="6" fillId="3" borderId="14" xfId="3" applyNumberFormat="1" applyFont="1" applyFill="1" applyBorder="1" applyAlignment="1">
      <alignment vertical="center"/>
    </xf>
    <xf numFmtId="43" fontId="6" fillId="0" borderId="13" xfId="3" applyFont="1" applyFill="1" applyBorder="1" applyAlignment="1">
      <alignment vertical="center"/>
    </xf>
    <xf numFmtId="43" fontId="6" fillId="0" borderId="15" xfId="3" applyFont="1" applyFill="1" applyBorder="1" applyAlignment="1">
      <alignment vertical="center"/>
    </xf>
    <xf numFmtId="43" fontId="6" fillId="0" borderId="14" xfId="3" applyFont="1" applyFill="1" applyBorder="1" applyAlignment="1">
      <alignment horizontal="right" vertical="center"/>
    </xf>
    <xf numFmtId="43" fontId="8" fillId="0" borderId="15" xfId="3" applyFont="1" applyFill="1" applyBorder="1" applyAlignment="1">
      <alignment horizontal="right" vertical="center"/>
    </xf>
    <xf numFmtId="43" fontId="8" fillId="0" borderId="16" xfId="3" applyFont="1" applyFill="1" applyBorder="1" applyAlignment="1">
      <alignment horizontal="right" vertical="center"/>
    </xf>
    <xf numFmtId="43" fontId="6" fillId="2" borderId="14" xfId="3" applyFont="1" applyFill="1" applyBorder="1" applyAlignment="1">
      <alignment horizontal="right" vertical="center"/>
    </xf>
    <xf numFmtId="43" fontId="6" fillId="0" borderId="16" xfId="3" applyFont="1" applyFill="1" applyBorder="1" applyAlignment="1">
      <alignment horizontal="right" vertical="center"/>
    </xf>
    <xf numFmtId="43" fontId="8" fillId="0" borderId="17" xfId="3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horizontal="center" vertical="center"/>
    </xf>
    <xf numFmtId="43" fontId="7" fillId="5" borderId="19" xfId="3" applyFont="1" applyFill="1" applyBorder="1" applyAlignment="1">
      <alignment horizontal="center" vertical="center"/>
    </xf>
    <xf numFmtId="43" fontId="7" fillId="5" borderId="18" xfId="3" applyNumberFormat="1" applyFont="1" applyFill="1" applyBorder="1" applyAlignment="1">
      <alignment vertical="center"/>
    </xf>
    <xf numFmtId="43" fontId="7" fillId="5" borderId="20" xfId="3" applyNumberFormat="1" applyFont="1" applyFill="1" applyBorder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3" fillId="0" borderId="0" xfId="2" applyFont="1" applyAlignment="1">
      <alignment horizontal="center"/>
    </xf>
    <xf numFmtId="43" fontId="6" fillId="0" borderId="0" xfId="3" applyFont="1" applyFill="1" applyBorder="1"/>
    <xf numFmtId="0" fontId="4" fillId="0" borderId="0" xfId="1" applyFont="1"/>
    <xf numFmtId="43" fontId="6" fillId="0" borderId="0" xfId="3" applyFont="1" applyFill="1"/>
    <xf numFmtId="43" fontId="4" fillId="0" borderId="0" xfId="6" applyFont="1"/>
    <xf numFmtId="43" fontId="7" fillId="2" borderId="22" xfId="3" applyFont="1" applyFill="1" applyBorder="1" applyAlignment="1">
      <alignment horizontal="center" vertical="center" wrapText="1"/>
    </xf>
    <xf numFmtId="43" fontId="7" fillId="5" borderId="21" xfId="3" applyNumberFormat="1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vertical="center"/>
    </xf>
    <xf numFmtId="43" fontId="7" fillId="2" borderId="7" xfId="3" applyFont="1" applyFill="1" applyBorder="1" applyAlignment="1">
      <alignment horizontal="center" vertical="center" wrapText="1"/>
    </xf>
    <xf numFmtId="187" fontId="6" fillId="2" borderId="11" xfId="3" applyNumberFormat="1" applyFont="1" applyFill="1" applyBorder="1" applyAlignment="1">
      <alignment horizontal="center" vertical="center"/>
    </xf>
    <xf numFmtId="43" fontId="6" fillId="0" borderId="23" xfId="3" applyFont="1" applyFill="1" applyBorder="1" applyAlignment="1">
      <alignment vertical="center"/>
    </xf>
    <xf numFmtId="189" fontId="3" fillId="0" borderId="0" xfId="2" applyNumberFormat="1"/>
    <xf numFmtId="191" fontId="3" fillId="0" borderId="0" xfId="2" applyNumberFormat="1"/>
    <xf numFmtId="187" fontId="6" fillId="2" borderId="15" xfId="3" applyNumberFormat="1" applyFont="1" applyFill="1" applyBorder="1" applyAlignment="1">
      <alignment horizontal="center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7" xfId="3" applyFont="1" applyFill="1" applyBorder="1" applyAlignment="1">
      <alignment horizontal="right" vertical="center"/>
    </xf>
    <xf numFmtId="43" fontId="7" fillId="5" borderId="19" xfId="3" applyNumberFormat="1" applyFont="1" applyFill="1" applyBorder="1" applyAlignment="1">
      <alignment vertical="center"/>
    </xf>
    <xf numFmtId="4" fontId="9" fillId="4" borderId="12" xfId="4" quotePrefix="1" applyNumberFormat="1" applyProtection="1">
      <alignment horizontal="left" vertical="center" indent="1"/>
      <protection locked="0"/>
    </xf>
    <xf numFmtId="4" fontId="6" fillId="0" borderId="0" xfId="3" applyNumberFormat="1" applyFont="1" applyFill="1" applyAlignment="1">
      <alignment vertical="center"/>
    </xf>
  </cellXfs>
  <cellStyles count="7">
    <cellStyle name="Comma 2" xfId="3"/>
    <cellStyle name="Comma 3" xfId="6"/>
    <cellStyle name="Normal" xfId="0" builtinId="0"/>
    <cellStyle name="Normal 2" xfId="1"/>
    <cellStyle name="Normal 3" xfId="2"/>
    <cellStyle name="Normal_กระทรวง" xfId="5"/>
    <cellStyle name="SAPBEXstdItem" xfId="4"/>
  </cellStyles>
  <dxfs count="6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5500.44196\2564.04.02%20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5">
          <cell r="B5" t="str">
            <v>2 เมษายน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2 เมษายน 2564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 xml:space="preserve">1. Refresh </v>
          </cell>
          <cell r="B1" t="str">
            <v>ปีงบประมาณ 2555 Period = 5</v>
          </cell>
        </row>
        <row r="3">
          <cell r="A3" t="str">
            <v>ผลการเบิกจ่ายรายภาค/จังหวัด</v>
          </cell>
        </row>
        <row r="5">
          <cell r="A5" t="str">
            <v>กระทรวง</v>
          </cell>
          <cell r="B5" t="str">
            <v/>
          </cell>
        </row>
        <row r="6">
          <cell r="A6" t="str">
            <v>กรม</v>
          </cell>
          <cell r="B6" t="str">
            <v/>
          </cell>
        </row>
        <row r="7">
          <cell r="A7" t="str">
            <v>กลุ่มลักษณะงาน</v>
          </cell>
          <cell r="B7" t="str">
            <v/>
          </cell>
        </row>
        <row r="8">
          <cell r="A8" t="str">
            <v>งบพัฒนา/งบปกติ</v>
          </cell>
          <cell r="B8" t="str">
            <v/>
          </cell>
        </row>
        <row r="9">
          <cell r="A9" t="str">
            <v>งาน / โครงการ</v>
          </cell>
          <cell r="B9" t="str">
            <v/>
          </cell>
        </row>
        <row r="10">
          <cell r="A10" t="str">
            <v>Fund แบบย่อ</v>
          </cell>
          <cell r="B10" t="str">
            <v/>
          </cell>
        </row>
        <row r="11">
          <cell r="A11" t="str">
            <v>ด้าน</v>
          </cell>
          <cell r="B11" t="str">
            <v/>
          </cell>
        </row>
        <row r="12">
          <cell r="A12" t="str">
            <v>ด้าน_ลักษณะงาน</v>
          </cell>
          <cell r="B12" t="str">
            <v/>
          </cell>
        </row>
        <row r="13">
          <cell r="A13" t="str">
            <v>แนวจัดสรรย่อย</v>
          </cell>
          <cell r="B13" t="str">
            <v/>
          </cell>
        </row>
        <row r="14">
          <cell r="A14" t="str">
            <v>แนวจัดสรรหลัก</v>
          </cell>
          <cell r="B14" t="str">
            <v/>
          </cell>
        </row>
        <row r="15">
          <cell r="A15" t="str">
            <v>เป้าหมายกระทรวง</v>
          </cell>
          <cell r="B15" t="str">
            <v/>
          </cell>
        </row>
        <row r="16">
          <cell r="A16" t="str">
            <v>เป้าหมายการจัดสรร</v>
          </cell>
          <cell r="B16" t="str">
            <v/>
          </cell>
        </row>
        <row r="17">
          <cell r="A17" t="str">
            <v>เป้าหมายหน่วยงาน</v>
          </cell>
          <cell r="B17" t="str">
            <v/>
          </cell>
        </row>
        <row r="18">
          <cell r="A18" t="str">
            <v>ผลผลิต/โครงการ</v>
          </cell>
          <cell r="B18" t="str">
            <v/>
          </cell>
        </row>
        <row r="19">
          <cell r="A19" t="str">
            <v>แผนงบประมาณ</v>
          </cell>
          <cell r="B19" t="str">
            <v/>
          </cell>
        </row>
        <row r="20">
          <cell r="A20" t="str">
            <v>แผนงาน</v>
          </cell>
          <cell r="B20" t="str">
            <v/>
          </cell>
        </row>
        <row r="21">
          <cell r="A21" t="str">
            <v>ยุทธศาสตร์กระทรวง</v>
          </cell>
          <cell r="B21" t="str">
            <v/>
          </cell>
        </row>
        <row r="22">
          <cell r="A22" t="str">
            <v>ยุทธศาสตร์การจัดสรร</v>
          </cell>
          <cell r="B22" t="str">
            <v/>
          </cell>
        </row>
        <row r="23">
          <cell r="A23" t="str">
            <v>รายจ่ายประจำ/ลงทุน</v>
          </cell>
          <cell r="B23" t="str">
            <v>]ไม่ระบุ[</v>
          </cell>
        </row>
        <row r="24">
          <cell r="A24" t="str">
            <v>Request ID</v>
          </cell>
          <cell r="B24" t="str">
            <v/>
          </cell>
        </row>
        <row r="25">
          <cell r="A25" t="str">
            <v>ลักษณะงาน</v>
          </cell>
          <cell r="B25" t="str">
            <v/>
          </cell>
        </row>
        <row r="26">
          <cell r="A26" t="str">
            <v>สาขา</v>
          </cell>
          <cell r="B26" t="str">
            <v/>
          </cell>
        </row>
        <row r="27">
          <cell r="A27" t="str">
            <v>Commitment item</v>
          </cell>
          <cell r="B27" t="str">
            <v/>
          </cell>
        </row>
        <row r="28">
          <cell r="A28" t="str">
            <v>หน่วยงานเบิกแทน</v>
          </cell>
          <cell r="B28" t="str">
            <v/>
          </cell>
        </row>
        <row r="29">
          <cell r="A29" t="str">
            <v>เดือน/ปีงบประมาณ</v>
          </cell>
          <cell r="B29" t="str">
            <v/>
          </cell>
        </row>
        <row r="30">
          <cell r="A30" t="str">
            <v>Funded Program</v>
          </cell>
          <cell r="B30" t="str">
            <v/>
          </cell>
        </row>
        <row r="31">
          <cell r="A31" t="str">
            <v>งบรายจ่าย</v>
          </cell>
          <cell r="B31" t="str">
            <v/>
          </cell>
        </row>
        <row r="32">
          <cell r="A32" t="str">
            <v>FCTR หน่วยเบิกแทน</v>
          </cell>
          <cell r="B32" t="str">
            <v/>
          </cell>
        </row>
        <row r="33">
          <cell r="A33" t="str">
            <v>หมวดรายจ่าย</v>
          </cell>
          <cell r="B33" t="str">
            <v/>
          </cell>
        </row>
        <row r="34">
          <cell r="A34" t="str">
            <v>กลุ่มภารกิจ</v>
          </cell>
          <cell r="B34" t="str">
            <v/>
          </cell>
        </row>
        <row r="35">
          <cell r="A35" t="str">
            <v>Funds Center</v>
          </cell>
          <cell r="B35" t="str">
            <v/>
          </cell>
        </row>
        <row r="36">
          <cell r="A36" t="str">
            <v>ปีFund</v>
          </cell>
          <cell r="B36" t="str">
            <v/>
          </cell>
        </row>
        <row r="37">
          <cell r="A37" t="str">
            <v>ปีงบประมาณ</v>
          </cell>
          <cell r="B37" t="str">
            <v/>
          </cell>
        </row>
        <row r="38">
          <cell r="A38" t="str">
            <v>งบประมาณ</v>
          </cell>
          <cell r="B38" t="str">
            <v>งบจัดสรรถือจ่าย จังหวัด
E, สำรองเงิน มีหนี้, PO ทั้งสิ้น
I...</v>
          </cell>
        </row>
        <row r="39">
          <cell r="A39" t="str">
            <v>จังหวัด</v>
          </cell>
          <cell r="B39" t="str">
            <v>]1000 ส่วนกลาง[</v>
          </cell>
        </row>
        <row r="41">
          <cell r="A41" t="str">
            <v>FM area</v>
          </cell>
          <cell r="B41" t="str">
            <v>THAI GOVERNMENT</v>
          </cell>
        </row>
        <row r="42">
          <cell r="A42" t="str">
            <v>ปีงบประมาณ</v>
          </cell>
          <cell r="B42" t="str">
            <v>2564</v>
          </cell>
        </row>
        <row r="43">
          <cell r="A43" t="str">
            <v>ปีFund</v>
          </cell>
          <cell r="B43" t="str">
            <v>64</v>
          </cell>
        </row>
        <row r="44">
          <cell r="A44" t="str">
            <v>กระทรวง</v>
          </cell>
          <cell r="B44" t="str">
            <v>สำนักนายกรัฐมนตรี..96</v>
          </cell>
        </row>
        <row r="45">
          <cell r="A45" t="str">
            <v>จังหวัด</v>
          </cell>
          <cell r="B45" t="str">
            <v>ส่วนกลาง, ภาคใต้ตอนล่าง, ภาคใต้ตอนบน, ภาคตอ/น ตอนล่าง, ภาคตอ/น ตอนบน, ภาคต/อ, ภาคกลางล่าง, ภาคกลางบน, ภาคเหนือล่าง, ภาคเหนือบน</v>
          </cell>
        </row>
        <row r="47">
          <cell r="A47" t="str">
            <v>Author</v>
          </cell>
          <cell r="B47" t="str">
            <v>GFBWD223</v>
          </cell>
        </row>
        <row r="48">
          <cell r="A48" t="str">
            <v>Last Changed by</v>
          </cell>
          <cell r="B48" t="str">
            <v>GFBWD223</v>
          </cell>
        </row>
        <row r="49">
          <cell r="A49" t="str">
            <v>InfoProvider</v>
          </cell>
          <cell r="B49" t="str">
            <v>ZRP04_M02</v>
          </cell>
        </row>
        <row r="50">
          <cell r="A50" t="str">
            <v>Query Technical Name</v>
          </cell>
          <cell r="B50" t="str">
            <v>ZRP04_M02_V1_Q021_V2</v>
          </cell>
        </row>
        <row r="51">
          <cell r="A51" t="str">
            <v>Key Date</v>
          </cell>
          <cell r="B51" t="str">
            <v>30/9/2021</v>
          </cell>
        </row>
        <row r="52">
          <cell r="A52" t="str">
            <v>Changed At</v>
          </cell>
          <cell r="B52" t="str">
            <v>6/11/2020 18:13:48</v>
          </cell>
        </row>
        <row r="53">
          <cell r="A53" t="str">
            <v>Status of Data</v>
          </cell>
          <cell r="B53" t="str">
            <v>2/4/2021 21:45:58</v>
          </cell>
        </row>
        <row r="54">
          <cell r="A54" t="str">
            <v>Current User</v>
          </cell>
          <cell r="B54" t="str">
            <v>GFAPP_BW01</v>
          </cell>
        </row>
        <row r="55">
          <cell r="A55" t="str">
            <v>Last Refreshed</v>
          </cell>
          <cell r="B55" t="str">
            <v>3/4/2021 07:51:20</v>
          </cell>
        </row>
        <row r="56">
          <cell r="A56">
            <v>1</v>
          </cell>
          <cell r="B56">
            <v>2</v>
          </cell>
          <cell r="C56">
            <v>3</v>
          </cell>
          <cell r="D56">
            <v>4</v>
          </cell>
          <cell r="E56">
            <v>5</v>
          </cell>
          <cell r="F56">
            <v>6</v>
          </cell>
          <cell r="G56">
            <v>7</v>
          </cell>
          <cell r="H56">
            <v>8</v>
          </cell>
          <cell r="I56">
            <v>9</v>
          </cell>
          <cell r="J56">
            <v>10</v>
          </cell>
          <cell r="K56">
            <v>11</v>
          </cell>
          <cell r="L56">
            <v>12</v>
          </cell>
        </row>
        <row r="57">
          <cell r="A57" t="str">
            <v>หน่วยเบิกจ่าย</v>
          </cell>
          <cell r="B57" t="str">
            <v/>
          </cell>
        </row>
        <row r="59">
          <cell r="A59" t="str">
            <v>ประเภทสำรองเงิน</v>
          </cell>
          <cell r="B59" t="str">
            <v/>
          </cell>
        </row>
        <row r="61">
          <cell r="B61" t="str">
            <v>รายจ่ายประจำ/ลงทุน</v>
          </cell>
          <cell r="C61" t="str">
            <v>รายจ่ายประจำ</v>
          </cell>
          <cell r="H61" t="str">
            <v>รายจ่ายลงทุน</v>
          </cell>
          <cell r="M61" t="str">
            <v>รวมทั้งสิ้น</v>
          </cell>
        </row>
        <row r="62">
          <cell r="C62" t="str">
            <v>งบจัดสรรถือจ่าย จังหวัด
E</v>
          </cell>
          <cell r="D62" t="str">
            <v>สำรองเงิน มีหนี้</v>
          </cell>
          <cell r="E62" t="str">
            <v>PO ทั้งสิ้น
I</v>
          </cell>
          <cell r="F62" t="str">
            <v>เบิกจ่ายทั้งสิ้น
J = K+L</v>
          </cell>
          <cell r="G62" t="str">
            <v>ร้อยละเบิกจ่าย
ต่องบจัดสรรถือจ่ายจังหวัด</v>
          </cell>
          <cell r="H62" t="str">
            <v>งบจัดสรรถือจ่าย จังหวัด
E</v>
          </cell>
          <cell r="I62" t="str">
            <v>สำรองเงิน มีหนี้</v>
          </cell>
          <cell r="J62" t="str">
            <v>PO ทั้งสิ้น
I</v>
          </cell>
          <cell r="K62" t="str">
            <v>เบิกจ่ายทั้งสิ้น
J = K+L</v>
          </cell>
          <cell r="L62" t="str">
            <v>ร้อยละเบิกจ่าย
ต่องบจัดสรรถือจ่ายจังหวัด</v>
          </cell>
          <cell r="M62" t="str">
            <v>งบจัดสรรถือจ่าย จังหวัด
E</v>
          </cell>
          <cell r="N62" t="str">
            <v>สำรองเงิน มีหนี้</v>
          </cell>
          <cell r="O62" t="str">
            <v>PO ทั้งสิ้น
I</v>
          </cell>
          <cell r="P62" t="str">
            <v>เบิกจ่ายทั้งสิ้น
J = K+L</v>
          </cell>
          <cell r="Q62" t="str">
            <v>ร้อยละเบิกจ่าย
ต่องบจัดสรรถือจ่ายจังหวัด</v>
          </cell>
          <cell r="R62" t="str">
            <v>ใช้จ่าย</v>
          </cell>
        </row>
        <row r="63">
          <cell r="A63" t="str">
            <v>จังหวัด</v>
          </cell>
          <cell r="C63" t="str">
            <v>* 1,000,000</v>
          </cell>
          <cell r="D63" t="str">
            <v/>
          </cell>
          <cell r="E63" t="str">
            <v>* 1,000,000 THB</v>
          </cell>
          <cell r="F63" t="str">
            <v>* 1,000,000 THB</v>
          </cell>
          <cell r="G63" t="str">
            <v>%</v>
          </cell>
          <cell r="H63" t="str">
            <v>* 1,000,000</v>
          </cell>
          <cell r="I63" t="str">
            <v/>
          </cell>
          <cell r="J63" t="str">
            <v>* 1,000,000 THB</v>
          </cell>
          <cell r="K63" t="str">
            <v>* 1,000,000 THB</v>
          </cell>
          <cell r="L63" t="str">
            <v>%</v>
          </cell>
          <cell r="M63" t="str">
            <v>* 1,000,000</v>
          </cell>
          <cell r="N63" t="str">
            <v/>
          </cell>
          <cell r="O63" t="str">
            <v>* 1,000,000 THB</v>
          </cell>
          <cell r="P63" t="str">
            <v>* 1,000,000 THB</v>
          </cell>
          <cell r="Q63" t="str">
            <v>%</v>
          </cell>
        </row>
        <row r="64">
          <cell r="A64" t="str">
            <v>รวมทั้งสิ้น</v>
          </cell>
          <cell r="C64">
            <v>207622.39060961001</v>
          </cell>
          <cell r="E64">
            <v>2586.7867614100001</v>
          </cell>
          <cell r="F64">
            <v>161375.48615534999</v>
          </cell>
          <cell r="G64">
            <v>77.725473481999998</v>
          </cell>
          <cell r="H64">
            <v>283216.52265025</v>
          </cell>
          <cell r="J64">
            <v>122643.97503638999</v>
          </cell>
          <cell r="K64">
            <v>73356.975513159996</v>
          </cell>
          <cell r="L64">
            <v>25.901375678000001</v>
          </cell>
          <cell r="M64">
            <v>490838.91325986001</v>
          </cell>
          <cell r="O64">
            <v>125230.76179780001</v>
          </cell>
          <cell r="P64">
            <v>234732.46166850999</v>
          </cell>
          <cell r="Q64">
            <v>47.822708290999998</v>
          </cell>
          <cell r="R64">
            <v>359963.22346631001</v>
          </cell>
        </row>
        <row r="65">
          <cell r="A65" t="str">
            <v>2300</v>
          </cell>
          <cell r="B65" t="str">
            <v>ตราด</v>
          </cell>
          <cell r="C65">
            <v>630.03600750999999</v>
          </cell>
          <cell r="E65">
            <v>4.1992902000000001</v>
          </cell>
          <cell r="F65">
            <v>452.87452652000002</v>
          </cell>
          <cell r="G65">
            <v>71.880737151999995</v>
          </cell>
          <cell r="H65">
            <v>1401.90024481</v>
          </cell>
          <cell r="J65">
            <v>777.90291530000002</v>
          </cell>
          <cell r="K65">
            <v>185.09356309</v>
          </cell>
          <cell r="L65">
            <v>13.203048061000001</v>
          </cell>
          <cell r="M65">
            <v>2031.93625232</v>
          </cell>
          <cell r="O65">
            <v>782.10220549999997</v>
          </cell>
          <cell r="P65">
            <v>637.96808960999999</v>
          </cell>
          <cell r="Q65">
            <v>31.397052386999999</v>
          </cell>
        </row>
        <row r="66">
          <cell r="A66" t="str">
            <v>1500</v>
          </cell>
          <cell r="B66" t="str">
            <v>อ่างทอง</v>
          </cell>
          <cell r="C66">
            <v>760.63054297999997</v>
          </cell>
          <cell r="E66">
            <v>4.5905585599999998</v>
          </cell>
          <cell r="F66">
            <v>522.91701640999997</v>
          </cell>
          <cell r="G66">
            <v>68.747833127999996</v>
          </cell>
          <cell r="H66">
            <v>1720.90419236</v>
          </cell>
          <cell r="J66">
            <v>1104.838751</v>
          </cell>
          <cell r="K66">
            <v>291.47479600000003</v>
          </cell>
          <cell r="L66">
            <v>16.937305243000001</v>
          </cell>
          <cell r="M66">
            <v>2481.5347353400002</v>
          </cell>
          <cell r="O66">
            <v>1109.4293095600001</v>
          </cell>
          <cell r="P66">
            <v>814.39181241000006</v>
          </cell>
          <cell r="Q66">
            <v>32.818070237000001</v>
          </cell>
        </row>
        <row r="67">
          <cell r="A67" t="str">
            <v>8100</v>
          </cell>
          <cell r="B67" t="str">
            <v>กระบี่</v>
          </cell>
          <cell r="C67">
            <v>997.05674652000005</v>
          </cell>
          <cell r="E67">
            <v>5.8489768900000003</v>
          </cell>
          <cell r="F67">
            <v>760.38684272</v>
          </cell>
          <cell r="G67">
            <v>76.263146042000002</v>
          </cell>
          <cell r="H67">
            <v>2144.1515131800002</v>
          </cell>
          <cell r="J67">
            <v>1264.7331525899999</v>
          </cell>
          <cell r="K67">
            <v>333.71326936000003</v>
          </cell>
          <cell r="L67">
            <v>15.563884702999999</v>
          </cell>
          <cell r="M67">
            <v>3141.2082596999999</v>
          </cell>
          <cell r="O67">
            <v>1270.58212948</v>
          </cell>
          <cell r="P67">
            <v>1094.1001120799999</v>
          </cell>
          <cell r="Q67">
            <v>34.830549955000002</v>
          </cell>
        </row>
        <row r="68">
          <cell r="A68" t="str">
            <v>6100</v>
          </cell>
          <cell r="B68" t="str">
            <v>อุทัยธานี</v>
          </cell>
          <cell r="C68">
            <v>800.19474048999996</v>
          </cell>
          <cell r="E68">
            <v>2.90944234</v>
          </cell>
          <cell r="F68">
            <v>618.93757359999995</v>
          </cell>
          <cell r="G68">
            <v>77.348368125999997</v>
          </cell>
          <cell r="H68">
            <v>2171.5361446299999</v>
          </cell>
          <cell r="J68">
            <v>1175.8083679700001</v>
          </cell>
          <cell r="K68">
            <v>438.47059992999999</v>
          </cell>
          <cell r="L68">
            <v>20.191724693000001</v>
          </cell>
          <cell r="M68">
            <v>2971.73088512</v>
          </cell>
          <cell r="O68">
            <v>1178.71781031</v>
          </cell>
          <cell r="P68">
            <v>1057.4081735300001</v>
          </cell>
          <cell r="Q68">
            <v>35.582231851000003</v>
          </cell>
        </row>
        <row r="69">
          <cell r="A69" t="str">
            <v>2500</v>
          </cell>
          <cell r="B69" t="str">
            <v>ปราจีนบุรี</v>
          </cell>
          <cell r="C69">
            <v>1614.1995116000001</v>
          </cell>
          <cell r="E69">
            <v>8.0292287200000008</v>
          </cell>
          <cell r="F69">
            <v>1212.96958182</v>
          </cell>
          <cell r="G69">
            <v>75.143721275000004</v>
          </cell>
          <cell r="H69">
            <v>2945.6557534100002</v>
          </cell>
          <cell r="J69">
            <v>1296.6839030599999</v>
          </cell>
          <cell r="K69">
            <v>469.61352735000003</v>
          </cell>
          <cell r="L69">
            <v>15.942580079000001</v>
          </cell>
          <cell r="M69">
            <v>4559.85526501</v>
          </cell>
          <cell r="O69">
            <v>1304.7131317799999</v>
          </cell>
          <cell r="P69">
            <v>1682.5831091699999</v>
          </cell>
          <cell r="Q69">
            <v>36.899923602000001</v>
          </cell>
        </row>
        <row r="70">
          <cell r="A70" t="str">
            <v>1800</v>
          </cell>
          <cell r="B70" t="str">
            <v>ชัยนาท</v>
          </cell>
          <cell r="C70">
            <v>1049.56378453</v>
          </cell>
          <cell r="E70">
            <v>11.547247029999999</v>
          </cell>
          <cell r="F70">
            <v>775.19081792999998</v>
          </cell>
          <cell r="G70">
            <v>73.858380916000002</v>
          </cell>
          <cell r="H70">
            <v>2809.1345748499998</v>
          </cell>
          <cell r="J70">
            <v>1424.0770306300001</v>
          </cell>
          <cell r="K70">
            <v>687.78251183999998</v>
          </cell>
          <cell r="L70">
            <v>24.483786501000001</v>
          </cell>
          <cell r="M70">
            <v>3858.6983593800001</v>
          </cell>
          <cell r="O70">
            <v>1435.62427766</v>
          </cell>
          <cell r="P70">
            <v>1462.97332977</v>
          </cell>
          <cell r="Q70">
            <v>37.913648424999998</v>
          </cell>
        </row>
        <row r="71">
          <cell r="A71" t="str">
            <v>9300</v>
          </cell>
          <cell r="B71" t="str">
            <v>พัทลุง</v>
          </cell>
          <cell r="C71">
            <v>1326.89413418</v>
          </cell>
          <cell r="E71">
            <v>13.724684099999999</v>
          </cell>
          <cell r="F71">
            <v>1023.10262274</v>
          </cell>
          <cell r="G71">
            <v>77.105067871000003</v>
          </cell>
          <cell r="H71">
            <v>3530.3555199500001</v>
          </cell>
          <cell r="J71">
            <v>1334.1351449900001</v>
          </cell>
          <cell r="K71">
            <v>824.58090733999995</v>
          </cell>
          <cell r="L71">
            <v>23.356880141000001</v>
          </cell>
          <cell r="M71">
            <v>4857.2496541299997</v>
          </cell>
          <cell r="O71">
            <v>1347.8598290899999</v>
          </cell>
          <cell r="P71">
            <v>1847.6835300800001</v>
          </cell>
          <cell r="Q71">
            <v>38.039706864000003</v>
          </cell>
        </row>
        <row r="72">
          <cell r="A72" t="str">
            <v>7200</v>
          </cell>
          <cell r="B72" t="str">
            <v>สุพรรณบุรี</v>
          </cell>
          <cell r="C72">
            <v>1797.00711609</v>
          </cell>
          <cell r="E72">
            <v>13.86859076</v>
          </cell>
          <cell r="F72">
            <v>1365.1397651499999</v>
          </cell>
          <cell r="G72">
            <v>75.967410086000001</v>
          </cell>
          <cell r="H72">
            <v>5308.4662028100001</v>
          </cell>
          <cell r="J72">
            <v>2594.2466860899999</v>
          </cell>
          <cell r="K72">
            <v>1340.84307104</v>
          </cell>
          <cell r="L72">
            <v>25.258577897999999</v>
          </cell>
          <cell r="M72">
            <v>7105.4733188999999</v>
          </cell>
          <cell r="O72">
            <v>2608.1152768500001</v>
          </cell>
          <cell r="P72">
            <v>2705.9828361899999</v>
          </cell>
          <cell r="Q72">
            <v>38.08307645</v>
          </cell>
        </row>
        <row r="73">
          <cell r="A73" t="str">
            <v>3100</v>
          </cell>
          <cell r="B73" t="str">
            <v>บุรีรัมย์</v>
          </cell>
          <cell r="C73">
            <v>3307.8143117300001</v>
          </cell>
          <cell r="E73">
            <v>27.541881650000001</v>
          </cell>
          <cell r="F73">
            <v>2599.2840839999999</v>
          </cell>
          <cell r="G73">
            <v>78.580108768000002</v>
          </cell>
          <cell r="H73">
            <v>5773.0833120999996</v>
          </cell>
          <cell r="J73">
            <v>3082.9869479499998</v>
          </cell>
          <cell r="K73">
            <v>870.68198384000004</v>
          </cell>
          <cell r="L73">
            <v>15.081749851</v>
          </cell>
          <cell r="M73">
            <v>9080.8976238300002</v>
          </cell>
          <cell r="O73">
            <v>3110.5288295999999</v>
          </cell>
          <cell r="P73">
            <v>3469.9660678400001</v>
          </cell>
          <cell r="Q73">
            <v>38.211707824000001</v>
          </cell>
        </row>
        <row r="74">
          <cell r="A74" t="str">
            <v>5300</v>
          </cell>
          <cell r="B74" t="str">
            <v>อุตรดิตถ์</v>
          </cell>
          <cell r="C74">
            <v>1449.8262061099999</v>
          </cell>
          <cell r="E74">
            <v>12.9172647</v>
          </cell>
          <cell r="F74">
            <v>1115.8990934200001</v>
          </cell>
          <cell r="G74">
            <v>76.967783359999999</v>
          </cell>
          <cell r="H74">
            <v>4086.2284197499998</v>
          </cell>
          <cell r="J74">
            <v>1645.10406758</v>
          </cell>
          <cell r="K74">
            <v>1048.35617112</v>
          </cell>
          <cell r="L74">
            <v>25.655838671000001</v>
          </cell>
          <cell r="M74">
            <v>5536.0546258599998</v>
          </cell>
          <cell r="O74">
            <v>1658.02133228</v>
          </cell>
          <cell r="P74">
            <v>2164.2552645400001</v>
          </cell>
          <cell r="Q74">
            <v>39.093820614000002</v>
          </cell>
        </row>
        <row r="75">
          <cell r="A75" t="str">
            <v>2700</v>
          </cell>
          <cell r="B75" t="str">
            <v>สระแก้ว</v>
          </cell>
          <cell r="C75">
            <v>1613.1584532899999</v>
          </cell>
          <cell r="E75">
            <v>25.334415740000001</v>
          </cell>
          <cell r="F75">
            <v>1322.2040076999999</v>
          </cell>
          <cell r="G75">
            <v>81.963678459999997</v>
          </cell>
          <cell r="H75">
            <v>2782.4909756500001</v>
          </cell>
          <cell r="J75">
            <v>1336.5443365199999</v>
          </cell>
          <cell r="K75">
            <v>402.39328210000002</v>
          </cell>
          <cell r="L75">
            <v>14.461620383</v>
          </cell>
          <cell r="M75">
            <v>4395.6494289399998</v>
          </cell>
          <cell r="O75">
            <v>1361.8787522600001</v>
          </cell>
          <cell r="P75">
            <v>1724.5972898</v>
          </cell>
          <cell r="Q75">
            <v>39.234186385000001</v>
          </cell>
        </row>
        <row r="76">
          <cell r="A76" t="str">
            <v>5500</v>
          </cell>
          <cell r="B76" t="str">
            <v>น่าน</v>
          </cell>
          <cell r="C76">
            <v>1529.5058724</v>
          </cell>
          <cell r="E76">
            <v>13.59513072</v>
          </cell>
          <cell r="F76">
            <v>1179.5600269700001</v>
          </cell>
          <cell r="G76">
            <v>77.120333321999993</v>
          </cell>
          <cell r="H76">
            <v>3050.6927704599998</v>
          </cell>
          <cell r="J76">
            <v>920.65730349</v>
          </cell>
          <cell r="K76">
            <v>617.47163277000004</v>
          </cell>
          <cell r="L76">
            <v>20.240374210999999</v>
          </cell>
          <cell r="M76">
            <v>4580.1986428600003</v>
          </cell>
          <cell r="O76">
            <v>934.25243421000005</v>
          </cell>
          <cell r="P76">
            <v>1797.0316597399999</v>
          </cell>
          <cell r="Q76">
            <v>39.234797436999997</v>
          </cell>
        </row>
        <row r="77">
          <cell r="A77" t="str">
            <v>8400</v>
          </cell>
          <cell r="B77" t="str">
            <v>สุราษฎร์ธานี</v>
          </cell>
          <cell r="C77">
            <v>3714.7174358699999</v>
          </cell>
          <cell r="E77">
            <v>35.86087302</v>
          </cell>
          <cell r="F77">
            <v>2811.3555363300002</v>
          </cell>
          <cell r="G77">
            <v>75.681544689999996</v>
          </cell>
          <cell r="H77">
            <v>7659.3292999599998</v>
          </cell>
          <cell r="J77">
            <v>3313.7831382300001</v>
          </cell>
          <cell r="K77">
            <v>1694.85462448</v>
          </cell>
          <cell r="L77">
            <v>22.127976982</v>
          </cell>
          <cell r="M77">
            <v>11374.046735829999</v>
          </cell>
          <cell r="O77">
            <v>3349.6440112499999</v>
          </cell>
          <cell r="P77">
            <v>4506.2101608100002</v>
          </cell>
          <cell r="Q77">
            <v>39.618354535000002</v>
          </cell>
        </row>
        <row r="78">
          <cell r="A78" t="str">
            <v>3800</v>
          </cell>
          <cell r="B78" t="str">
            <v>บึงกาฬ</v>
          </cell>
          <cell r="C78">
            <v>739.59042102000001</v>
          </cell>
          <cell r="E78">
            <v>4.6396023</v>
          </cell>
          <cell r="F78">
            <v>543.08772063000004</v>
          </cell>
          <cell r="G78">
            <v>73.430875413999999</v>
          </cell>
          <cell r="H78">
            <v>1975.8866301600001</v>
          </cell>
          <cell r="J78">
            <v>829.58661901999994</v>
          </cell>
          <cell r="K78">
            <v>549.23067093999998</v>
          </cell>
          <cell r="L78">
            <v>27.796669229999999</v>
          </cell>
          <cell r="M78">
            <v>2715.4770511800002</v>
          </cell>
          <cell r="O78">
            <v>834.22622132000004</v>
          </cell>
          <cell r="P78">
            <v>1092.3183915699999</v>
          </cell>
          <cell r="Q78">
            <v>40.225653577000003</v>
          </cell>
        </row>
        <row r="79">
          <cell r="A79" t="str">
            <v>6000</v>
          </cell>
          <cell r="B79" t="str">
            <v>นครสวรรค์</v>
          </cell>
          <cell r="C79">
            <v>3045.2943933299998</v>
          </cell>
          <cell r="E79">
            <v>14.26000792</v>
          </cell>
          <cell r="F79">
            <v>2153.4887130400002</v>
          </cell>
          <cell r="G79">
            <v>70.715288405999999</v>
          </cell>
          <cell r="H79">
            <v>5171.5429807999999</v>
          </cell>
          <cell r="J79">
            <v>2727.0141699699998</v>
          </cell>
          <cell r="K79">
            <v>1154.81677631</v>
          </cell>
          <cell r="L79">
            <v>22.330217125000001</v>
          </cell>
          <cell r="M79">
            <v>8216.8373741300002</v>
          </cell>
          <cell r="O79">
            <v>2741.2741778899999</v>
          </cell>
          <cell r="P79">
            <v>3308.3054893499998</v>
          </cell>
          <cell r="Q79">
            <v>40.262516327</v>
          </cell>
        </row>
        <row r="80">
          <cell r="A80" t="str">
            <v>8500</v>
          </cell>
          <cell r="B80" t="str">
            <v>ระนอง</v>
          </cell>
          <cell r="C80">
            <v>631.92798053000001</v>
          </cell>
          <cell r="E80">
            <v>3.6389207099999998</v>
          </cell>
          <cell r="F80">
            <v>461.46965775000001</v>
          </cell>
          <cell r="G80">
            <v>73.025672540000002</v>
          </cell>
          <cell r="H80">
            <v>1291.40404483</v>
          </cell>
          <cell r="J80">
            <v>752.56259838999995</v>
          </cell>
          <cell r="K80">
            <v>315.54034974000001</v>
          </cell>
          <cell r="L80">
            <v>24.433898205999999</v>
          </cell>
          <cell r="M80">
            <v>1923.33202536</v>
          </cell>
          <cell r="O80">
            <v>756.20151910000004</v>
          </cell>
          <cell r="P80">
            <v>777.01000749000002</v>
          </cell>
          <cell r="Q80">
            <v>40.399161311999997</v>
          </cell>
        </row>
        <row r="81">
          <cell r="A81" t="str">
            <v>6600</v>
          </cell>
          <cell r="B81" t="str">
            <v>พิจิตร</v>
          </cell>
          <cell r="C81">
            <v>1260.6263997000001</v>
          </cell>
          <cell r="E81">
            <v>10.476481550000001</v>
          </cell>
          <cell r="F81">
            <v>959.82882052000002</v>
          </cell>
          <cell r="G81">
            <v>76.139038556000003</v>
          </cell>
          <cell r="H81">
            <v>2310.93617928</v>
          </cell>
          <cell r="J81">
            <v>1028.7639792</v>
          </cell>
          <cell r="K81">
            <v>500.29456621000003</v>
          </cell>
          <cell r="L81">
            <v>21.648999687</v>
          </cell>
          <cell r="M81">
            <v>3571.5625789800001</v>
          </cell>
          <cell r="O81">
            <v>1039.24046075</v>
          </cell>
          <cell r="P81">
            <v>1460.12338673</v>
          </cell>
          <cell r="Q81">
            <v>40.881920852</v>
          </cell>
        </row>
        <row r="82">
          <cell r="A82" t="str">
            <v>3900</v>
          </cell>
          <cell r="B82" t="str">
            <v>หนองบัวลำภู</v>
          </cell>
          <cell r="C82">
            <v>878.75628587000006</v>
          </cell>
          <cell r="E82">
            <v>14.06039591</v>
          </cell>
          <cell r="F82">
            <v>644.79044197999997</v>
          </cell>
          <cell r="G82">
            <v>73.375343350999998</v>
          </cell>
          <cell r="H82">
            <v>2484.6681774600002</v>
          </cell>
          <cell r="J82">
            <v>609.82369102999996</v>
          </cell>
          <cell r="K82">
            <v>730.72468678999996</v>
          </cell>
          <cell r="L82">
            <v>29.409347026999999</v>
          </cell>
          <cell r="M82">
            <v>3363.42446333</v>
          </cell>
          <cell r="O82">
            <v>623.88408693999997</v>
          </cell>
          <cell r="P82">
            <v>1375.51512877</v>
          </cell>
          <cell r="Q82">
            <v>40.896269375999999</v>
          </cell>
        </row>
        <row r="83">
          <cell r="A83" t="str">
            <v>2600</v>
          </cell>
          <cell r="B83" t="str">
            <v>นครนายก</v>
          </cell>
          <cell r="C83">
            <v>942.92647067999997</v>
          </cell>
          <cell r="E83">
            <v>20.748457760000001</v>
          </cell>
          <cell r="F83">
            <v>700.86689460000002</v>
          </cell>
          <cell r="G83">
            <v>74.328902240999994</v>
          </cell>
          <cell r="H83">
            <v>1472.19587783</v>
          </cell>
          <cell r="J83">
            <v>711.10332966999999</v>
          </cell>
          <cell r="K83">
            <v>309.63106944999998</v>
          </cell>
          <cell r="L83">
            <v>21.031920692</v>
          </cell>
          <cell r="M83">
            <v>2415.1223485099999</v>
          </cell>
          <cell r="O83">
            <v>731.85178742999994</v>
          </cell>
          <cell r="P83">
            <v>1010.49796405</v>
          </cell>
          <cell r="Q83">
            <v>41.840446082</v>
          </cell>
        </row>
        <row r="84">
          <cell r="A84" t="str">
            <v>2100</v>
          </cell>
          <cell r="B84" t="str">
            <v>ระยอง</v>
          </cell>
          <cell r="C84">
            <v>6272.7137309399996</v>
          </cell>
          <cell r="E84">
            <v>1028.1163877199999</v>
          </cell>
          <cell r="F84">
            <v>3516.9092793499999</v>
          </cell>
          <cell r="G84">
            <v>56.066790709999999</v>
          </cell>
          <cell r="H84">
            <v>3450.65836296</v>
          </cell>
          <cell r="J84">
            <v>1636.74217761</v>
          </cell>
          <cell r="K84">
            <v>553.26986744999999</v>
          </cell>
          <cell r="L84">
            <v>16.033748034999999</v>
          </cell>
          <cell r="M84">
            <v>9723.3720938999995</v>
          </cell>
          <cell r="O84">
            <v>2664.8585653300001</v>
          </cell>
          <cell r="P84">
            <v>4070.1791468000001</v>
          </cell>
          <cell r="Q84">
            <v>41.859748938000003</v>
          </cell>
        </row>
        <row r="85">
          <cell r="A85" t="str">
            <v>1700</v>
          </cell>
          <cell r="B85" t="str">
            <v>สิงห์บุรี</v>
          </cell>
          <cell r="C85">
            <v>781.73917469000003</v>
          </cell>
          <cell r="E85">
            <v>4.2756279299999997</v>
          </cell>
          <cell r="F85">
            <v>611.72686487999999</v>
          </cell>
          <cell r="G85">
            <v>78.252041688999995</v>
          </cell>
          <cell r="H85">
            <v>1352.5837044699999</v>
          </cell>
          <cell r="J85">
            <v>872.89041522000002</v>
          </cell>
          <cell r="K85">
            <v>282.63430003000002</v>
          </cell>
          <cell r="L85">
            <v>20.895882384</v>
          </cell>
          <cell r="M85">
            <v>2134.32287916</v>
          </cell>
          <cell r="O85">
            <v>877.16604314999995</v>
          </cell>
          <cell r="P85">
            <v>894.36116490999996</v>
          </cell>
          <cell r="Q85">
            <v>41.903742571000002</v>
          </cell>
        </row>
        <row r="86">
          <cell r="A86" t="str">
            <v>8600</v>
          </cell>
          <cell r="B86" t="str">
            <v>ชุมพร</v>
          </cell>
          <cell r="C86">
            <v>1481.09921906</v>
          </cell>
          <cell r="E86">
            <v>8.6220611900000002</v>
          </cell>
          <cell r="F86">
            <v>1139.3667733299999</v>
          </cell>
          <cell r="G86">
            <v>76.927106480999996</v>
          </cell>
          <cell r="H86">
            <v>3573.10121527</v>
          </cell>
          <cell r="J86">
            <v>1330.6524992899999</v>
          </cell>
          <cell r="K86">
            <v>1001.8634987</v>
          </cell>
          <cell r="L86">
            <v>28.039046149000001</v>
          </cell>
          <cell r="M86">
            <v>5054.2004343299996</v>
          </cell>
          <cell r="O86">
            <v>1339.27456048</v>
          </cell>
          <cell r="P86">
            <v>2141.2302720299999</v>
          </cell>
          <cell r="Q86">
            <v>42.365361245000003</v>
          </cell>
        </row>
        <row r="87">
          <cell r="A87" t="str">
            <v>1400</v>
          </cell>
          <cell r="B87" t="str">
            <v>พระนครศรีอยุธยา</v>
          </cell>
          <cell r="C87">
            <v>2811.3600408900002</v>
          </cell>
          <cell r="E87">
            <v>24.87482838</v>
          </cell>
          <cell r="F87">
            <v>2195.1686240099998</v>
          </cell>
          <cell r="G87">
            <v>78.082088103000004</v>
          </cell>
          <cell r="H87">
            <v>5300.7868747599996</v>
          </cell>
          <cell r="J87">
            <v>2200.75273436</v>
          </cell>
          <cell r="K87">
            <v>1255.7481897800001</v>
          </cell>
          <cell r="L87">
            <v>23.689844913000002</v>
          </cell>
          <cell r="M87">
            <v>8112.1469156499998</v>
          </cell>
          <cell r="O87">
            <v>2225.62756274</v>
          </cell>
          <cell r="P87">
            <v>3450.9168137900001</v>
          </cell>
          <cell r="Q87">
            <v>42.540117303999999</v>
          </cell>
        </row>
        <row r="88">
          <cell r="A88" t="str">
            <v>4900</v>
          </cell>
          <cell r="B88" t="str">
            <v>มุกดาหาร</v>
          </cell>
          <cell r="C88">
            <v>905.62363166</v>
          </cell>
          <cell r="E88">
            <v>7.9790336000000002</v>
          </cell>
          <cell r="F88">
            <v>669.32836628999996</v>
          </cell>
          <cell r="G88">
            <v>73.908005807999999</v>
          </cell>
          <cell r="H88">
            <v>1584.1268484699999</v>
          </cell>
          <cell r="J88">
            <v>511.65642747999999</v>
          </cell>
          <cell r="K88">
            <v>389.97015829999998</v>
          </cell>
          <cell r="L88">
            <v>24.617356789999999</v>
          </cell>
          <cell r="M88">
            <v>2489.7504801300001</v>
          </cell>
          <cell r="O88">
            <v>519.63546108000003</v>
          </cell>
          <cell r="P88">
            <v>1059.2985245899999</v>
          </cell>
          <cell r="Q88">
            <v>42.546372941999998</v>
          </cell>
        </row>
        <row r="89">
          <cell r="A89" t="str">
            <v>2200</v>
          </cell>
          <cell r="B89" t="str">
            <v>จันทบุรี</v>
          </cell>
          <cell r="C89">
            <v>1996.9351311600001</v>
          </cell>
          <cell r="E89">
            <v>11.15884627</v>
          </cell>
          <cell r="F89">
            <v>1542.5971972499999</v>
          </cell>
          <cell r="G89">
            <v>77.248237720999995</v>
          </cell>
          <cell r="H89">
            <v>2848.8622410600001</v>
          </cell>
          <cell r="J89">
            <v>1266.11149561</v>
          </cell>
          <cell r="K89">
            <v>519.57272964000003</v>
          </cell>
          <cell r="L89">
            <v>18.237902912999999</v>
          </cell>
          <cell r="M89">
            <v>4845.7973722200004</v>
          </cell>
          <cell r="O89">
            <v>1277.2703418799999</v>
          </cell>
          <cell r="P89">
            <v>2062.1699268900002</v>
          </cell>
          <cell r="Q89">
            <v>42.555843105000001</v>
          </cell>
        </row>
        <row r="90">
          <cell r="A90" t="str">
            <v>9500</v>
          </cell>
          <cell r="B90" t="str">
            <v>ยะลา</v>
          </cell>
          <cell r="C90">
            <v>4733.3856176299996</v>
          </cell>
          <cell r="E90">
            <v>46.156408579999997</v>
          </cell>
          <cell r="F90">
            <v>3092.9576780500001</v>
          </cell>
          <cell r="G90">
            <v>65.343454514000001</v>
          </cell>
          <cell r="H90">
            <v>4942.3219736399997</v>
          </cell>
          <cell r="J90">
            <v>2897.17115711</v>
          </cell>
          <cell r="K90">
            <v>1029.6153223900001</v>
          </cell>
          <cell r="L90">
            <v>20.832623368</v>
          </cell>
          <cell r="M90">
            <v>9675.7075912700002</v>
          </cell>
          <cell r="O90">
            <v>2943.32756569</v>
          </cell>
          <cell r="P90">
            <v>4122.5730004400002</v>
          </cell>
          <cell r="Q90">
            <v>42.607457506999999</v>
          </cell>
        </row>
        <row r="91">
          <cell r="A91" t="str">
            <v>2400</v>
          </cell>
          <cell r="B91" t="str">
            <v>ฉะเชิงเทรา</v>
          </cell>
          <cell r="C91">
            <v>1870.9453873299999</v>
          </cell>
          <cell r="E91">
            <v>19.14049752</v>
          </cell>
          <cell r="F91">
            <v>1398.7593666299999</v>
          </cell>
          <cell r="G91">
            <v>74.762169761999999</v>
          </cell>
          <cell r="H91">
            <v>3163.1033671</v>
          </cell>
          <cell r="J91">
            <v>1575.86868901</v>
          </cell>
          <cell r="K91">
            <v>749.03305383999998</v>
          </cell>
          <cell r="L91">
            <v>23.680321725999999</v>
          </cell>
          <cell r="M91">
            <v>5034.0487544300004</v>
          </cell>
          <cell r="O91">
            <v>1595.0091865300001</v>
          </cell>
          <cell r="P91">
            <v>2147.7924204699998</v>
          </cell>
          <cell r="Q91">
            <v>42.665308287999999</v>
          </cell>
        </row>
        <row r="92">
          <cell r="A92" t="str">
            <v>6700</v>
          </cell>
          <cell r="B92" t="str">
            <v>เพชรบูรณ์</v>
          </cell>
          <cell r="C92">
            <v>2124.5741378799999</v>
          </cell>
          <cell r="E92">
            <v>10.853692860000001</v>
          </cell>
          <cell r="F92">
            <v>1632.4053054599999</v>
          </cell>
          <cell r="G92">
            <v>76.834471264000001</v>
          </cell>
          <cell r="H92">
            <v>4014.4323725600002</v>
          </cell>
          <cell r="J92">
            <v>1699.6217970299999</v>
          </cell>
          <cell r="K92">
            <v>1001.30056015</v>
          </cell>
          <cell r="L92">
            <v>24.942519072</v>
          </cell>
          <cell r="M92">
            <v>6139.0065104400001</v>
          </cell>
          <cell r="O92">
            <v>1710.4754898900001</v>
          </cell>
          <cell r="P92">
            <v>2633.7058656099998</v>
          </cell>
          <cell r="Q92">
            <v>42.901174011000002</v>
          </cell>
        </row>
        <row r="93">
          <cell r="A93" t="str">
            <v>1900</v>
          </cell>
          <cell r="B93" t="str">
            <v>สระบุรี</v>
          </cell>
          <cell r="C93">
            <v>1919.88393862</v>
          </cell>
          <cell r="E93">
            <v>11.43666</v>
          </cell>
          <cell r="F93">
            <v>1498.9095773700001</v>
          </cell>
          <cell r="G93">
            <v>78.072926557000002</v>
          </cell>
          <cell r="H93">
            <v>2896.5513879800001</v>
          </cell>
          <cell r="J93">
            <v>2003.8214504800001</v>
          </cell>
          <cell r="K93">
            <v>572.19227508999995</v>
          </cell>
          <cell r="L93">
            <v>19.754259408999999</v>
          </cell>
          <cell r="M93">
            <v>4816.4353265999998</v>
          </cell>
          <cell r="O93">
            <v>2015.2581104799999</v>
          </cell>
          <cell r="P93">
            <v>2071.1018524599999</v>
          </cell>
          <cell r="Q93">
            <v>43.000719660999998</v>
          </cell>
        </row>
        <row r="94">
          <cell r="A94" t="str">
            <v>6200</v>
          </cell>
          <cell r="B94" t="str">
            <v>กำแพงเพชร</v>
          </cell>
          <cell r="C94">
            <v>1589.7490686799999</v>
          </cell>
          <cell r="E94">
            <v>4.7250894600000004</v>
          </cell>
          <cell r="F94">
            <v>1227.98866546</v>
          </cell>
          <cell r="G94">
            <v>77.244182094999999</v>
          </cell>
          <cell r="H94">
            <v>2888.6290933099999</v>
          </cell>
          <cell r="J94">
            <v>1110.94843117</v>
          </cell>
          <cell r="K94">
            <v>704.72910696999998</v>
          </cell>
          <cell r="L94">
            <v>24.396663061000002</v>
          </cell>
          <cell r="M94">
            <v>4478.3781619900001</v>
          </cell>
          <cell r="O94">
            <v>1115.67352063</v>
          </cell>
          <cell r="P94">
            <v>1932.71777243</v>
          </cell>
          <cell r="Q94">
            <v>43.156645163</v>
          </cell>
        </row>
        <row r="95">
          <cell r="A95" t="str">
            <v>9100</v>
          </cell>
          <cell r="B95" t="str">
            <v>สตูล</v>
          </cell>
          <cell r="C95">
            <v>908.75773337999999</v>
          </cell>
          <cell r="E95">
            <v>5.2133060000000002</v>
          </cell>
          <cell r="F95">
            <v>734.98331937</v>
          </cell>
          <cell r="G95">
            <v>80.877806303</v>
          </cell>
          <cell r="H95">
            <v>1904.3754928599999</v>
          </cell>
          <cell r="J95">
            <v>1072.77957539</v>
          </cell>
          <cell r="K95">
            <v>487.40260754000002</v>
          </cell>
          <cell r="L95">
            <v>25.593829020000001</v>
          </cell>
          <cell r="M95">
            <v>2813.1332262400001</v>
          </cell>
          <cell r="O95">
            <v>1077.9928813900001</v>
          </cell>
          <cell r="P95">
            <v>1222.3859269100001</v>
          </cell>
          <cell r="Q95">
            <v>43.452827456000001</v>
          </cell>
        </row>
        <row r="96">
          <cell r="A96" t="str">
            <v>5800</v>
          </cell>
          <cell r="B96" t="str">
            <v>แม่ฮ่องสอน</v>
          </cell>
          <cell r="C96">
            <v>1095.0088794999999</v>
          </cell>
          <cell r="E96">
            <v>8.8170798300000008</v>
          </cell>
          <cell r="F96">
            <v>840.14381829000001</v>
          </cell>
          <cell r="G96">
            <v>76.724840685999993</v>
          </cell>
          <cell r="H96">
            <v>1377.6685465800001</v>
          </cell>
          <cell r="J96">
            <v>592.92288518999999</v>
          </cell>
          <cell r="K96">
            <v>238.59975496999999</v>
          </cell>
          <cell r="L96">
            <v>17.319097221</v>
          </cell>
          <cell r="M96">
            <v>2472.6774260799998</v>
          </cell>
          <cell r="O96">
            <v>601.73996502</v>
          </cell>
          <cell r="P96">
            <v>1078.7435732599999</v>
          </cell>
          <cell r="Q96">
            <v>43.626538660999998</v>
          </cell>
        </row>
        <row r="97">
          <cell r="A97" t="str">
            <v>7100</v>
          </cell>
          <cell r="B97" t="str">
            <v>กาญจนบุรี</v>
          </cell>
          <cell r="C97">
            <v>2300.0584820300001</v>
          </cell>
          <cell r="E97">
            <v>18.240930599999999</v>
          </cell>
          <cell r="F97">
            <v>1841.28205854</v>
          </cell>
          <cell r="G97">
            <v>80.053706152999993</v>
          </cell>
          <cell r="H97">
            <v>4468.8274765899996</v>
          </cell>
          <cell r="J97">
            <v>1282.55819787</v>
          </cell>
          <cell r="K97">
            <v>1123.09640762</v>
          </cell>
          <cell r="L97">
            <v>25.131791582999998</v>
          </cell>
          <cell r="M97">
            <v>6768.8859586199997</v>
          </cell>
          <cell r="O97">
            <v>1300.7991284699999</v>
          </cell>
          <cell r="P97">
            <v>2964.3784661599998</v>
          </cell>
          <cell r="Q97">
            <v>43.794185399</v>
          </cell>
        </row>
        <row r="98">
          <cell r="A98" t="str">
            <v>8200</v>
          </cell>
          <cell r="B98" t="str">
            <v>พังงา</v>
          </cell>
          <cell r="C98">
            <v>1018.43092854</v>
          </cell>
          <cell r="E98">
            <v>10.81183908</v>
          </cell>
          <cell r="F98">
            <v>745.49164330999997</v>
          </cell>
          <cell r="G98">
            <v>73.200019992999998</v>
          </cell>
          <cell r="H98">
            <v>1396.4395231000001</v>
          </cell>
          <cell r="J98">
            <v>820.71615860999998</v>
          </cell>
          <cell r="K98">
            <v>315.94843286000003</v>
          </cell>
          <cell r="L98">
            <v>22.625285780999999</v>
          </cell>
          <cell r="M98">
            <v>2414.8704516399998</v>
          </cell>
          <cell r="O98">
            <v>831.52799769000001</v>
          </cell>
          <cell r="P98">
            <v>1061.4400761700001</v>
          </cell>
          <cell r="Q98">
            <v>43.954327878999997</v>
          </cell>
        </row>
        <row r="99">
          <cell r="A99" t="str">
            <v>4600</v>
          </cell>
          <cell r="B99" t="str">
            <v>กาฬสินธุ์</v>
          </cell>
          <cell r="C99">
            <v>2445.5970783500002</v>
          </cell>
          <cell r="E99">
            <v>9.0488929500000008</v>
          </cell>
          <cell r="F99">
            <v>1905.19872033</v>
          </cell>
          <cell r="G99">
            <v>77.903213788000002</v>
          </cell>
          <cell r="H99">
            <v>3877.7513921700001</v>
          </cell>
          <cell r="J99">
            <v>1336.0715983299999</v>
          </cell>
          <cell r="K99">
            <v>884.31508322000002</v>
          </cell>
          <cell r="L99">
            <v>22.804842131000001</v>
          </cell>
          <cell r="M99">
            <v>6323.3484705199999</v>
          </cell>
          <cell r="O99">
            <v>1345.1204912799999</v>
          </cell>
          <cell r="P99">
            <v>2789.5138035499999</v>
          </cell>
          <cell r="Q99">
            <v>44.114503835000001</v>
          </cell>
        </row>
        <row r="100">
          <cell r="A100" t="str">
            <v>7700</v>
          </cell>
          <cell r="B100" t="str">
            <v>ประจวบคีรีขันธ์</v>
          </cell>
          <cell r="C100">
            <v>1228.0636128199999</v>
          </cell>
          <cell r="E100">
            <v>6.7056236699999996</v>
          </cell>
          <cell r="F100">
            <v>960.71385270999997</v>
          </cell>
          <cell r="G100">
            <v>78.229974627000004</v>
          </cell>
          <cell r="H100">
            <v>2432.1973822999998</v>
          </cell>
          <cell r="J100">
            <v>1093.8650618700001</v>
          </cell>
          <cell r="K100">
            <v>661.75869299999999</v>
          </cell>
          <cell r="L100">
            <v>27.208264337999999</v>
          </cell>
          <cell r="M100">
            <v>3660.2609951200002</v>
          </cell>
          <cell r="O100">
            <v>1100.5706855400001</v>
          </cell>
          <cell r="P100">
            <v>1622.4725457100001</v>
          </cell>
          <cell r="Q100">
            <v>44.326690032999998</v>
          </cell>
        </row>
        <row r="101">
          <cell r="A101" t="str">
            <v>8300</v>
          </cell>
          <cell r="B101" t="str">
            <v>ภูเก็ต</v>
          </cell>
          <cell r="C101">
            <v>1651.6552229399999</v>
          </cell>
          <cell r="E101">
            <v>13.91916236</v>
          </cell>
          <cell r="F101">
            <v>1278.2872265999999</v>
          </cell>
          <cell r="G101">
            <v>77.394313827999994</v>
          </cell>
          <cell r="H101">
            <v>1815.0788625</v>
          </cell>
          <cell r="J101">
            <v>1226.8932328000001</v>
          </cell>
          <cell r="K101">
            <v>260.92789882</v>
          </cell>
          <cell r="L101">
            <v>14.375568147999999</v>
          </cell>
          <cell r="M101">
            <v>3466.7340854399999</v>
          </cell>
          <cell r="O101">
            <v>1240.8123951600001</v>
          </cell>
          <cell r="P101">
            <v>1539.21512542</v>
          </cell>
          <cell r="Q101">
            <v>44.399572839999998</v>
          </cell>
        </row>
        <row r="102">
          <cell r="A102" t="str">
            <v>4400</v>
          </cell>
          <cell r="B102" t="str">
            <v>มหาสารคาม</v>
          </cell>
          <cell r="C102">
            <v>3219.6063587499998</v>
          </cell>
          <cell r="E102">
            <v>9.5697240899999994</v>
          </cell>
          <cell r="F102">
            <v>2418.3737052299998</v>
          </cell>
          <cell r="G102">
            <v>75.113956048000006</v>
          </cell>
          <cell r="H102">
            <v>3797.5869278499999</v>
          </cell>
          <cell r="J102">
            <v>1434.95576959</v>
          </cell>
          <cell r="K102">
            <v>701.74489627000003</v>
          </cell>
          <cell r="L102">
            <v>18.478705283</v>
          </cell>
          <cell r="M102">
            <v>7017.1932865999997</v>
          </cell>
          <cell r="O102">
            <v>1444.52549368</v>
          </cell>
          <cell r="P102">
            <v>3120.1186014999998</v>
          </cell>
          <cell r="Q102">
            <v>44.463911340000003</v>
          </cell>
        </row>
        <row r="103">
          <cell r="A103" t="str">
            <v>1300</v>
          </cell>
          <cell r="B103" t="str">
            <v>ปทุมธานี</v>
          </cell>
          <cell r="C103">
            <v>3118.6561657000002</v>
          </cell>
          <cell r="E103">
            <v>70.491296890000001</v>
          </cell>
          <cell r="F103">
            <v>2222.0038152299999</v>
          </cell>
          <cell r="G103">
            <v>71.248758989999999</v>
          </cell>
          <cell r="H103">
            <v>3277.4011243700002</v>
          </cell>
          <cell r="J103">
            <v>1600.03189632</v>
          </cell>
          <cell r="K103">
            <v>679.88928424000005</v>
          </cell>
          <cell r="L103">
            <v>20.744768748999999</v>
          </cell>
          <cell r="M103">
            <v>6396.0572900699999</v>
          </cell>
          <cell r="O103">
            <v>1670.52319321</v>
          </cell>
          <cell r="P103">
            <v>2901.8930994699999</v>
          </cell>
          <cell r="Q103">
            <v>45.370029815000002</v>
          </cell>
        </row>
        <row r="104">
          <cell r="A104" t="str">
            <v>1100</v>
          </cell>
          <cell r="B104" t="str">
            <v>สมุทรปราการ</v>
          </cell>
          <cell r="C104">
            <v>2061.7863278899999</v>
          </cell>
          <cell r="E104">
            <v>17.774585439999999</v>
          </cell>
          <cell r="F104">
            <v>1459.31627344</v>
          </cell>
          <cell r="G104">
            <v>70.779219635999993</v>
          </cell>
          <cell r="H104">
            <v>1672.2753494900001</v>
          </cell>
          <cell r="J104">
            <v>780.46790886999997</v>
          </cell>
          <cell r="K104">
            <v>235.86713387</v>
          </cell>
          <cell r="L104">
            <v>14.104563218999999</v>
          </cell>
          <cell r="M104">
            <v>3734.0616773800002</v>
          </cell>
          <cell r="O104">
            <v>798.24249430999998</v>
          </cell>
          <cell r="P104">
            <v>1695.1834073099999</v>
          </cell>
          <cell r="Q104">
            <v>45.397841647</v>
          </cell>
        </row>
        <row r="105">
          <cell r="A105" t="str">
            <v>4800</v>
          </cell>
          <cell r="B105" t="str">
            <v>นครพนม</v>
          </cell>
          <cell r="C105">
            <v>2069.9621828099998</v>
          </cell>
          <cell r="E105">
            <v>9.3783203999999998</v>
          </cell>
          <cell r="F105">
            <v>1572.48580345</v>
          </cell>
          <cell r="G105">
            <v>75.966885602999994</v>
          </cell>
          <cell r="H105">
            <v>4015.4406789</v>
          </cell>
          <cell r="J105">
            <v>1551.57118302</v>
          </cell>
          <cell r="K105">
            <v>1193.70429838</v>
          </cell>
          <cell r="L105">
            <v>29.727852901999999</v>
          </cell>
          <cell r="M105">
            <v>6085.4028617100003</v>
          </cell>
          <cell r="O105">
            <v>1560.9495034199999</v>
          </cell>
          <cell r="P105">
            <v>2766.19010183</v>
          </cell>
          <cell r="Q105">
            <v>45.456154089999998</v>
          </cell>
        </row>
        <row r="106">
          <cell r="A106" t="str">
            <v>3700</v>
          </cell>
          <cell r="B106" t="str">
            <v>อำนาจเจริญ</v>
          </cell>
          <cell r="C106">
            <v>839.07920252999998</v>
          </cell>
          <cell r="E106">
            <v>5.7912780000000001</v>
          </cell>
          <cell r="F106">
            <v>643.08727952000004</v>
          </cell>
          <cell r="G106">
            <v>76.642023492000007</v>
          </cell>
          <cell r="H106">
            <v>1681.5921985099999</v>
          </cell>
          <cell r="J106">
            <v>651.73742747999995</v>
          </cell>
          <cell r="K106">
            <v>503.66664262</v>
          </cell>
          <cell r="L106">
            <v>29.951770890999999</v>
          </cell>
          <cell r="M106">
            <v>2520.6714010400001</v>
          </cell>
          <cell r="O106">
            <v>657.52870547999999</v>
          </cell>
          <cell r="P106">
            <v>1146.75392214</v>
          </cell>
          <cell r="Q106">
            <v>45.493987105000002</v>
          </cell>
        </row>
        <row r="107">
          <cell r="A107" t="str">
            <v>3600</v>
          </cell>
          <cell r="B107" t="str">
            <v>ชัยภูมิ</v>
          </cell>
          <cell r="C107">
            <v>2446.0913293799999</v>
          </cell>
          <cell r="E107">
            <v>7.8184990599999997</v>
          </cell>
          <cell r="F107">
            <v>1982.40592941</v>
          </cell>
          <cell r="G107">
            <v>81.043823082000003</v>
          </cell>
          <cell r="H107">
            <v>3704.9536145699999</v>
          </cell>
          <cell r="J107">
            <v>1507.29643616</v>
          </cell>
          <cell r="K107">
            <v>829.91449739999996</v>
          </cell>
          <cell r="L107">
            <v>22.400131924</v>
          </cell>
          <cell r="M107">
            <v>6151.0449439499998</v>
          </cell>
          <cell r="O107">
            <v>1515.11493522</v>
          </cell>
          <cell r="P107">
            <v>2812.3204268099998</v>
          </cell>
          <cell r="Q107">
            <v>45.721018987999997</v>
          </cell>
        </row>
        <row r="108">
          <cell r="A108" t="str">
            <v>3200</v>
          </cell>
          <cell r="B108" t="str">
            <v>สุรินทร์</v>
          </cell>
          <cell r="C108">
            <v>3108.4607921400002</v>
          </cell>
          <cell r="E108">
            <v>7.4192992699999998</v>
          </cell>
          <cell r="F108">
            <v>2456.6191331300001</v>
          </cell>
          <cell r="G108">
            <v>79.030082648999993</v>
          </cell>
          <cell r="H108">
            <v>4858.0238399399996</v>
          </cell>
          <cell r="J108">
            <v>2046.02111995</v>
          </cell>
          <cell r="K108">
            <v>1198.05139721</v>
          </cell>
          <cell r="L108">
            <v>24.661291025000001</v>
          </cell>
          <cell r="M108">
            <v>7966.4846320799998</v>
          </cell>
          <cell r="O108">
            <v>2053.44041922</v>
          </cell>
          <cell r="P108">
            <v>3654.6705303399999</v>
          </cell>
          <cell r="Q108">
            <v>45.875573721000002</v>
          </cell>
        </row>
        <row r="109">
          <cell r="A109" t="str">
            <v>3500</v>
          </cell>
          <cell r="B109" t="str">
            <v>ยโสธร</v>
          </cell>
          <cell r="C109">
            <v>1150.9348702299999</v>
          </cell>
          <cell r="E109">
            <v>8.7105636000000004</v>
          </cell>
          <cell r="F109">
            <v>860.70685017999995</v>
          </cell>
          <cell r="G109">
            <v>74.783280309000006</v>
          </cell>
          <cell r="H109">
            <v>2074.2512133999999</v>
          </cell>
          <cell r="J109">
            <v>659.67735077999998</v>
          </cell>
          <cell r="K109">
            <v>619.72048473999996</v>
          </cell>
          <cell r="L109">
            <v>29.876828840000002</v>
          </cell>
          <cell r="M109">
            <v>3225.1860836300002</v>
          </cell>
          <cell r="O109">
            <v>668.38791437999998</v>
          </cell>
          <cell r="P109">
            <v>1480.42733492</v>
          </cell>
          <cell r="Q109">
            <v>45.902074998000003</v>
          </cell>
        </row>
        <row r="110">
          <cell r="A110" t="str">
            <v>4500</v>
          </cell>
          <cell r="B110" t="str">
            <v>ร้อยเอ็ด</v>
          </cell>
          <cell r="C110">
            <v>2884.2085672200001</v>
          </cell>
          <cell r="E110">
            <v>27.070163990000001</v>
          </cell>
          <cell r="F110">
            <v>2260.2708122700001</v>
          </cell>
          <cell r="G110">
            <v>78.367106941000003</v>
          </cell>
          <cell r="H110">
            <v>4918.27930612</v>
          </cell>
          <cell r="J110">
            <v>1432.5833809799999</v>
          </cell>
          <cell r="K110">
            <v>1360.5632766799999</v>
          </cell>
          <cell r="L110">
            <v>27.663399982000001</v>
          </cell>
          <cell r="M110">
            <v>7802.4878733400001</v>
          </cell>
          <cell r="O110">
            <v>1459.65354497</v>
          </cell>
          <cell r="P110">
            <v>3620.83408895</v>
          </cell>
          <cell r="Q110">
            <v>46.406148240999997</v>
          </cell>
        </row>
        <row r="111">
          <cell r="A111" t="str">
            <v>7600</v>
          </cell>
          <cell r="B111" t="str">
            <v>เพชรบุรี</v>
          </cell>
          <cell r="C111">
            <v>2465.5778243099999</v>
          </cell>
          <cell r="E111">
            <v>13.88150095</v>
          </cell>
          <cell r="F111">
            <v>1946.7684042400001</v>
          </cell>
          <cell r="G111">
            <v>78.957897213999999</v>
          </cell>
          <cell r="H111">
            <v>3807.0811455100002</v>
          </cell>
          <cell r="J111">
            <v>1754.08851968</v>
          </cell>
          <cell r="K111">
            <v>985.55586061999998</v>
          </cell>
          <cell r="L111">
            <v>25.887440349999999</v>
          </cell>
          <cell r="M111">
            <v>6272.6589698199996</v>
          </cell>
          <cell r="O111">
            <v>1767.9700206299999</v>
          </cell>
          <cell r="P111">
            <v>2932.3242648599999</v>
          </cell>
          <cell r="Q111">
            <v>46.747707454999997</v>
          </cell>
        </row>
        <row r="112">
          <cell r="A112" t="str">
            <v>4200</v>
          </cell>
          <cell r="B112" t="str">
            <v>เลย</v>
          </cell>
          <cell r="C112">
            <v>2026.66042922</v>
          </cell>
          <cell r="E112">
            <v>8.0204903400000003</v>
          </cell>
          <cell r="F112">
            <v>1589.4929800800001</v>
          </cell>
          <cell r="G112">
            <v>78.429171319000005</v>
          </cell>
          <cell r="H112">
            <v>2948.4189230799998</v>
          </cell>
          <cell r="J112">
            <v>1327.5866797599999</v>
          </cell>
          <cell r="K112">
            <v>741.79397471000004</v>
          </cell>
          <cell r="L112">
            <v>25.159042662000001</v>
          </cell>
          <cell r="M112">
            <v>4975.0793523000002</v>
          </cell>
          <cell r="O112">
            <v>1335.6071701000001</v>
          </cell>
          <cell r="P112">
            <v>2331.28695479</v>
          </cell>
          <cell r="Q112">
            <v>46.859291876999997</v>
          </cell>
        </row>
        <row r="113">
          <cell r="A113" t="str">
            <v>2000</v>
          </cell>
          <cell r="B113" t="str">
            <v>ชลบุรี</v>
          </cell>
          <cell r="C113">
            <v>6490.2908524100003</v>
          </cell>
          <cell r="E113">
            <v>49.650628400000002</v>
          </cell>
          <cell r="F113">
            <v>5063.9248956199999</v>
          </cell>
          <cell r="G113">
            <v>78.023081102999996</v>
          </cell>
          <cell r="H113">
            <v>8911.7766729399991</v>
          </cell>
          <cell r="J113">
            <v>2934.5404894399999</v>
          </cell>
          <cell r="K113">
            <v>2190.4303268399999</v>
          </cell>
          <cell r="L113">
            <v>24.579053170000002</v>
          </cell>
          <cell r="M113">
            <v>15402.067525349999</v>
          </cell>
          <cell r="O113">
            <v>2984.1911178400001</v>
          </cell>
          <cell r="P113">
            <v>7254.3552224599998</v>
          </cell>
          <cell r="Q113">
            <v>47.099879354000002</v>
          </cell>
        </row>
        <row r="114">
          <cell r="A114" t="str">
            <v>9600</v>
          </cell>
          <cell r="B114" t="str">
            <v>นราธิวาส</v>
          </cell>
          <cell r="C114">
            <v>3977.9020366200002</v>
          </cell>
          <cell r="E114">
            <v>18.011574450000001</v>
          </cell>
          <cell r="F114">
            <v>3135.3665260799999</v>
          </cell>
          <cell r="G114">
            <v>78.819601317999997</v>
          </cell>
          <cell r="H114">
            <v>4539.4788783800004</v>
          </cell>
          <cell r="J114">
            <v>2379.8498757799998</v>
          </cell>
          <cell r="K114">
            <v>884.11800130999995</v>
          </cell>
          <cell r="L114">
            <v>19.476200351999999</v>
          </cell>
          <cell r="M114">
            <v>8517.3809149999997</v>
          </cell>
          <cell r="O114">
            <v>2397.8614502300002</v>
          </cell>
          <cell r="P114">
            <v>4019.48452739</v>
          </cell>
          <cell r="Q114">
            <v>47.191555332999997</v>
          </cell>
        </row>
        <row r="115">
          <cell r="A115" t="str">
            <v>7500</v>
          </cell>
          <cell r="B115" t="str">
            <v>สมุทรสงคราม</v>
          </cell>
          <cell r="C115">
            <v>579.09625996</v>
          </cell>
          <cell r="E115">
            <v>2.2044456499999998</v>
          </cell>
          <cell r="F115">
            <v>454.58265282999997</v>
          </cell>
          <cell r="G115">
            <v>78.498633865000002</v>
          </cell>
          <cell r="H115">
            <v>908.77781673000004</v>
          </cell>
          <cell r="J115">
            <v>465.20238599999999</v>
          </cell>
          <cell r="K115">
            <v>248.22432656999999</v>
          </cell>
          <cell r="L115">
            <v>27.314082935999998</v>
          </cell>
          <cell r="M115">
            <v>1487.87407669</v>
          </cell>
          <cell r="O115">
            <v>467.40683165000002</v>
          </cell>
          <cell r="P115">
            <v>702.80697940000005</v>
          </cell>
          <cell r="Q115">
            <v>47.235649199999997</v>
          </cell>
        </row>
        <row r="116">
          <cell r="A116" t="str">
            <v>9200</v>
          </cell>
          <cell r="B116" t="str">
            <v>ตรัง</v>
          </cell>
          <cell r="C116">
            <v>1681.1170146899999</v>
          </cell>
          <cell r="E116">
            <v>12.52172446</v>
          </cell>
          <cell r="F116">
            <v>1313.10442008</v>
          </cell>
          <cell r="G116">
            <v>78.109043487999998</v>
          </cell>
          <cell r="H116">
            <v>2272.4703721000001</v>
          </cell>
          <cell r="J116">
            <v>964.30662981</v>
          </cell>
          <cell r="K116">
            <v>558.42861140000002</v>
          </cell>
          <cell r="L116">
            <v>24.573636614000002</v>
          </cell>
          <cell r="M116">
            <v>3953.58738679</v>
          </cell>
          <cell r="O116">
            <v>976.82835426999998</v>
          </cell>
          <cell r="P116">
            <v>1871.5330314800001</v>
          </cell>
          <cell r="Q116">
            <v>47.337591113999999</v>
          </cell>
        </row>
        <row r="117">
          <cell r="A117" t="str">
            <v>4100</v>
          </cell>
          <cell r="B117" t="str">
            <v>อุดรธานี</v>
          </cell>
          <cell r="C117">
            <v>4132.5744714100001</v>
          </cell>
          <cell r="E117">
            <v>25.172089719999999</v>
          </cell>
          <cell r="F117">
            <v>3097.7335311900001</v>
          </cell>
          <cell r="G117">
            <v>74.958928209000007</v>
          </cell>
          <cell r="H117">
            <v>5747.3456422700001</v>
          </cell>
          <cell r="J117">
            <v>2551.8086797999999</v>
          </cell>
          <cell r="K117">
            <v>1631.8709441200001</v>
          </cell>
          <cell r="L117">
            <v>28.393471451</v>
          </cell>
          <cell r="M117">
            <v>9879.9201136800002</v>
          </cell>
          <cell r="O117">
            <v>2576.9807695200002</v>
          </cell>
          <cell r="P117">
            <v>4729.6044753100005</v>
          </cell>
          <cell r="Q117">
            <v>47.870877708000002</v>
          </cell>
        </row>
        <row r="118">
          <cell r="A118" t="str">
            <v>5100</v>
          </cell>
          <cell r="B118" t="str">
            <v>ลำพูน</v>
          </cell>
          <cell r="C118">
            <v>964.66225357999997</v>
          </cell>
          <cell r="E118">
            <v>8.4999414000000009</v>
          </cell>
          <cell r="F118">
            <v>748.75370035000003</v>
          </cell>
          <cell r="G118">
            <v>77.618223121</v>
          </cell>
          <cell r="H118">
            <v>1369.07566494</v>
          </cell>
          <cell r="J118">
            <v>554.65470914000002</v>
          </cell>
          <cell r="K118">
            <v>369.00171903</v>
          </cell>
          <cell r="L118">
            <v>26.952616898999999</v>
          </cell>
          <cell r="M118">
            <v>2333.7379185200002</v>
          </cell>
          <cell r="O118">
            <v>563.15465054000003</v>
          </cell>
          <cell r="P118">
            <v>1117.7554193799999</v>
          </cell>
          <cell r="Q118">
            <v>47.895498912000001</v>
          </cell>
        </row>
        <row r="119">
          <cell r="A119" t="str">
            <v>1200</v>
          </cell>
          <cell r="B119" t="str">
            <v>นนทบุรี</v>
          </cell>
          <cell r="C119">
            <v>3127.4743239899999</v>
          </cell>
          <cell r="E119">
            <v>22.56242842</v>
          </cell>
          <cell r="F119">
            <v>2376.29967158</v>
          </cell>
          <cell r="G119">
            <v>75.981428636000004</v>
          </cell>
          <cell r="H119">
            <v>4305.1267223200002</v>
          </cell>
          <cell r="J119">
            <v>2379.1918042000002</v>
          </cell>
          <cell r="K119">
            <v>1186.9186509399999</v>
          </cell>
          <cell r="L119">
            <v>27.569888820999999</v>
          </cell>
          <cell r="M119">
            <v>7432.6010463100001</v>
          </cell>
          <cell r="O119">
            <v>2401.75423262</v>
          </cell>
          <cell r="P119">
            <v>3563.2183225200001</v>
          </cell>
          <cell r="Q119">
            <v>47.940395297999999</v>
          </cell>
        </row>
        <row r="120">
          <cell r="A120" t="str">
            <v>5400</v>
          </cell>
          <cell r="B120" t="str">
            <v>แพร่</v>
          </cell>
          <cell r="C120">
            <v>1517.8928724</v>
          </cell>
          <cell r="E120">
            <v>6.8588342600000001</v>
          </cell>
          <cell r="F120">
            <v>1175.4667844799999</v>
          </cell>
          <cell r="G120">
            <v>77.440694652999994</v>
          </cell>
          <cell r="H120">
            <v>2234.9831499500001</v>
          </cell>
          <cell r="J120">
            <v>1021.79772212</v>
          </cell>
          <cell r="K120">
            <v>644.41751611999996</v>
          </cell>
          <cell r="L120">
            <v>28.833215863</v>
          </cell>
          <cell r="M120">
            <v>3752.8760223499999</v>
          </cell>
          <cell r="O120">
            <v>1028.65655638</v>
          </cell>
          <cell r="P120">
            <v>1819.8843006</v>
          </cell>
          <cell r="Q120">
            <v>48.493056785</v>
          </cell>
        </row>
        <row r="121">
          <cell r="A121" t="str">
            <v>7400</v>
          </cell>
          <cell r="B121" t="str">
            <v>สมุทรสาคร</v>
          </cell>
          <cell r="C121">
            <v>1261.92706286</v>
          </cell>
          <cell r="E121">
            <v>4.4603235400000001</v>
          </cell>
          <cell r="F121">
            <v>978.85962418999998</v>
          </cell>
          <cell r="G121">
            <v>77.568637125999999</v>
          </cell>
          <cell r="H121">
            <v>1232.35477466</v>
          </cell>
          <cell r="J121">
            <v>784.40965119999998</v>
          </cell>
          <cell r="K121">
            <v>232.51771822000001</v>
          </cell>
          <cell r="L121">
            <v>18.867758132999999</v>
          </cell>
          <cell r="M121">
            <v>2494.28183752</v>
          </cell>
          <cell r="O121">
            <v>788.86997473999998</v>
          </cell>
          <cell r="P121">
            <v>1211.37734241</v>
          </cell>
          <cell r="Q121">
            <v>48.566177414000002</v>
          </cell>
        </row>
        <row r="122">
          <cell r="A122" t="str">
            <v>4700</v>
          </cell>
          <cell r="B122" t="str">
            <v>สกลนคร</v>
          </cell>
          <cell r="C122">
            <v>2777.1748228699998</v>
          </cell>
          <cell r="E122">
            <v>25.246619809999999</v>
          </cell>
          <cell r="F122">
            <v>2124.5214006900001</v>
          </cell>
          <cell r="G122">
            <v>76.499375666999995</v>
          </cell>
          <cell r="H122">
            <v>3933.19254026</v>
          </cell>
          <cell r="J122">
            <v>1386.77719271</v>
          </cell>
          <cell r="K122">
            <v>1183.66880926</v>
          </cell>
          <cell r="L122">
            <v>30.094352034</v>
          </cell>
          <cell r="M122">
            <v>6710.3673631299998</v>
          </cell>
          <cell r="O122">
            <v>1412.0238125200001</v>
          </cell>
          <cell r="P122">
            <v>3308.1902099499998</v>
          </cell>
          <cell r="Q122">
            <v>49.299688541000002</v>
          </cell>
        </row>
        <row r="123">
          <cell r="A123" t="str">
            <v>5200</v>
          </cell>
          <cell r="B123" t="str">
            <v>ลำปาง</v>
          </cell>
          <cell r="C123">
            <v>2545.44437371</v>
          </cell>
          <cell r="E123">
            <v>20.138241730000001</v>
          </cell>
          <cell r="F123">
            <v>1896.2761093500001</v>
          </cell>
          <cell r="G123">
            <v>74.496859130999994</v>
          </cell>
          <cell r="H123">
            <v>4398.1565190600004</v>
          </cell>
          <cell r="J123">
            <v>1672.8358492299999</v>
          </cell>
          <cell r="K123">
            <v>1527.99623615</v>
          </cell>
          <cell r="L123">
            <v>34.741743034999999</v>
          </cell>
          <cell r="M123">
            <v>6943.6008927700004</v>
          </cell>
          <cell r="O123">
            <v>1692.97409096</v>
          </cell>
          <cell r="P123">
            <v>3424.2723455</v>
          </cell>
          <cell r="Q123">
            <v>49.315512202000001</v>
          </cell>
        </row>
        <row r="124">
          <cell r="A124" t="str">
            <v>4300</v>
          </cell>
          <cell r="B124" t="str">
            <v>หนองคาย</v>
          </cell>
          <cell r="C124">
            <v>1378.8018325200001</v>
          </cell>
          <cell r="E124">
            <v>7.7549606000000004</v>
          </cell>
          <cell r="F124">
            <v>1086.17757222</v>
          </cell>
          <cell r="G124">
            <v>78.776916783999994</v>
          </cell>
          <cell r="H124">
            <v>1876.6756576400001</v>
          </cell>
          <cell r="J124">
            <v>725.46038146000001</v>
          </cell>
          <cell r="K124">
            <v>520.82359238000004</v>
          </cell>
          <cell r="L124">
            <v>27.752456332000001</v>
          </cell>
          <cell r="M124">
            <v>3255.4774901599999</v>
          </cell>
          <cell r="O124">
            <v>733.21534206000001</v>
          </cell>
          <cell r="P124">
            <v>1607.0011646</v>
          </cell>
          <cell r="Q124">
            <v>49.362994198000003</v>
          </cell>
        </row>
        <row r="125">
          <cell r="A125" t="str">
            <v>7000</v>
          </cell>
          <cell r="B125" t="str">
            <v>ราชบุรี</v>
          </cell>
          <cell r="C125">
            <v>2807.0107072599999</v>
          </cell>
          <cell r="E125">
            <v>53.358637219999999</v>
          </cell>
          <cell r="F125">
            <v>2185.7425758300001</v>
          </cell>
          <cell r="G125">
            <v>77.867268913000004</v>
          </cell>
          <cell r="H125">
            <v>3446.3613668399998</v>
          </cell>
          <cell r="J125">
            <v>1750.4592118</v>
          </cell>
          <cell r="K125">
            <v>914.99847689000001</v>
          </cell>
          <cell r="L125">
            <v>26.549696316999999</v>
          </cell>
          <cell r="M125">
            <v>6253.3720740999997</v>
          </cell>
          <cell r="O125">
            <v>1803.81784902</v>
          </cell>
          <cell r="P125">
            <v>3100.74105272</v>
          </cell>
          <cell r="Q125">
            <v>49.585104100000002</v>
          </cell>
        </row>
        <row r="126">
          <cell r="A126" t="str">
            <v>6400</v>
          </cell>
          <cell r="B126" t="str">
            <v>สุโขทัย</v>
          </cell>
          <cell r="C126">
            <v>1500.6463215799999</v>
          </cell>
          <cell r="E126">
            <v>7.2473453599999997</v>
          </cell>
          <cell r="F126">
            <v>1233.00164118</v>
          </cell>
          <cell r="G126">
            <v>82.164706197000001</v>
          </cell>
          <cell r="H126">
            <v>3160.1887310900001</v>
          </cell>
          <cell r="J126">
            <v>958.91872077999994</v>
          </cell>
          <cell r="K126">
            <v>1113.5533803000001</v>
          </cell>
          <cell r="L126">
            <v>35.236926496000002</v>
          </cell>
          <cell r="M126">
            <v>4660.8350526699996</v>
          </cell>
          <cell r="O126">
            <v>966.16606614</v>
          </cell>
          <cell r="P126">
            <v>2346.5550214800001</v>
          </cell>
          <cell r="Q126">
            <v>50.346236134999998</v>
          </cell>
        </row>
        <row r="127">
          <cell r="A127" t="str">
            <v>3300</v>
          </cell>
          <cell r="B127" t="str">
            <v>ศรีสะเกษ</v>
          </cell>
          <cell r="C127">
            <v>3471.3029694699999</v>
          </cell>
          <cell r="E127">
            <v>9.4948528200000002</v>
          </cell>
          <cell r="F127">
            <v>2819.19566794</v>
          </cell>
          <cell r="G127">
            <v>81.214336309000004</v>
          </cell>
          <cell r="H127">
            <v>3595.3879603999999</v>
          </cell>
          <cell r="J127">
            <v>1658.93759918</v>
          </cell>
          <cell r="K127">
            <v>764.79217442000004</v>
          </cell>
          <cell r="L127">
            <v>21.271478428999998</v>
          </cell>
          <cell r="M127">
            <v>7066.6909298700002</v>
          </cell>
          <cell r="O127">
            <v>1668.432452</v>
          </cell>
          <cell r="P127">
            <v>3583.9878423599998</v>
          </cell>
          <cell r="Q127">
            <v>50.716634956</v>
          </cell>
        </row>
        <row r="128">
          <cell r="A128" t="str">
            <v>9400</v>
          </cell>
          <cell r="B128" t="str">
            <v>ปัตตานี</v>
          </cell>
          <cell r="C128">
            <v>3929.3340867799998</v>
          </cell>
          <cell r="E128">
            <v>23.093938609999999</v>
          </cell>
          <cell r="F128">
            <v>3008.1149736000002</v>
          </cell>
          <cell r="G128">
            <v>76.555337550000004</v>
          </cell>
          <cell r="H128">
            <v>3136.80775309</v>
          </cell>
          <cell r="J128">
            <v>1615.1438245300001</v>
          </cell>
          <cell r="K128">
            <v>616.10362782000004</v>
          </cell>
          <cell r="L128">
            <v>19.641102558</v>
          </cell>
          <cell r="M128">
            <v>7066.1418398699998</v>
          </cell>
          <cell r="O128">
            <v>1638.23776314</v>
          </cell>
          <cell r="P128">
            <v>3624.2186014200001</v>
          </cell>
          <cell r="Q128">
            <v>51.289921481</v>
          </cell>
        </row>
        <row r="129">
          <cell r="A129" t="str">
            <v>3000</v>
          </cell>
          <cell r="B129" t="str">
            <v>นครราชสีมา</v>
          </cell>
          <cell r="C129">
            <v>8979.8596429600002</v>
          </cell>
          <cell r="E129">
            <v>70.727817860000002</v>
          </cell>
          <cell r="F129">
            <v>7404.78812397</v>
          </cell>
          <cell r="G129">
            <v>82.459953923</v>
          </cell>
          <cell r="H129">
            <v>12814.7682692</v>
          </cell>
          <cell r="J129">
            <v>5369.6176062000004</v>
          </cell>
          <cell r="K129">
            <v>3794.8652488399998</v>
          </cell>
          <cell r="L129">
            <v>29.613217884000001</v>
          </cell>
          <cell r="M129">
            <v>21794.627912159998</v>
          </cell>
          <cell r="O129">
            <v>5440.3454240600004</v>
          </cell>
          <cell r="P129">
            <v>11199.65337281</v>
          </cell>
          <cell r="Q129">
            <v>51.387219905999999</v>
          </cell>
        </row>
        <row r="130">
          <cell r="A130" t="str">
            <v>7300</v>
          </cell>
          <cell r="B130" t="str">
            <v>นครปฐม</v>
          </cell>
          <cell r="C130">
            <v>2929.4713578000001</v>
          </cell>
          <cell r="E130">
            <v>88.26675985</v>
          </cell>
          <cell r="F130">
            <v>2161.7325344400001</v>
          </cell>
          <cell r="G130">
            <v>73.792581337000001</v>
          </cell>
          <cell r="H130">
            <v>2124.41628803</v>
          </cell>
          <cell r="J130">
            <v>1105.71087498</v>
          </cell>
          <cell r="K130">
            <v>457.11818611000001</v>
          </cell>
          <cell r="L130">
            <v>21.517354610999998</v>
          </cell>
          <cell r="M130">
            <v>5053.8876458300001</v>
          </cell>
          <cell r="O130">
            <v>1193.9776348299999</v>
          </cell>
          <cell r="P130">
            <v>2618.85072055</v>
          </cell>
          <cell r="Q130">
            <v>51.818538599999997</v>
          </cell>
        </row>
        <row r="131">
          <cell r="A131" t="str">
            <v>3400</v>
          </cell>
          <cell r="B131" t="str">
            <v>อุบลราชธานี</v>
          </cell>
          <cell r="C131">
            <v>5817.8984233700003</v>
          </cell>
          <cell r="E131">
            <v>33.052280150000001</v>
          </cell>
          <cell r="F131">
            <v>4524.4712196199998</v>
          </cell>
          <cell r="G131">
            <v>77.768137054999997</v>
          </cell>
          <cell r="H131">
            <v>7018.9801962399997</v>
          </cell>
          <cell r="J131">
            <v>1886.3822908499999</v>
          </cell>
          <cell r="K131">
            <v>2161.5606152999999</v>
          </cell>
          <cell r="L131">
            <v>30.795935519</v>
          </cell>
          <cell r="M131">
            <v>12836.878619610001</v>
          </cell>
          <cell r="O131">
            <v>1919.434571</v>
          </cell>
          <cell r="P131">
            <v>6686.0318349199997</v>
          </cell>
          <cell r="Q131">
            <v>52.084560687</v>
          </cell>
        </row>
        <row r="132">
          <cell r="A132" t="str">
            <v>5700</v>
          </cell>
          <cell r="B132" t="str">
            <v>เชียงราย</v>
          </cell>
          <cell r="C132">
            <v>4354.7989906100001</v>
          </cell>
          <cell r="E132">
            <v>37.61651844</v>
          </cell>
          <cell r="F132">
            <v>3513.782068</v>
          </cell>
          <cell r="G132">
            <v>80.687583412999999</v>
          </cell>
          <cell r="H132">
            <v>5512.0490357899998</v>
          </cell>
          <cell r="J132">
            <v>2142.1746693199998</v>
          </cell>
          <cell r="K132">
            <v>1640.5226901999999</v>
          </cell>
          <cell r="L132">
            <v>29.762483597999999</v>
          </cell>
          <cell r="M132">
            <v>9866.8480264000009</v>
          </cell>
          <cell r="O132">
            <v>2179.79118776</v>
          </cell>
          <cell r="P132">
            <v>5154.3047581999999</v>
          </cell>
          <cell r="Q132">
            <v>52.238615050999996</v>
          </cell>
        </row>
        <row r="133">
          <cell r="A133" t="str">
            <v>6500</v>
          </cell>
          <cell r="B133" t="str">
            <v>พิษณุโลก</v>
          </cell>
          <cell r="C133">
            <v>4743.5658184499998</v>
          </cell>
          <cell r="E133">
            <v>87.76295528</v>
          </cell>
          <cell r="F133">
            <v>3741.6633347000002</v>
          </cell>
          <cell r="G133">
            <v>78.878705976000006</v>
          </cell>
          <cell r="H133">
            <v>4905.9196200899996</v>
          </cell>
          <cell r="J133">
            <v>2360.9065354200002</v>
          </cell>
          <cell r="K133">
            <v>1328.39735017</v>
          </cell>
          <cell r="L133">
            <v>27.077438137000001</v>
          </cell>
          <cell r="M133">
            <v>9649.4854385399994</v>
          </cell>
          <cell r="O133">
            <v>2448.6694907000001</v>
          </cell>
          <cell r="P133">
            <v>5070.0606848699999</v>
          </cell>
          <cell r="Q133">
            <v>52.542290645000001</v>
          </cell>
        </row>
        <row r="134">
          <cell r="A134" t="str">
            <v>1600</v>
          </cell>
          <cell r="B134" t="str">
            <v>ลพบุรี</v>
          </cell>
          <cell r="C134">
            <v>2900.25539239</v>
          </cell>
          <cell r="E134">
            <v>39.53740269</v>
          </cell>
          <cell r="F134">
            <v>2172.8401845799999</v>
          </cell>
          <cell r="G134">
            <v>74.918925771000005</v>
          </cell>
          <cell r="H134">
            <v>4581.8068057399996</v>
          </cell>
          <cell r="J134">
            <v>1800.38246482</v>
          </cell>
          <cell r="K134">
            <v>1777.0687554799999</v>
          </cell>
          <cell r="L134">
            <v>38.785327072999998</v>
          </cell>
          <cell r="M134">
            <v>7482.0621981300001</v>
          </cell>
          <cell r="O134">
            <v>1839.9198675099999</v>
          </cell>
          <cell r="P134">
            <v>3949.9089400600001</v>
          </cell>
          <cell r="Q134">
            <v>52.791714843999998</v>
          </cell>
        </row>
        <row r="135">
          <cell r="A135" t="str">
            <v>6300</v>
          </cell>
          <cell r="B135" t="str">
            <v>ตาก</v>
          </cell>
          <cell r="C135">
            <v>2027.49007271</v>
          </cell>
          <cell r="E135">
            <v>15.617966579999999</v>
          </cell>
          <cell r="F135">
            <v>1671.7397556200001</v>
          </cell>
          <cell r="G135">
            <v>82.453659236999997</v>
          </cell>
          <cell r="H135">
            <v>2312.6498470800002</v>
          </cell>
          <cell r="J135">
            <v>1181.3312122299999</v>
          </cell>
          <cell r="K135">
            <v>624.97511884999994</v>
          </cell>
          <cell r="L135">
            <v>27.024199951</v>
          </cell>
          <cell r="M135">
            <v>4340.13991979</v>
          </cell>
          <cell r="O135">
            <v>1196.9491788099999</v>
          </cell>
          <cell r="P135">
            <v>2296.7148744699998</v>
          </cell>
          <cell r="Q135">
            <v>52.917991514000001</v>
          </cell>
        </row>
        <row r="136">
          <cell r="A136" t="str">
            <v>4000</v>
          </cell>
          <cell r="B136" t="str">
            <v>ขอนแก่น</v>
          </cell>
          <cell r="C136">
            <v>9303.6336321899998</v>
          </cell>
          <cell r="E136">
            <v>44.129457279999997</v>
          </cell>
          <cell r="F136">
            <v>8080.4565081399996</v>
          </cell>
          <cell r="G136">
            <v>86.852694631000006</v>
          </cell>
          <cell r="H136">
            <v>9264.7645483300003</v>
          </cell>
          <cell r="J136">
            <v>4131.5819084000004</v>
          </cell>
          <cell r="K136">
            <v>2881.5730701900002</v>
          </cell>
          <cell r="L136">
            <v>31.102496509000002</v>
          </cell>
          <cell r="M136">
            <v>18568.398180519998</v>
          </cell>
          <cell r="O136">
            <v>4175.7113656800002</v>
          </cell>
          <cell r="P136">
            <v>10962.029578330001</v>
          </cell>
          <cell r="Q136">
            <v>59.035946297999999</v>
          </cell>
        </row>
        <row r="137">
          <cell r="A137" t="str">
            <v>9000</v>
          </cell>
          <cell r="B137" t="str">
            <v>สงขลา</v>
          </cell>
          <cell r="C137">
            <v>11172.071000989999</v>
          </cell>
          <cell r="E137">
            <v>77.85470334</v>
          </cell>
          <cell r="F137">
            <v>9608.9465556899995</v>
          </cell>
          <cell r="G137">
            <v>86.008642039999998</v>
          </cell>
          <cell r="H137">
            <v>11681.544925030001</v>
          </cell>
          <cell r="J137">
            <v>5670.1483866099998</v>
          </cell>
          <cell r="K137">
            <v>3985.7654087000001</v>
          </cell>
          <cell r="L137">
            <v>34.120190731000001</v>
          </cell>
          <cell r="M137">
            <v>22853.61592602</v>
          </cell>
          <cell r="O137">
            <v>5748.0030899499998</v>
          </cell>
          <cell r="P137">
            <v>13594.711964390001</v>
          </cell>
          <cell r="Q137">
            <v>59.486043733000002</v>
          </cell>
        </row>
        <row r="138">
          <cell r="A138" t="str">
            <v>8000</v>
          </cell>
          <cell r="B138" t="str">
            <v>นครศรีธรรมราช</v>
          </cell>
          <cell r="C138">
            <v>7845.4329529799998</v>
          </cell>
          <cell r="E138">
            <v>30.296585650000001</v>
          </cell>
          <cell r="F138">
            <v>6856.7405451799996</v>
          </cell>
          <cell r="G138">
            <v>87.397860465999997</v>
          </cell>
          <cell r="H138">
            <v>6779.1017327600002</v>
          </cell>
          <cell r="J138">
            <v>2057.9767651100001</v>
          </cell>
          <cell r="K138">
            <v>1969.3473115199999</v>
          </cell>
          <cell r="L138">
            <v>29.050269329999999</v>
          </cell>
          <cell r="M138">
            <v>14624.53468574</v>
          </cell>
          <cell r="O138">
            <v>2088.2733507600001</v>
          </cell>
          <cell r="P138">
            <v>8826.0878567</v>
          </cell>
          <cell r="Q138">
            <v>60.351238834999997</v>
          </cell>
        </row>
        <row r="139">
          <cell r="A139" t="str">
            <v>5000</v>
          </cell>
          <cell r="B139" t="str">
            <v>เชียงใหม่</v>
          </cell>
          <cell r="C139">
            <v>12853.002523970001</v>
          </cell>
          <cell r="E139">
            <v>75.252189549999997</v>
          </cell>
          <cell r="F139">
            <v>9828.8064211700002</v>
          </cell>
          <cell r="G139">
            <v>76.470897774999997</v>
          </cell>
          <cell r="H139">
            <v>9106.8077028900007</v>
          </cell>
          <cell r="J139">
            <v>3315.9722370200002</v>
          </cell>
          <cell r="K139">
            <v>3528.4493719400002</v>
          </cell>
          <cell r="L139">
            <v>38.745183681</v>
          </cell>
          <cell r="M139">
            <v>21959.810226860001</v>
          </cell>
          <cell r="O139">
            <v>3391.2244265700001</v>
          </cell>
          <cell r="P139">
            <v>13357.25579311</v>
          </cell>
          <cell r="Q139">
            <v>60.825916321999998</v>
          </cell>
        </row>
        <row r="140">
          <cell r="A140" t="str">
            <v>5600</v>
          </cell>
          <cell r="B140" t="str">
            <v>พะเยา</v>
          </cell>
          <cell r="C140">
            <v>1935.92665837</v>
          </cell>
          <cell r="E140">
            <v>6.5823976799999997</v>
          </cell>
          <cell r="F140">
            <v>1645.29408979</v>
          </cell>
          <cell r="G140">
            <v>84.987418437000002</v>
          </cell>
          <cell r="H140">
            <v>1912.1902027000001</v>
          </cell>
          <cell r="J140">
            <v>609.07756855000002</v>
          </cell>
          <cell r="K140">
            <v>771.45052727999996</v>
          </cell>
          <cell r="L140">
            <v>40.343817586</v>
          </cell>
          <cell r="M140">
            <v>3848.1168610700001</v>
          </cell>
          <cell r="O140">
            <v>615.65996623000001</v>
          </cell>
          <cell r="P140">
            <v>2416.74461707</v>
          </cell>
          <cell r="Q140">
            <v>62.803306249000002</v>
          </cell>
        </row>
        <row r="141">
          <cell r="A141" t="str">
            <v>กระทรวง</v>
          </cell>
          <cell r="B141" t="str">
            <v/>
          </cell>
        </row>
        <row r="142">
          <cell r="A142" t="str">
            <v>กรม</v>
          </cell>
          <cell r="B142" t="str">
            <v/>
          </cell>
        </row>
        <row r="143">
          <cell r="A143" t="str">
            <v>กลุ่มลักษณะงาน</v>
          </cell>
          <cell r="B143" t="str">
            <v/>
          </cell>
        </row>
        <row r="144">
          <cell r="A144" t="str">
            <v>งบพัฒนา/งบปกติ</v>
          </cell>
          <cell r="B144" t="str">
            <v/>
          </cell>
        </row>
        <row r="145">
          <cell r="A145" t="str">
            <v>งาน / โครงการ</v>
          </cell>
          <cell r="B145" t="str">
            <v/>
          </cell>
        </row>
        <row r="146">
          <cell r="A146" t="str">
            <v>Fund แบบย่อ</v>
          </cell>
          <cell r="B146" t="str">
            <v/>
          </cell>
        </row>
        <row r="147">
          <cell r="A147" t="str">
            <v>ด้าน</v>
          </cell>
          <cell r="B147" t="str">
            <v/>
          </cell>
        </row>
        <row r="148">
          <cell r="A148" t="str">
            <v>ด้าน_ลักษณะงาน</v>
          </cell>
          <cell r="B148" t="str">
            <v/>
          </cell>
        </row>
        <row r="149">
          <cell r="A149" t="str">
            <v>แนวจัดสรรย่อย</v>
          </cell>
          <cell r="B149" t="str">
            <v/>
          </cell>
        </row>
        <row r="150">
          <cell r="A150" t="str">
            <v>แนวจัดสรรหลัก</v>
          </cell>
          <cell r="B150" t="str">
            <v/>
          </cell>
        </row>
        <row r="151">
          <cell r="A151" t="str">
            <v>เป้าหมายกระทรวง</v>
          </cell>
          <cell r="B151" t="str">
            <v/>
          </cell>
        </row>
        <row r="152">
          <cell r="A152" t="str">
            <v>เป้าหมายการจัดสรร</v>
          </cell>
          <cell r="B152" t="str">
            <v/>
          </cell>
        </row>
        <row r="153">
          <cell r="A153" t="str">
            <v>เป้าหมายหน่วยงาน</v>
          </cell>
          <cell r="B153" t="str">
            <v/>
          </cell>
        </row>
        <row r="154">
          <cell r="A154" t="str">
            <v>ผลผลิต/โครงการ</v>
          </cell>
          <cell r="B154" t="str">
            <v>ผลผลิต/โครงการ งบฯ เพิ่มเติมกลางปี 52</v>
          </cell>
        </row>
        <row r="155">
          <cell r="A155" t="str">
            <v>แผนงบประมาณ</v>
          </cell>
          <cell r="B155" t="str">
            <v/>
          </cell>
        </row>
        <row r="156">
          <cell r="A156" t="str">
            <v>แผนงาน</v>
          </cell>
          <cell r="B156" t="str">
            <v/>
          </cell>
        </row>
        <row r="157">
          <cell r="A157" t="str">
            <v>ยุทธศาสตร์กระทรวง</v>
          </cell>
          <cell r="B157" t="str">
            <v/>
          </cell>
        </row>
        <row r="158">
          <cell r="A158" t="str">
            <v>ยุทธศาสตร์การจัดสรร</v>
          </cell>
          <cell r="B158" t="str">
            <v/>
          </cell>
        </row>
        <row r="159">
          <cell r="A159" t="str">
            <v>Request ID</v>
          </cell>
          <cell r="B159" t="str">
            <v/>
          </cell>
        </row>
        <row r="160">
          <cell r="A160" t="str">
            <v>ลักษณะงาน</v>
          </cell>
          <cell r="B160" t="str">
            <v/>
          </cell>
        </row>
        <row r="161">
          <cell r="A161" t="str">
            <v>สาขา</v>
          </cell>
          <cell r="B161" t="str">
            <v/>
          </cell>
        </row>
        <row r="162">
          <cell r="A162" t="str">
            <v>Commitment item</v>
          </cell>
          <cell r="B162" t="str">
            <v/>
          </cell>
        </row>
        <row r="163">
          <cell r="A163" t="str">
            <v>หน่วยงานเบิกแทน</v>
          </cell>
          <cell r="B163" t="str">
            <v/>
          </cell>
        </row>
        <row r="164">
          <cell r="A164" t="str">
            <v>เดือน/ปีงบประมาณ</v>
          </cell>
          <cell r="B164" t="str">
            <v/>
          </cell>
        </row>
        <row r="165">
          <cell r="A165" t="str">
            <v>Funded Program</v>
          </cell>
          <cell r="B165" t="str">
            <v/>
          </cell>
        </row>
        <row r="166">
          <cell r="A166" t="str">
            <v>งบรายจ่าย</v>
          </cell>
          <cell r="B166" t="str">
            <v/>
          </cell>
        </row>
        <row r="167">
          <cell r="A167" t="str">
            <v>FCTR หน่วยเบิกแทน</v>
          </cell>
          <cell r="B167" t="str">
            <v/>
          </cell>
        </row>
        <row r="168">
          <cell r="A168" t="str">
            <v>หมวดรายจ่าย</v>
          </cell>
          <cell r="B168" t="str">
            <v/>
          </cell>
        </row>
        <row r="169">
          <cell r="A169" t="str">
            <v>กลุ่มภารกิจ</v>
          </cell>
          <cell r="B169" t="str">
            <v/>
          </cell>
        </row>
        <row r="170">
          <cell r="A170" t="str">
            <v>Funds Center</v>
          </cell>
          <cell r="B170" t="str">
            <v/>
          </cell>
        </row>
        <row r="171">
          <cell r="A171" t="str">
            <v>ปีFund</v>
          </cell>
          <cell r="B171" t="str">
            <v/>
          </cell>
        </row>
        <row r="172">
          <cell r="A172" t="str">
            <v>ปีงบประมาณ</v>
          </cell>
          <cell r="B172" t="str">
            <v/>
          </cell>
        </row>
        <row r="173">
          <cell r="A173" t="str">
            <v>รายจ่ายประจำ/ลงทุน</v>
          </cell>
          <cell r="B173" t="str">
            <v>]ไม่ระบุ[</v>
          </cell>
        </row>
        <row r="174">
          <cell r="A174" t="str">
            <v>งบประมาณ</v>
          </cell>
          <cell r="B174" t="str">
            <v>งบจัดสรรถือจ่าย จังหวัด
E, PO ทั้งสิ้น
I, เบิกจ่ายทั้งสิ้น
J = K+L...</v>
          </cell>
        </row>
        <row r="175">
          <cell r="A175" t="str">
            <v>จังหวัด</v>
          </cell>
          <cell r="B175" t="str">
            <v>]1000 ส่วนกลาง[</v>
          </cell>
        </row>
        <row r="177">
          <cell r="A177" t="str">
            <v>No Applicable Data Found.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Q134"/>
  <sheetViews>
    <sheetView tabSelected="1" view="pageBreakPreview" zoomScale="75" zoomScaleSheetLayoutView="83" workbookViewId="0">
      <pane xSplit="2" ySplit="5" topLeftCell="C6" activePane="bottomRight" state="frozen"/>
      <selection activeCell="A2" sqref="A2:J2"/>
      <selection pane="topRight" activeCell="A2" sqref="A2:J2"/>
      <selection pane="bottomLeft" activeCell="A2" sqref="A2:J2"/>
      <selection pane="bottomRight" activeCell="A2" sqref="A2:N2"/>
    </sheetView>
  </sheetViews>
  <sheetFormatPr defaultRowHeight="12.75"/>
  <cols>
    <col min="1" max="1" width="5.875" style="46" customWidth="1"/>
    <col min="2" max="2" width="34.5" style="2" customWidth="1"/>
    <col min="3" max="14" width="12.375" style="2" customWidth="1"/>
    <col min="15" max="15" width="11.5" style="2" bestFit="1" customWidth="1"/>
    <col min="16" max="16384" width="9" style="2"/>
  </cols>
  <sheetData>
    <row r="1" spans="1:17" ht="33.75">
      <c r="A1" s="1" t="str">
        <f>"ผลการเบิกจ่ายเงินงบประมาณประจำปี 2564 ในส่วนของงบประมาณที่ส่วนกลางจัดสรรให้จังหวัด"</f>
        <v>ผลการเบิกจ่ายเงินงบประมาณประจำปี 2564 ในส่วนของงบประมาณที่ส่วนกลางจัดสรรให้จังหวัด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33.75">
      <c r="A2" s="1" t="str">
        <f>"ตั้งแต่ต้นปีงบประมาณ จนถึงวันที่ "&amp;[1]HeaderFooter!B5&amp;" เรียงลำดับผลการเบิกจ่ายจากน้อยไปมาก"</f>
        <v>ตั้งแต่ต้นปีงบประมาณ จนถึงวันที่ 2 เมษายน 2564 เรียงลำดับผลการเบิกจ่ายจากน้อยไปมาก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21.7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0</v>
      </c>
      <c r="N3" s="5"/>
    </row>
    <row r="4" spans="1:17" ht="21">
      <c r="A4" s="6" t="s">
        <v>1</v>
      </c>
      <c r="B4" s="7" t="s">
        <v>9</v>
      </c>
      <c r="C4" s="8" t="s">
        <v>2</v>
      </c>
      <c r="D4" s="9"/>
      <c r="E4" s="9"/>
      <c r="F4" s="10"/>
      <c r="G4" s="11" t="s">
        <v>3</v>
      </c>
      <c r="H4" s="12"/>
      <c r="I4" s="12"/>
      <c r="J4" s="12"/>
      <c r="K4" s="11" t="s">
        <v>4</v>
      </c>
      <c r="L4" s="12"/>
      <c r="M4" s="12"/>
      <c r="N4" s="13"/>
    </row>
    <row r="5" spans="1:17" ht="63">
      <c r="A5" s="14"/>
      <c r="B5" s="15"/>
      <c r="C5" s="16" t="s">
        <v>10</v>
      </c>
      <c r="D5" s="51" t="s">
        <v>5</v>
      </c>
      <c r="E5" s="17" t="s">
        <v>6</v>
      </c>
      <c r="F5" s="18" t="s">
        <v>11</v>
      </c>
      <c r="G5" s="16" t="s">
        <v>10</v>
      </c>
      <c r="H5" s="51" t="s">
        <v>5</v>
      </c>
      <c r="I5" s="17" t="s">
        <v>6</v>
      </c>
      <c r="J5" s="54" t="s">
        <v>11</v>
      </c>
      <c r="K5" s="16" t="s">
        <v>10</v>
      </c>
      <c r="L5" s="51" t="s">
        <v>5</v>
      </c>
      <c r="M5" s="17" t="s">
        <v>6</v>
      </c>
      <c r="N5" s="18" t="s">
        <v>11</v>
      </c>
    </row>
    <row r="6" spans="1:17" ht="21">
      <c r="A6" s="55">
        <v>1</v>
      </c>
      <c r="B6" s="19" t="str">
        <f>VLOOKUP($O6,[1]Name!$A:$B,2,0)</f>
        <v>ตราด</v>
      </c>
      <c r="C6" s="23">
        <f>IF(ISERROR(VLOOKUP($O6,[1]BEx6_1!$A:$Z,3,0)),0,VLOOKUP($O6,[1]BEx6_1!$A:$Z,3,0))</f>
        <v>630.03600750999999</v>
      </c>
      <c r="D6" s="56">
        <f>IF(ISERROR(VLOOKUP($O6,[1]BEx6_1!$A:$Z,5,0)),0,VLOOKUP($O6,[1]BEx6_1!$A:$Z,5,0))</f>
        <v>4.1992902000000001</v>
      </c>
      <c r="E6" s="24">
        <f>IF(ISERROR(VLOOKUP($O6,[1]BEx6_1!$A:$Z,6,0)),0,VLOOKUP($O6,[1]BEx6_1!$A:$Z,6,0))</f>
        <v>452.87452652000002</v>
      </c>
      <c r="F6" s="29">
        <f t="shared" ref="F6:F69" si="0">IF(ISERROR(E6/C6*100),0,E6/C6*100)</f>
        <v>71.88073715180667</v>
      </c>
      <c r="G6" s="23">
        <f>IF(ISERROR(VLOOKUP($O6,[1]BEx6_1!$A:$Z,8,0)),0,VLOOKUP($O6,[1]BEx6_1!$A:$Z,8,0))</f>
        <v>1401.90024481</v>
      </c>
      <c r="H6" s="56">
        <f>IF(ISERROR(VLOOKUP($O6,[1]BEx6_1!$A:$Z,10,0)),0,VLOOKUP($O6,[1]BEx6_1!$A:$Z,10,0))</f>
        <v>777.90291530000002</v>
      </c>
      <c r="I6" s="24">
        <f>IF(ISERROR(VLOOKUP($O6,[1]BEx6_1!$A:$Z,11,0)),0,VLOOKUP($O6,[1]BEx6_1!$A:$Z,11,0))</f>
        <v>185.09356309</v>
      </c>
      <c r="J6" s="27">
        <f t="shared" ref="J6:J69" si="1">IF(ISERROR(I6/G6*100),0,I6/G6*100)</f>
        <v>13.203048061032744</v>
      </c>
      <c r="K6" s="23">
        <f t="shared" ref="K6:M37" si="2">C6+G6</f>
        <v>2031.93625232</v>
      </c>
      <c r="L6" s="23">
        <f t="shared" si="2"/>
        <v>782.10220549999997</v>
      </c>
      <c r="M6" s="26">
        <f t="shared" si="2"/>
        <v>637.96808960999999</v>
      </c>
      <c r="N6" s="28">
        <f t="shared" ref="N6:N69" si="3">IF(ISERROR(M6/K6*100),0,M6/K6*100)</f>
        <v>31.397052386933321</v>
      </c>
      <c r="O6" s="20" t="s">
        <v>12</v>
      </c>
      <c r="P6" s="57"/>
      <c r="Q6" s="58"/>
    </row>
    <row r="7" spans="1:17" ht="21">
      <c r="A7" s="59">
        <v>2</v>
      </c>
      <c r="B7" s="22" t="str">
        <f>VLOOKUP($O7,[1]Name!$A:$B,2,0)</f>
        <v>อ่างทอง</v>
      </c>
      <c r="C7" s="23">
        <f>IF(ISERROR(VLOOKUP($O7,[1]BEx6_1!$A:$Z,3,0)),0,VLOOKUP($O7,[1]BEx6_1!$A:$Z,3,0))</f>
        <v>760.63054297999997</v>
      </c>
      <c r="D7" s="56">
        <f>IF(ISERROR(VLOOKUP($O7,[1]BEx6_1!$A:$Z,5,0)),0,VLOOKUP($O7,[1]BEx6_1!$A:$Z,5,0))</f>
        <v>4.5905585599999998</v>
      </c>
      <c r="E7" s="24">
        <f>IF(ISERROR(VLOOKUP($O7,[1]BEx6_1!$A:$Z,6,0)),0,VLOOKUP($O7,[1]BEx6_1!$A:$Z,6,0))</f>
        <v>522.91701640999997</v>
      </c>
      <c r="F7" s="25">
        <f t="shared" si="0"/>
        <v>68.747833128198423</v>
      </c>
      <c r="G7" s="23">
        <f>IF(ISERROR(VLOOKUP($O7,[1]BEx6_1!$A:$Z,8,0)),0,VLOOKUP($O7,[1]BEx6_1!$A:$Z,8,0))</f>
        <v>1720.90419236</v>
      </c>
      <c r="H7" s="56">
        <f>IF(ISERROR(VLOOKUP($O7,[1]BEx6_1!$A:$Z,10,0)),0,VLOOKUP($O7,[1]BEx6_1!$A:$Z,10,0))</f>
        <v>1104.838751</v>
      </c>
      <c r="I7" s="24">
        <f>IF(ISERROR(VLOOKUP($O7,[1]BEx6_1!$A:$Z,11,0)),0,VLOOKUP($O7,[1]BEx6_1!$A:$Z,11,0))</f>
        <v>291.47479600000003</v>
      </c>
      <c r="J7" s="27">
        <f t="shared" si="1"/>
        <v>16.937305243023417</v>
      </c>
      <c r="K7" s="23">
        <f t="shared" si="2"/>
        <v>2481.5347353400002</v>
      </c>
      <c r="L7" s="56">
        <f t="shared" si="2"/>
        <v>1109.4293095600001</v>
      </c>
      <c r="M7" s="26">
        <f t="shared" si="2"/>
        <v>814.39181241000006</v>
      </c>
      <c r="N7" s="28">
        <f t="shared" si="3"/>
        <v>32.818070237425815</v>
      </c>
      <c r="O7" s="20" t="s">
        <v>13</v>
      </c>
      <c r="P7" s="57" t="str">
        <f>IF(N7&lt;N6,"check","")</f>
        <v/>
      </c>
      <c r="Q7" s="58"/>
    </row>
    <row r="8" spans="1:17" ht="21">
      <c r="A8" s="59">
        <v>3</v>
      </c>
      <c r="B8" s="22" t="str">
        <f>VLOOKUP($O8,[1]Name!$A:$B,2,0)</f>
        <v>กระบี่</v>
      </c>
      <c r="C8" s="23">
        <f>IF(ISERROR(VLOOKUP($O8,[1]BEx6_1!$A:$Z,3,0)),0,VLOOKUP($O8,[1]BEx6_1!$A:$Z,3,0))</f>
        <v>997.05674652000005</v>
      </c>
      <c r="D8" s="56">
        <f>IF(ISERROR(VLOOKUP($O8,[1]BEx6_1!$A:$Z,5,0)),0,VLOOKUP($O8,[1]BEx6_1!$A:$Z,5,0))</f>
        <v>5.8489768900000003</v>
      </c>
      <c r="E8" s="24">
        <f>IF(ISERROR(VLOOKUP($O8,[1]BEx6_1!$A:$Z,6,0)),0,VLOOKUP($O8,[1]BEx6_1!$A:$Z,6,0))</f>
        <v>760.38684272</v>
      </c>
      <c r="F8" s="25">
        <f t="shared" si="0"/>
        <v>76.263146041983816</v>
      </c>
      <c r="G8" s="23">
        <f>IF(ISERROR(VLOOKUP($O8,[1]BEx6_1!$A:$Z,8,0)),0,VLOOKUP($O8,[1]BEx6_1!$A:$Z,8,0))</f>
        <v>2144.1515131800002</v>
      </c>
      <c r="H8" s="56">
        <f>IF(ISERROR(VLOOKUP($O8,[1]BEx6_1!$A:$Z,10,0)),0,VLOOKUP($O8,[1]BEx6_1!$A:$Z,10,0))</f>
        <v>1264.7331525899999</v>
      </c>
      <c r="I8" s="24">
        <f>IF(ISERROR(VLOOKUP($O8,[1]BEx6_1!$A:$Z,11,0)),0,VLOOKUP($O8,[1]BEx6_1!$A:$Z,11,0))</f>
        <v>333.71326936000003</v>
      </c>
      <c r="J8" s="27">
        <f t="shared" si="1"/>
        <v>15.563884702581884</v>
      </c>
      <c r="K8" s="23">
        <f t="shared" si="2"/>
        <v>3141.2082597000003</v>
      </c>
      <c r="L8" s="56">
        <f t="shared" si="2"/>
        <v>1270.5821294799998</v>
      </c>
      <c r="M8" s="26">
        <f t="shared" si="2"/>
        <v>1094.1001120800001</v>
      </c>
      <c r="N8" s="28">
        <f t="shared" si="3"/>
        <v>34.830549954828264</v>
      </c>
      <c r="O8" s="20" t="s">
        <v>14</v>
      </c>
      <c r="P8" s="57" t="str">
        <f t="shared" ref="P8:P71" si="4">IF(N8&lt;N7,"check","")</f>
        <v/>
      </c>
      <c r="Q8" s="58"/>
    </row>
    <row r="9" spans="1:17" ht="21">
      <c r="A9" s="59">
        <v>4</v>
      </c>
      <c r="B9" s="22" t="str">
        <f>VLOOKUP($O9,[1]Name!$A:$B,2,0)</f>
        <v>อุทัยธานี</v>
      </c>
      <c r="C9" s="23">
        <f>IF(ISERROR(VLOOKUP($O9,[1]BEx6_1!$A:$Z,3,0)),0,VLOOKUP($O9,[1]BEx6_1!$A:$Z,3,0))</f>
        <v>800.19474048999996</v>
      </c>
      <c r="D9" s="56">
        <f>IF(ISERROR(VLOOKUP($O9,[1]BEx6_1!$A:$Z,5,0)),0,VLOOKUP($O9,[1]BEx6_1!$A:$Z,5,0))</f>
        <v>2.90944234</v>
      </c>
      <c r="E9" s="24">
        <f>IF(ISERROR(VLOOKUP($O9,[1]BEx6_1!$A:$Z,6,0)),0,VLOOKUP($O9,[1]BEx6_1!$A:$Z,6,0))</f>
        <v>618.93757359999995</v>
      </c>
      <c r="F9" s="25">
        <f t="shared" si="0"/>
        <v>77.348368126113016</v>
      </c>
      <c r="G9" s="23">
        <f>IF(ISERROR(VLOOKUP($O9,[1]BEx6_1!$A:$Z,8,0)),0,VLOOKUP($O9,[1]BEx6_1!$A:$Z,8,0))</f>
        <v>2171.5361446299999</v>
      </c>
      <c r="H9" s="56">
        <f>IF(ISERROR(VLOOKUP($O9,[1]BEx6_1!$A:$Z,10,0)),0,VLOOKUP($O9,[1]BEx6_1!$A:$Z,10,0))</f>
        <v>1175.8083679700001</v>
      </c>
      <c r="I9" s="24">
        <f>IF(ISERROR(VLOOKUP($O9,[1]BEx6_1!$A:$Z,11,0)),0,VLOOKUP($O9,[1]BEx6_1!$A:$Z,11,0))</f>
        <v>438.47059992999999</v>
      </c>
      <c r="J9" s="27">
        <f t="shared" si="1"/>
        <v>20.191724692876775</v>
      </c>
      <c r="K9" s="23">
        <f t="shared" si="2"/>
        <v>2971.7308851199996</v>
      </c>
      <c r="L9" s="56">
        <f t="shared" si="2"/>
        <v>1178.71781031</v>
      </c>
      <c r="M9" s="26">
        <f t="shared" si="2"/>
        <v>1057.4081735299999</v>
      </c>
      <c r="N9" s="28">
        <f t="shared" si="3"/>
        <v>35.582231850960532</v>
      </c>
      <c r="O9" s="20" t="s">
        <v>15</v>
      </c>
      <c r="P9" s="57" t="str">
        <f t="shared" si="4"/>
        <v/>
      </c>
      <c r="Q9" s="58"/>
    </row>
    <row r="10" spans="1:17" ht="21">
      <c r="A10" s="59">
        <v>5</v>
      </c>
      <c r="B10" s="22" t="str">
        <f>VLOOKUP($O10,[1]Name!$A:$B,2,0)</f>
        <v>ปราจีนบุรี</v>
      </c>
      <c r="C10" s="23">
        <f>IF(ISERROR(VLOOKUP($O10,[1]BEx6_1!$A:$Z,3,0)),0,VLOOKUP($O10,[1]BEx6_1!$A:$Z,3,0))</f>
        <v>1614.1995116000001</v>
      </c>
      <c r="D10" s="56">
        <f>IF(ISERROR(VLOOKUP($O10,[1]BEx6_1!$A:$Z,5,0)),0,VLOOKUP($O10,[1]BEx6_1!$A:$Z,5,0))</f>
        <v>8.0292287200000008</v>
      </c>
      <c r="E10" s="24">
        <f>IF(ISERROR(VLOOKUP($O10,[1]BEx6_1!$A:$Z,6,0)),0,VLOOKUP($O10,[1]BEx6_1!$A:$Z,6,0))</f>
        <v>1212.96958182</v>
      </c>
      <c r="F10" s="25">
        <f t="shared" si="0"/>
        <v>75.143721275054816</v>
      </c>
      <c r="G10" s="23">
        <f>IF(ISERROR(VLOOKUP($O10,[1]BEx6_1!$A:$Z,8,0)),0,VLOOKUP($O10,[1]BEx6_1!$A:$Z,8,0))</f>
        <v>2945.6557534100002</v>
      </c>
      <c r="H10" s="56">
        <f>IF(ISERROR(VLOOKUP($O10,[1]BEx6_1!$A:$Z,10,0)),0,VLOOKUP($O10,[1]BEx6_1!$A:$Z,10,0))</f>
        <v>1296.6839030599999</v>
      </c>
      <c r="I10" s="24">
        <f>IF(ISERROR(VLOOKUP($O10,[1]BEx6_1!$A:$Z,11,0)),0,VLOOKUP($O10,[1]BEx6_1!$A:$Z,11,0))</f>
        <v>469.61352735000003</v>
      </c>
      <c r="J10" s="27">
        <f t="shared" si="1"/>
        <v>15.942580079371393</v>
      </c>
      <c r="K10" s="23">
        <f t="shared" si="2"/>
        <v>4559.85526501</v>
      </c>
      <c r="L10" s="56">
        <f t="shared" si="2"/>
        <v>1304.7131317799999</v>
      </c>
      <c r="M10" s="26">
        <f t="shared" si="2"/>
        <v>1682.5831091700002</v>
      </c>
      <c r="N10" s="28">
        <f t="shared" si="3"/>
        <v>36.899923602428423</v>
      </c>
      <c r="O10" s="20" t="s">
        <v>16</v>
      </c>
      <c r="P10" s="57" t="str">
        <f t="shared" si="4"/>
        <v/>
      </c>
      <c r="Q10" s="58"/>
    </row>
    <row r="11" spans="1:17" ht="21">
      <c r="A11" s="59">
        <v>6</v>
      </c>
      <c r="B11" s="22" t="str">
        <f>VLOOKUP($O11,[1]Name!$A:$B,2,0)</f>
        <v>ชัยนาท</v>
      </c>
      <c r="C11" s="23">
        <f>IF(ISERROR(VLOOKUP($O11,[1]BEx6_1!$A:$Z,3,0)),0,VLOOKUP($O11,[1]BEx6_1!$A:$Z,3,0))</f>
        <v>1049.56378453</v>
      </c>
      <c r="D11" s="56">
        <f>IF(ISERROR(VLOOKUP($O11,[1]BEx6_1!$A:$Z,5,0)),0,VLOOKUP($O11,[1]BEx6_1!$A:$Z,5,0))</f>
        <v>11.547247029999999</v>
      </c>
      <c r="E11" s="24">
        <f>IF(ISERROR(VLOOKUP($O11,[1]BEx6_1!$A:$Z,6,0)),0,VLOOKUP($O11,[1]BEx6_1!$A:$Z,6,0))</f>
        <v>775.19081792999998</v>
      </c>
      <c r="F11" s="25">
        <f t="shared" si="0"/>
        <v>73.858380915566215</v>
      </c>
      <c r="G11" s="23">
        <f>IF(ISERROR(VLOOKUP($O11,[1]BEx6_1!$A:$Z,8,0)),0,VLOOKUP($O11,[1]BEx6_1!$A:$Z,8,0))</f>
        <v>2809.1345748499998</v>
      </c>
      <c r="H11" s="56">
        <f>IF(ISERROR(VLOOKUP($O11,[1]BEx6_1!$A:$Z,10,0)),0,VLOOKUP($O11,[1]BEx6_1!$A:$Z,10,0))</f>
        <v>1424.0770306300001</v>
      </c>
      <c r="I11" s="24">
        <f>IF(ISERROR(VLOOKUP($O11,[1]BEx6_1!$A:$Z,11,0)),0,VLOOKUP($O11,[1]BEx6_1!$A:$Z,11,0))</f>
        <v>687.78251183999998</v>
      </c>
      <c r="J11" s="27">
        <f t="shared" si="1"/>
        <v>24.483786501283074</v>
      </c>
      <c r="K11" s="23">
        <f t="shared" si="2"/>
        <v>3858.6983593799996</v>
      </c>
      <c r="L11" s="56">
        <f t="shared" si="2"/>
        <v>1435.6242776600002</v>
      </c>
      <c r="M11" s="26">
        <f t="shared" si="2"/>
        <v>1462.97332977</v>
      </c>
      <c r="N11" s="28">
        <f t="shared" si="3"/>
        <v>37.913648425347887</v>
      </c>
      <c r="O11" s="20" t="s">
        <v>17</v>
      </c>
      <c r="P11" s="57" t="str">
        <f t="shared" si="4"/>
        <v/>
      </c>
      <c r="Q11" s="58"/>
    </row>
    <row r="12" spans="1:17" ht="21">
      <c r="A12" s="59">
        <v>7</v>
      </c>
      <c r="B12" s="22" t="str">
        <f>VLOOKUP($O12,[1]Name!$A:$B,2,0)</f>
        <v>พัทลุง</v>
      </c>
      <c r="C12" s="23">
        <f>IF(ISERROR(VLOOKUP($O12,[1]BEx6_1!$A:$Z,3,0)),0,VLOOKUP($O12,[1]BEx6_1!$A:$Z,3,0))</f>
        <v>1326.89413418</v>
      </c>
      <c r="D12" s="56">
        <f>IF(ISERROR(VLOOKUP($O12,[1]BEx6_1!$A:$Z,5,0)),0,VLOOKUP($O12,[1]BEx6_1!$A:$Z,5,0))</f>
        <v>13.724684099999999</v>
      </c>
      <c r="E12" s="24">
        <f>IF(ISERROR(VLOOKUP($O12,[1]BEx6_1!$A:$Z,6,0)),0,VLOOKUP($O12,[1]BEx6_1!$A:$Z,6,0))</f>
        <v>1023.10262274</v>
      </c>
      <c r="F12" s="25">
        <f t="shared" si="0"/>
        <v>77.10506787131601</v>
      </c>
      <c r="G12" s="23">
        <f>IF(ISERROR(VLOOKUP($O12,[1]BEx6_1!$A:$Z,8,0)),0,VLOOKUP($O12,[1]BEx6_1!$A:$Z,8,0))</f>
        <v>3530.3555199500001</v>
      </c>
      <c r="H12" s="56">
        <f>IF(ISERROR(VLOOKUP($O12,[1]BEx6_1!$A:$Z,10,0)),0,VLOOKUP($O12,[1]BEx6_1!$A:$Z,10,0))</f>
        <v>1334.1351449900001</v>
      </c>
      <c r="I12" s="24">
        <f>IF(ISERROR(VLOOKUP($O12,[1]BEx6_1!$A:$Z,11,0)),0,VLOOKUP($O12,[1]BEx6_1!$A:$Z,11,0))</f>
        <v>824.58090733999995</v>
      </c>
      <c r="J12" s="27">
        <f t="shared" si="1"/>
        <v>23.35688014083291</v>
      </c>
      <c r="K12" s="23">
        <f t="shared" si="2"/>
        <v>4857.2496541300006</v>
      </c>
      <c r="L12" s="56">
        <f t="shared" si="2"/>
        <v>1347.8598290900002</v>
      </c>
      <c r="M12" s="26">
        <f t="shared" si="2"/>
        <v>1847.6835300799999</v>
      </c>
      <c r="N12" s="28">
        <f t="shared" si="3"/>
        <v>38.039706863923698</v>
      </c>
      <c r="O12" s="20" t="s">
        <v>18</v>
      </c>
      <c r="P12" s="57" t="str">
        <f t="shared" si="4"/>
        <v/>
      </c>
      <c r="Q12" s="58"/>
    </row>
    <row r="13" spans="1:17" ht="21">
      <c r="A13" s="59">
        <v>8</v>
      </c>
      <c r="B13" s="22" t="str">
        <f>VLOOKUP($O13,[1]Name!$A:$B,2,0)</f>
        <v>สุพรรณบุรี</v>
      </c>
      <c r="C13" s="23">
        <f>IF(ISERROR(VLOOKUP($O13,[1]BEx6_1!$A:$Z,3,0)),0,VLOOKUP($O13,[1]BEx6_1!$A:$Z,3,0))</f>
        <v>1797.00711609</v>
      </c>
      <c r="D13" s="56">
        <f>IF(ISERROR(VLOOKUP($O13,[1]BEx6_1!$A:$Z,5,0)),0,VLOOKUP($O13,[1]BEx6_1!$A:$Z,5,0))</f>
        <v>13.86859076</v>
      </c>
      <c r="E13" s="24">
        <f>IF(ISERROR(VLOOKUP($O13,[1]BEx6_1!$A:$Z,6,0)),0,VLOOKUP($O13,[1]BEx6_1!$A:$Z,6,0))</f>
        <v>1365.1397651499999</v>
      </c>
      <c r="F13" s="25">
        <f t="shared" si="0"/>
        <v>75.967410085738877</v>
      </c>
      <c r="G13" s="23">
        <f>IF(ISERROR(VLOOKUP($O13,[1]BEx6_1!$A:$Z,8,0)),0,VLOOKUP($O13,[1]BEx6_1!$A:$Z,8,0))</f>
        <v>5308.4662028100001</v>
      </c>
      <c r="H13" s="56">
        <f>IF(ISERROR(VLOOKUP($O13,[1]BEx6_1!$A:$Z,10,0)),0,VLOOKUP($O13,[1]BEx6_1!$A:$Z,10,0))</f>
        <v>2594.2466860899999</v>
      </c>
      <c r="I13" s="24">
        <f>IF(ISERROR(VLOOKUP($O13,[1]BEx6_1!$A:$Z,11,0)),0,VLOOKUP($O13,[1]BEx6_1!$A:$Z,11,0))</f>
        <v>1340.84307104</v>
      </c>
      <c r="J13" s="27">
        <f t="shared" si="1"/>
        <v>25.258577898268129</v>
      </c>
      <c r="K13" s="23">
        <f t="shared" si="2"/>
        <v>7105.4733188999999</v>
      </c>
      <c r="L13" s="56">
        <f t="shared" si="2"/>
        <v>2608.1152768500001</v>
      </c>
      <c r="M13" s="26">
        <f t="shared" si="2"/>
        <v>2705.9828361899999</v>
      </c>
      <c r="N13" s="28">
        <f t="shared" si="3"/>
        <v>38.083076450266844</v>
      </c>
      <c r="O13" s="20" t="s">
        <v>19</v>
      </c>
      <c r="P13" s="57" t="str">
        <f t="shared" si="4"/>
        <v/>
      </c>
      <c r="Q13" s="58"/>
    </row>
    <row r="14" spans="1:17" ht="21">
      <c r="A14" s="59">
        <v>9</v>
      </c>
      <c r="B14" s="22" t="str">
        <f>VLOOKUP($O14,[1]Name!$A:$B,2,0)</f>
        <v>บุรีรัมย์</v>
      </c>
      <c r="C14" s="23">
        <f>IF(ISERROR(VLOOKUP($O14,[1]BEx6_1!$A:$Z,3,0)),0,VLOOKUP($O14,[1]BEx6_1!$A:$Z,3,0))</f>
        <v>3307.8143117300001</v>
      </c>
      <c r="D14" s="56">
        <f>IF(ISERROR(VLOOKUP($O14,[1]BEx6_1!$A:$Z,5,0)),0,VLOOKUP($O14,[1]BEx6_1!$A:$Z,5,0))</f>
        <v>27.541881650000001</v>
      </c>
      <c r="E14" s="24">
        <f>IF(ISERROR(VLOOKUP($O14,[1]BEx6_1!$A:$Z,6,0)),0,VLOOKUP($O14,[1]BEx6_1!$A:$Z,6,0))</f>
        <v>2599.2840839999999</v>
      </c>
      <c r="F14" s="25">
        <f t="shared" si="0"/>
        <v>78.580108767972646</v>
      </c>
      <c r="G14" s="23">
        <f>IF(ISERROR(VLOOKUP($O14,[1]BEx6_1!$A:$Z,8,0)),0,VLOOKUP($O14,[1]BEx6_1!$A:$Z,8,0))</f>
        <v>5773.0833120999996</v>
      </c>
      <c r="H14" s="56">
        <f>IF(ISERROR(VLOOKUP($O14,[1]BEx6_1!$A:$Z,10,0)),0,VLOOKUP($O14,[1]BEx6_1!$A:$Z,10,0))</f>
        <v>3082.9869479499998</v>
      </c>
      <c r="I14" s="24">
        <f>IF(ISERROR(VLOOKUP($O14,[1]BEx6_1!$A:$Z,11,0)),0,VLOOKUP($O14,[1]BEx6_1!$A:$Z,11,0))</f>
        <v>870.68198384000004</v>
      </c>
      <c r="J14" s="27">
        <f t="shared" si="1"/>
        <v>15.081749851333488</v>
      </c>
      <c r="K14" s="23">
        <f t="shared" si="2"/>
        <v>9080.8976238300002</v>
      </c>
      <c r="L14" s="56">
        <f t="shared" si="2"/>
        <v>3110.5288295999999</v>
      </c>
      <c r="M14" s="26">
        <f t="shared" si="2"/>
        <v>3469.9660678400001</v>
      </c>
      <c r="N14" s="28">
        <f t="shared" si="3"/>
        <v>38.211707824281049</v>
      </c>
      <c r="O14" s="20" t="s">
        <v>20</v>
      </c>
      <c r="P14" s="57" t="str">
        <f t="shared" si="4"/>
        <v/>
      </c>
      <c r="Q14" s="58"/>
    </row>
    <row r="15" spans="1:17" ht="21">
      <c r="A15" s="59">
        <v>10</v>
      </c>
      <c r="B15" s="22" t="str">
        <f>VLOOKUP($O15,[1]Name!$A:$B,2,0)</f>
        <v>อุตรดิตถ์</v>
      </c>
      <c r="C15" s="23">
        <f>IF(ISERROR(VLOOKUP($O15,[1]BEx6_1!$A:$Z,3,0)),0,VLOOKUP($O15,[1]BEx6_1!$A:$Z,3,0))</f>
        <v>1449.8262061099999</v>
      </c>
      <c r="D15" s="56">
        <f>IF(ISERROR(VLOOKUP($O15,[1]BEx6_1!$A:$Z,5,0)),0,VLOOKUP($O15,[1]BEx6_1!$A:$Z,5,0))</f>
        <v>12.9172647</v>
      </c>
      <c r="E15" s="24">
        <f>IF(ISERROR(VLOOKUP($O15,[1]BEx6_1!$A:$Z,6,0)),0,VLOOKUP($O15,[1]BEx6_1!$A:$Z,6,0))</f>
        <v>1115.8990934200001</v>
      </c>
      <c r="F15" s="25">
        <f t="shared" si="0"/>
        <v>76.967783360327502</v>
      </c>
      <c r="G15" s="23">
        <f>IF(ISERROR(VLOOKUP($O15,[1]BEx6_1!$A:$Z,8,0)),0,VLOOKUP($O15,[1]BEx6_1!$A:$Z,8,0))</f>
        <v>4086.2284197499998</v>
      </c>
      <c r="H15" s="56">
        <f>IF(ISERROR(VLOOKUP($O15,[1]BEx6_1!$A:$Z,10,0)),0,VLOOKUP($O15,[1]BEx6_1!$A:$Z,10,0))</f>
        <v>1645.10406758</v>
      </c>
      <c r="I15" s="24">
        <f>IF(ISERROR(VLOOKUP($O15,[1]BEx6_1!$A:$Z,11,0)),0,VLOOKUP($O15,[1]BEx6_1!$A:$Z,11,0))</f>
        <v>1048.35617112</v>
      </c>
      <c r="J15" s="27">
        <f t="shared" si="1"/>
        <v>25.655838671498927</v>
      </c>
      <c r="K15" s="23">
        <f t="shared" si="2"/>
        <v>5536.0546258599998</v>
      </c>
      <c r="L15" s="56">
        <f t="shared" si="2"/>
        <v>1658.02133228</v>
      </c>
      <c r="M15" s="26">
        <f t="shared" si="2"/>
        <v>2164.2552645400001</v>
      </c>
      <c r="N15" s="28">
        <f t="shared" si="3"/>
        <v>39.093820614239213</v>
      </c>
      <c r="O15" s="20" t="s">
        <v>21</v>
      </c>
      <c r="P15" s="57" t="str">
        <f t="shared" si="4"/>
        <v/>
      </c>
      <c r="Q15" s="58"/>
    </row>
    <row r="16" spans="1:17" ht="21">
      <c r="A16" s="59">
        <v>11</v>
      </c>
      <c r="B16" s="22" t="str">
        <f>VLOOKUP($O16,[1]Name!$A:$B,2,0)</f>
        <v>สระแก้ว</v>
      </c>
      <c r="C16" s="23">
        <f>IF(ISERROR(VLOOKUP($O16,[1]BEx6_1!$A:$Z,3,0)),0,VLOOKUP($O16,[1]BEx6_1!$A:$Z,3,0))</f>
        <v>1613.1584532899999</v>
      </c>
      <c r="D16" s="56">
        <f>IF(ISERROR(VLOOKUP($O16,[1]BEx6_1!$A:$Z,5,0)),0,VLOOKUP($O16,[1]BEx6_1!$A:$Z,5,0))</f>
        <v>25.334415740000001</v>
      </c>
      <c r="E16" s="24">
        <f>IF(ISERROR(VLOOKUP($O16,[1]BEx6_1!$A:$Z,6,0)),0,VLOOKUP($O16,[1]BEx6_1!$A:$Z,6,0))</f>
        <v>1322.2040076999999</v>
      </c>
      <c r="F16" s="25">
        <f t="shared" si="0"/>
        <v>81.963678459694705</v>
      </c>
      <c r="G16" s="23">
        <f>IF(ISERROR(VLOOKUP($O16,[1]BEx6_1!$A:$Z,8,0)),0,VLOOKUP($O16,[1]BEx6_1!$A:$Z,8,0))</f>
        <v>2782.4909756500001</v>
      </c>
      <c r="H16" s="56">
        <f>IF(ISERROR(VLOOKUP($O16,[1]BEx6_1!$A:$Z,10,0)),0,VLOOKUP($O16,[1]BEx6_1!$A:$Z,10,0))</f>
        <v>1336.5443365199999</v>
      </c>
      <c r="I16" s="24">
        <f>IF(ISERROR(VLOOKUP($O16,[1]BEx6_1!$A:$Z,11,0)),0,VLOOKUP($O16,[1]BEx6_1!$A:$Z,11,0))</f>
        <v>402.39328210000002</v>
      </c>
      <c r="J16" s="27">
        <f t="shared" si="1"/>
        <v>14.461620383368878</v>
      </c>
      <c r="K16" s="23">
        <f t="shared" si="2"/>
        <v>4395.6494289399998</v>
      </c>
      <c r="L16" s="56">
        <f t="shared" si="2"/>
        <v>1361.8787522599998</v>
      </c>
      <c r="M16" s="26">
        <f t="shared" si="2"/>
        <v>1724.5972898</v>
      </c>
      <c r="N16" s="28">
        <f t="shared" si="3"/>
        <v>39.234186385420692</v>
      </c>
      <c r="O16" s="20" t="s">
        <v>22</v>
      </c>
      <c r="P16" s="57" t="str">
        <f t="shared" si="4"/>
        <v/>
      </c>
      <c r="Q16" s="58"/>
    </row>
    <row r="17" spans="1:17" ht="21">
      <c r="A17" s="59">
        <v>12</v>
      </c>
      <c r="B17" s="22" t="str">
        <f>VLOOKUP($O17,[1]Name!$A:$B,2,0)</f>
        <v>น่าน</v>
      </c>
      <c r="C17" s="23">
        <f>IF(ISERROR(VLOOKUP($O17,[1]BEx6_1!$A:$Z,3,0)),0,VLOOKUP($O17,[1]BEx6_1!$A:$Z,3,0))</f>
        <v>1529.5058724</v>
      </c>
      <c r="D17" s="56">
        <f>IF(ISERROR(VLOOKUP($O17,[1]BEx6_1!$A:$Z,5,0)),0,VLOOKUP($O17,[1]BEx6_1!$A:$Z,5,0))</f>
        <v>13.59513072</v>
      </c>
      <c r="E17" s="24">
        <f>IF(ISERROR(VLOOKUP($O17,[1]BEx6_1!$A:$Z,6,0)),0,VLOOKUP($O17,[1]BEx6_1!$A:$Z,6,0))</f>
        <v>1179.5600269700001</v>
      </c>
      <c r="F17" s="25">
        <f t="shared" si="0"/>
        <v>77.120333321709452</v>
      </c>
      <c r="G17" s="23">
        <f>IF(ISERROR(VLOOKUP($O17,[1]BEx6_1!$A:$Z,8,0)),0,VLOOKUP($O17,[1]BEx6_1!$A:$Z,8,0))</f>
        <v>3050.6927704599998</v>
      </c>
      <c r="H17" s="56">
        <f>IF(ISERROR(VLOOKUP($O17,[1]BEx6_1!$A:$Z,10,0)),0,VLOOKUP($O17,[1]BEx6_1!$A:$Z,10,0))</f>
        <v>920.65730349</v>
      </c>
      <c r="I17" s="24">
        <f>IF(ISERROR(VLOOKUP($O17,[1]BEx6_1!$A:$Z,11,0)),0,VLOOKUP($O17,[1]BEx6_1!$A:$Z,11,0))</f>
        <v>617.47163277000004</v>
      </c>
      <c r="J17" s="27">
        <f t="shared" si="1"/>
        <v>20.240374211031888</v>
      </c>
      <c r="K17" s="23">
        <f t="shared" si="2"/>
        <v>4580.1986428599994</v>
      </c>
      <c r="L17" s="56">
        <f t="shared" si="2"/>
        <v>934.25243421000005</v>
      </c>
      <c r="M17" s="26">
        <f t="shared" si="2"/>
        <v>1797.0316597400001</v>
      </c>
      <c r="N17" s="28">
        <f t="shared" si="3"/>
        <v>39.234797437036164</v>
      </c>
      <c r="O17" s="20" t="s">
        <v>23</v>
      </c>
      <c r="P17" s="57" t="str">
        <f t="shared" si="4"/>
        <v/>
      </c>
      <c r="Q17" s="58"/>
    </row>
    <row r="18" spans="1:17" ht="21">
      <c r="A18" s="59">
        <v>13</v>
      </c>
      <c r="B18" s="22" t="str">
        <f>VLOOKUP($O18,[1]Name!$A:$B,2,0)</f>
        <v>สุราษฏร์ธานี</v>
      </c>
      <c r="C18" s="23">
        <f>IF(ISERROR(VLOOKUP($O18,[1]BEx6_1!$A:$Z,3,0)),0,VLOOKUP($O18,[1]BEx6_1!$A:$Z,3,0))</f>
        <v>3714.7174358699999</v>
      </c>
      <c r="D18" s="56">
        <f>IF(ISERROR(VLOOKUP($O18,[1]BEx6_1!$A:$Z,5,0)),0,VLOOKUP($O18,[1]BEx6_1!$A:$Z,5,0))</f>
        <v>35.86087302</v>
      </c>
      <c r="E18" s="24">
        <f>IF(ISERROR(VLOOKUP($O18,[1]BEx6_1!$A:$Z,6,0)),0,VLOOKUP($O18,[1]BEx6_1!$A:$Z,6,0))</f>
        <v>2811.3555363300002</v>
      </c>
      <c r="F18" s="25">
        <f t="shared" si="0"/>
        <v>75.681544689860672</v>
      </c>
      <c r="G18" s="23">
        <f>IF(ISERROR(VLOOKUP($O18,[1]BEx6_1!$A:$Z,8,0)),0,VLOOKUP($O18,[1]BEx6_1!$A:$Z,8,0))</f>
        <v>7659.3292999599998</v>
      </c>
      <c r="H18" s="56">
        <f>IF(ISERROR(VLOOKUP($O18,[1]BEx6_1!$A:$Z,10,0)),0,VLOOKUP($O18,[1]BEx6_1!$A:$Z,10,0))</f>
        <v>3313.7831382300001</v>
      </c>
      <c r="I18" s="24">
        <f>IF(ISERROR(VLOOKUP($O18,[1]BEx6_1!$A:$Z,11,0)),0,VLOOKUP($O18,[1]BEx6_1!$A:$Z,11,0))</f>
        <v>1694.85462448</v>
      </c>
      <c r="J18" s="27">
        <f t="shared" si="1"/>
        <v>22.127976982121023</v>
      </c>
      <c r="K18" s="23">
        <f t="shared" si="2"/>
        <v>11374.046735829999</v>
      </c>
      <c r="L18" s="56">
        <f t="shared" si="2"/>
        <v>3349.6440112499999</v>
      </c>
      <c r="M18" s="26">
        <f t="shared" si="2"/>
        <v>4506.2101608100002</v>
      </c>
      <c r="N18" s="28">
        <f t="shared" si="3"/>
        <v>39.618354535283771</v>
      </c>
      <c r="O18" s="20" t="s">
        <v>24</v>
      </c>
      <c r="P18" s="57" t="str">
        <f t="shared" si="4"/>
        <v/>
      </c>
      <c r="Q18" s="58"/>
    </row>
    <row r="19" spans="1:17" ht="21">
      <c r="A19" s="59">
        <v>14</v>
      </c>
      <c r="B19" s="22" t="str">
        <f>VLOOKUP($O19,[1]Name!$A:$B,2,0)</f>
        <v>บึงกาฬ</v>
      </c>
      <c r="C19" s="23">
        <f>IF(ISERROR(VLOOKUP($O19,[1]BEx6_1!$A:$Z,3,0)),0,VLOOKUP($O19,[1]BEx6_1!$A:$Z,3,0))</f>
        <v>739.59042102000001</v>
      </c>
      <c r="D19" s="56">
        <f>IF(ISERROR(VLOOKUP($O19,[1]BEx6_1!$A:$Z,5,0)),0,VLOOKUP($O19,[1]BEx6_1!$A:$Z,5,0))</f>
        <v>4.6396023</v>
      </c>
      <c r="E19" s="24">
        <f>IF(ISERROR(VLOOKUP($O19,[1]BEx6_1!$A:$Z,6,0)),0,VLOOKUP($O19,[1]BEx6_1!$A:$Z,6,0))</f>
        <v>543.08772063000004</v>
      </c>
      <c r="F19" s="25">
        <f t="shared" si="0"/>
        <v>73.430875413584332</v>
      </c>
      <c r="G19" s="23">
        <f>IF(ISERROR(VLOOKUP($O19,[1]BEx6_1!$A:$Z,8,0)),0,VLOOKUP($O19,[1]BEx6_1!$A:$Z,8,0))</f>
        <v>1975.8866301600001</v>
      </c>
      <c r="H19" s="56">
        <f>IF(ISERROR(VLOOKUP($O19,[1]BEx6_1!$A:$Z,10,0)),0,VLOOKUP($O19,[1]BEx6_1!$A:$Z,10,0))</f>
        <v>829.58661901999994</v>
      </c>
      <c r="I19" s="24">
        <f>IF(ISERROR(VLOOKUP($O19,[1]BEx6_1!$A:$Z,11,0)),0,VLOOKUP($O19,[1]BEx6_1!$A:$Z,11,0))</f>
        <v>549.23067093999998</v>
      </c>
      <c r="J19" s="27">
        <f t="shared" si="1"/>
        <v>27.796669229728295</v>
      </c>
      <c r="K19" s="23">
        <f t="shared" si="2"/>
        <v>2715.4770511800002</v>
      </c>
      <c r="L19" s="56">
        <f t="shared" si="2"/>
        <v>834.22622131999992</v>
      </c>
      <c r="M19" s="26">
        <f t="shared" si="2"/>
        <v>1092.3183915700001</v>
      </c>
      <c r="N19" s="28">
        <f t="shared" si="3"/>
        <v>40.225653576977841</v>
      </c>
      <c r="O19" s="20" t="s">
        <v>25</v>
      </c>
      <c r="P19" s="57" t="str">
        <f t="shared" si="4"/>
        <v/>
      </c>
      <c r="Q19" s="58"/>
    </row>
    <row r="20" spans="1:17" ht="21">
      <c r="A20" s="59">
        <v>15</v>
      </c>
      <c r="B20" s="22" t="str">
        <f>VLOOKUP($O20,[1]Name!$A:$B,2,0)</f>
        <v>นครสวรรค์</v>
      </c>
      <c r="C20" s="23">
        <f>IF(ISERROR(VLOOKUP($O20,[1]BEx6_1!$A:$Z,3,0)),0,VLOOKUP($O20,[1]BEx6_1!$A:$Z,3,0))</f>
        <v>3045.2943933299998</v>
      </c>
      <c r="D20" s="56">
        <f>IF(ISERROR(VLOOKUP($O20,[1]BEx6_1!$A:$Z,5,0)),0,VLOOKUP($O20,[1]BEx6_1!$A:$Z,5,0))</f>
        <v>14.26000792</v>
      </c>
      <c r="E20" s="24">
        <f>IF(ISERROR(VLOOKUP($O20,[1]BEx6_1!$A:$Z,6,0)),0,VLOOKUP($O20,[1]BEx6_1!$A:$Z,6,0))</f>
        <v>2153.4887130400002</v>
      </c>
      <c r="F20" s="25">
        <f t="shared" si="0"/>
        <v>70.715288405505561</v>
      </c>
      <c r="G20" s="23">
        <f>IF(ISERROR(VLOOKUP($O20,[1]BEx6_1!$A:$Z,8,0)),0,VLOOKUP($O20,[1]BEx6_1!$A:$Z,8,0))</f>
        <v>5171.5429807999999</v>
      </c>
      <c r="H20" s="56">
        <f>IF(ISERROR(VLOOKUP($O20,[1]BEx6_1!$A:$Z,10,0)),0,VLOOKUP($O20,[1]BEx6_1!$A:$Z,10,0))</f>
        <v>2727.0141699699998</v>
      </c>
      <c r="I20" s="24">
        <f>IF(ISERROR(VLOOKUP($O20,[1]BEx6_1!$A:$Z,11,0)),0,VLOOKUP($O20,[1]BEx6_1!$A:$Z,11,0))</f>
        <v>1154.81677631</v>
      </c>
      <c r="J20" s="27">
        <f t="shared" si="1"/>
        <v>22.330217124703434</v>
      </c>
      <c r="K20" s="23">
        <f t="shared" si="2"/>
        <v>8216.8373741300002</v>
      </c>
      <c r="L20" s="56">
        <f t="shared" si="2"/>
        <v>2741.2741778899999</v>
      </c>
      <c r="M20" s="26">
        <f t="shared" si="2"/>
        <v>3308.3054893500002</v>
      </c>
      <c r="N20" s="28">
        <f t="shared" si="3"/>
        <v>40.262516327339192</v>
      </c>
      <c r="O20" s="20" t="s">
        <v>26</v>
      </c>
      <c r="P20" s="57" t="str">
        <f t="shared" si="4"/>
        <v/>
      </c>
      <c r="Q20" s="58"/>
    </row>
    <row r="21" spans="1:17" ht="21">
      <c r="A21" s="59">
        <v>16</v>
      </c>
      <c r="B21" s="22" t="str">
        <f>VLOOKUP($O21,[1]Name!$A:$B,2,0)</f>
        <v>ระนอง</v>
      </c>
      <c r="C21" s="23">
        <f>IF(ISERROR(VLOOKUP($O21,[1]BEx6_1!$A:$Z,3,0)),0,VLOOKUP($O21,[1]BEx6_1!$A:$Z,3,0))</f>
        <v>631.92798053000001</v>
      </c>
      <c r="D21" s="56">
        <f>IF(ISERROR(VLOOKUP($O21,[1]BEx6_1!$A:$Z,5,0)),0,VLOOKUP($O21,[1]BEx6_1!$A:$Z,5,0))</f>
        <v>3.6389207099999998</v>
      </c>
      <c r="E21" s="24">
        <f>IF(ISERROR(VLOOKUP($O21,[1]BEx6_1!$A:$Z,6,0)),0,VLOOKUP($O21,[1]BEx6_1!$A:$Z,6,0))</f>
        <v>461.46965775000001</v>
      </c>
      <c r="F21" s="25">
        <f t="shared" si="0"/>
        <v>73.025672539925196</v>
      </c>
      <c r="G21" s="23">
        <f>IF(ISERROR(VLOOKUP($O21,[1]BEx6_1!$A:$Z,8,0)),0,VLOOKUP($O21,[1]BEx6_1!$A:$Z,8,0))</f>
        <v>1291.40404483</v>
      </c>
      <c r="H21" s="56">
        <f>IF(ISERROR(VLOOKUP($O21,[1]BEx6_1!$A:$Z,10,0)),0,VLOOKUP($O21,[1]BEx6_1!$A:$Z,10,0))</f>
        <v>752.56259838999995</v>
      </c>
      <c r="I21" s="24">
        <f>IF(ISERROR(VLOOKUP($O21,[1]BEx6_1!$A:$Z,11,0)),0,VLOOKUP($O21,[1]BEx6_1!$A:$Z,11,0))</f>
        <v>315.54034974000001</v>
      </c>
      <c r="J21" s="27">
        <f t="shared" si="1"/>
        <v>24.433898205850642</v>
      </c>
      <c r="K21" s="23">
        <f t="shared" si="2"/>
        <v>1923.33202536</v>
      </c>
      <c r="L21" s="56">
        <f t="shared" si="2"/>
        <v>756.20151909999993</v>
      </c>
      <c r="M21" s="26">
        <f t="shared" si="2"/>
        <v>777.01000749000002</v>
      </c>
      <c r="N21" s="28">
        <f t="shared" si="3"/>
        <v>40.39916131197176</v>
      </c>
      <c r="O21" s="20" t="s">
        <v>27</v>
      </c>
      <c r="P21" s="57" t="str">
        <f t="shared" si="4"/>
        <v/>
      </c>
      <c r="Q21" s="58"/>
    </row>
    <row r="22" spans="1:17" ht="21">
      <c r="A22" s="59">
        <v>17</v>
      </c>
      <c r="B22" s="22" t="str">
        <f>VLOOKUP($O22,[1]Name!$A:$B,2,0)</f>
        <v>พิจิตร</v>
      </c>
      <c r="C22" s="23">
        <f>IF(ISERROR(VLOOKUP($O22,[1]BEx6_1!$A:$Z,3,0)),0,VLOOKUP($O22,[1]BEx6_1!$A:$Z,3,0))</f>
        <v>1260.6263997000001</v>
      </c>
      <c r="D22" s="56">
        <f>IF(ISERROR(VLOOKUP($O22,[1]BEx6_1!$A:$Z,5,0)),0,VLOOKUP($O22,[1]BEx6_1!$A:$Z,5,0))</f>
        <v>10.476481550000001</v>
      </c>
      <c r="E22" s="24">
        <f>IF(ISERROR(VLOOKUP($O22,[1]BEx6_1!$A:$Z,6,0)),0,VLOOKUP($O22,[1]BEx6_1!$A:$Z,6,0))</f>
        <v>959.82882052000002</v>
      </c>
      <c r="F22" s="25">
        <f t="shared" si="0"/>
        <v>76.139038556420601</v>
      </c>
      <c r="G22" s="23">
        <f>IF(ISERROR(VLOOKUP($O22,[1]BEx6_1!$A:$Z,8,0)),0,VLOOKUP($O22,[1]BEx6_1!$A:$Z,8,0))</f>
        <v>2310.93617928</v>
      </c>
      <c r="H22" s="56">
        <f>IF(ISERROR(VLOOKUP($O22,[1]BEx6_1!$A:$Z,10,0)),0,VLOOKUP($O22,[1]BEx6_1!$A:$Z,10,0))</f>
        <v>1028.7639792</v>
      </c>
      <c r="I22" s="24">
        <f>IF(ISERROR(VLOOKUP($O22,[1]BEx6_1!$A:$Z,11,0)),0,VLOOKUP($O22,[1]BEx6_1!$A:$Z,11,0))</f>
        <v>500.29456621000003</v>
      </c>
      <c r="J22" s="27">
        <f t="shared" si="1"/>
        <v>21.648999686606352</v>
      </c>
      <c r="K22" s="23">
        <f t="shared" si="2"/>
        <v>3571.5625789800001</v>
      </c>
      <c r="L22" s="56">
        <f t="shared" si="2"/>
        <v>1039.24046075</v>
      </c>
      <c r="M22" s="26">
        <f t="shared" si="2"/>
        <v>1460.12338673</v>
      </c>
      <c r="N22" s="28">
        <f t="shared" si="3"/>
        <v>40.881920852328882</v>
      </c>
      <c r="O22" s="20" t="s">
        <v>28</v>
      </c>
      <c r="P22" s="57" t="str">
        <f t="shared" si="4"/>
        <v/>
      </c>
      <c r="Q22" s="58"/>
    </row>
    <row r="23" spans="1:17" ht="21">
      <c r="A23" s="59">
        <v>18</v>
      </c>
      <c r="B23" s="22" t="str">
        <f>VLOOKUP($O23,[1]Name!$A:$B,2,0)</f>
        <v>หนองบัวลำภู</v>
      </c>
      <c r="C23" s="23">
        <f>IF(ISERROR(VLOOKUP($O23,[1]BEx6_1!$A:$Z,3,0)),0,VLOOKUP($O23,[1]BEx6_1!$A:$Z,3,0))</f>
        <v>878.75628587000006</v>
      </c>
      <c r="D23" s="56">
        <f>IF(ISERROR(VLOOKUP($O23,[1]BEx6_1!$A:$Z,5,0)),0,VLOOKUP($O23,[1]BEx6_1!$A:$Z,5,0))</f>
        <v>14.06039591</v>
      </c>
      <c r="E23" s="24">
        <f>IF(ISERROR(VLOOKUP($O23,[1]BEx6_1!$A:$Z,6,0)),0,VLOOKUP($O23,[1]BEx6_1!$A:$Z,6,0))</f>
        <v>644.79044197999997</v>
      </c>
      <c r="F23" s="25">
        <f t="shared" si="0"/>
        <v>73.375343351499836</v>
      </c>
      <c r="G23" s="23">
        <f>IF(ISERROR(VLOOKUP($O23,[1]BEx6_1!$A:$Z,8,0)),0,VLOOKUP($O23,[1]BEx6_1!$A:$Z,8,0))</f>
        <v>2484.6681774600002</v>
      </c>
      <c r="H23" s="56">
        <f>IF(ISERROR(VLOOKUP($O23,[1]BEx6_1!$A:$Z,10,0)),0,VLOOKUP($O23,[1]BEx6_1!$A:$Z,10,0))</f>
        <v>609.82369102999996</v>
      </c>
      <c r="I23" s="24">
        <f>IF(ISERROR(VLOOKUP($O23,[1]BEx6_1!$A:$Z,11,0)),0,VLOOKUP($O23,[1]BEx6_1!$A:$Z,11,0))</f>
        <v>730.72468678999996</v>
      </c>
      <c r="J23" s="27">
        <f t="shared" si="1"/>
        <v>29.409347027456896</v>
      </c>
      <c r="K23" s="23">
        <f t="shared" si="2"/>
        <v>3363.4244633300004</v>
      </c>
      <c r="L23" s="56">
        <f t="shared" si="2"/>
        <v>623.88408693999997</v>
      </c>
      <c r="M23" s="26">
        <f t="shared" si="2"/>
        <v>1375.51512877</v>
      </c>
      <c r="N23" s="28">
        <f t="shared" si="3"/>
        <v>40.89626937565157</v>
      </c>
      <c r="O23" s="20" t="s">
        <v>29</v>
      </c>
      <c r="P23" s="57" t="str">
        <f t="shared" si="4"/>
        <v/>
      </c>
      <c r="Q23" s="58"/>
    </row>
    <row r="24" spans="1:17" ht="21">
      <c r="A24" s="59">
        <v>19</v>
      </c>
      <c r="B24" s="22" t="str">
        <f>VLOOKUP($O24,[1]Name!$A:$B,2,0)</f>
        <v>นครนายก</v>
      </c>
      <c r="C24" s="23">
        <f>IF(ISERROR(VLOOKUP($O24,[1]BEx6_1!$A:$Z,3,0)),0,VLOOKUP($O24,[1]BEx6_1!$A:$Z,3,0))</f>
        <v>942.92647067999997</v>
      </c>
      <c r="D24" s="56">
        <f>IF(ISERROR(VLOOKUP($O24,[1]BEx6_1!$A:$Z,5,0)),0,VLOOKUP($O24,[1]BEx6_1!$A:$Z,5,0))</f>
        <v>20.748457760000001</v>
      </c>
      <c r="E24" s="24">
        <f>IF(ISERROR(VLOOKUP($O24,[1]BEx6_1!$A:$Z,6,0)),0,VLOOKUP($O24,[1]BEx6_1!$A:$Z,6,0))</f>
        <v>700.86689460000002</v>
      </c>
      <c r="F24" s="25">
        <f t="shared" si="0"/>
        <v>74.328902241397842</v>
      </c>
      <c r="G24" s="23">
        <f>IF(ISERROR(VLOOKUP($O24,[1]BEx6_1!$A:$Z,8,0)),0,VLOOKUP($O24,[1]BEx6_1!$A:$Z,8,0))</f>
        <v>1472.19587783</v>
      </c>
      <c r="H24" s="56">
        <f>IF(ISERROR(VLOOKUP($O24,[1]BEx6_1!$A:$Z,10,0)),0,VLOOKUP($O24,[1]BEx6_1!$A:$Z,10,0))</f>
        <v>711.10332966999999</v>
      </c>
      <c r="I24" s="24">
        <f>IF(ISERROR(VLOOKUP($O24,[1]BEx6_1!$A:$Z,11,0)),0,VLOOKUP($O24,[1]BEx6_1!$A:$Z,11,0))</f>
        <v>309.63106944999998</v>
      </c>
      <c r="J24" s="27">
        <f t="shared" si="1"/>
        <v>21.031920691585736</v>
      </c>
      <c r="K24" s="23">
        <f t="shared" si="2"/>
        <v>2415.1223485099999</v>
      </c>
      <c r="L24" s="56">
        <f t="shared" si="2"/>
        <v>731.85178742999994</v>
      </c>
      <c r="M24" s="26">
        <f t="shared" si="2"/>
        <v>1010.4979640500001</v>
      </c>
      <c r="N24" s="28">
        <f t="shared" si="3"/>
        <v>41.840446082303977</v>
      </c>
      <c r="O24" s="20" t="s">
        <v>30</v>
      </c>
      <c r="P24" s="57" t="str">
        <f t="shared" si="4"/>
        <v/>
      </c>
      <c r="Q24" s="58"/>
    </row>
    <row r="25" spans="1:17" ht="21">
      <c r="A25" s="59">
        <v>20</v>
      </c>
      <c r="B25" s="22" t="str">
        <f>VLOOKUP($O25,[1]Name!$A:$B,2,0)</f>
        <v>ระยอง</v>
      </c>
      <c r="C25" s="23">
        <f>IF(ISERROR(VLOOKUP($O25,[1]BEx6_1!$A:$Z,3,0)),0,VLOOKUP($O25,[1]BEx6_1!$A:$Z,3,0))</f>
        <v>6272.7137309399996</v>
      </c>
      <c r="D25" s="56">
        <f>IF(ISERROR(VLOOKUP($O25,[1]BEx6_1!$A:$Z,5,0)),0,VLOOKUP($O25,[1]BEx6_1!$A:$Z,5,0))</f>
        <v>1028.1163877199999</v>
      </c>
      <c r="E25" s="24">
        <f>IF(ISERROR(VLOOKUP($O25,[1]BEx6_1!$A:$Z,6,0)),0,VLOOKUP($O25,[1]BEx6_1!$A:$Z,6,0))</f>
        <v>3516.9092793499999</v>
      </c>
      <c r="F25" s="25">
        <f t="shared" si="0"/>
        <v>56.066790709783788</v>
      </c>
      <c r="G25" s="23">
        <f>IF(ISERROR(VLOOKUP($O25,[1]BEx6_1!$A:$Z,8,0)),0,VLOOKUP($O25,[1]BEx6_1!$A:$Z,8,0))</f>
        <v>3450.65836296</v>
      </c>
      <c r="H25" s="56">
        <f>IF(ISERROR(VLOOKUP($O25,[1]BEx6_1!$A:$Z,10,0)),0,VLOOKUP($O25,[1]BEx6_1!$A:$Z,10,0))</f>
        <v>1636.74217761</v>
      </c>
      <c r="I25" s="24">
        <f>IF(ISERROR(VLOOKUP($O25,[1]BEx6_1!$A:$Z,11,0)),0,VLOOKUP($O25,[1]BEx6_1!$A:$Z,11,0))</f>
        <v>553.26986744999999</v>
      </c>
      <c r="J25" s="27">
        <f t="shared" si="1"/>
        <v>16.033748034546111</v>
      </c>
      <c r="K25" s="23">
        <f t="shared" si="2"/>
        <v>9723.3720938999995</v>
      </c>
      <c r="L25" s="56">
        <f t="shared" si="2"/>
        <v>2664.8585653299997</v>
      </c>
      <c r="M25" s="26">
        <f t="shared" si="2"/>
        <v>4070.1791468000001</v>
      </c>
      <c r="N25" s="28">
        <f t="shared" si="3"/>
        <v>41.859748937855059</v>
      </c>
      <c r="O25" s="20" t="s">
        <v>31</v>
      </c>
      <c r="P25" s="57" t="str">
        <f t="shared" si="4"/>
        <v/>
      </c>
      <c r="Q25" s="58"/>
    </row>
    <row r="26" spans="1:17" ht="21">
      <c r="A26" s="59">
        <v>21</v>
      </c>
      <c r="B26" s="22" t="str">
        <f>VLOOKUP($O26,[1]Name!$A:$B,2,0)</f>
        <v>สิงห์บุรี</v>
      </c>
      <c r="C26" s="23">
        <f>IF(ISERROR(VLOOKUP($O26,[1]BEx6_1!$A:$Z,3,0)),0,VLOOKUP($O26,[1]BEx6_1!$A:$Z,3,0))</f>
        <v>781.73917469000003</v>
      </c>
      <c r="D26" s="56">
        <f>IF(ISERROR(VLOOKUP($O26,[1]BEx6_1!$A:$Z,5,0)),0,VLOOKUP($O26,[1]BEx6_1!$A:$Z,5,0))</f>
        <v>4.2756279299999997</v>
      </c>
      <c r="E26" s="24">
        <f>IF(ISERROR(VLOOKUP($O26,[1]BEx6_1!$A:$Z,6,0)),0,VLOOKUP($O26,[1]BEx6_1!$A:$Z,6,0))</f>
        <v>611.72686487999999</v>
      </c>
      <c r="F26" s="25">
        <f t="shared" si="0"/>
        <v>78.252041689298906</v>
      </c>
      <c r="G26" s="23">
        <f>IF(ISERROR(VLOOKUP($O26,[1]BEx6_1!$A:$Z,8,0)),0,VLOOKUP($O26,[1]BEx6_1!$A:$Z,8,0))</f>
        <v>1352.5837044699999</v>
      </c>
      <c r="H26" s="56">
        <f>IF(ISERROR(VLOOKUP($O26,[1]BEx6_1!$A:$Z,10,0)),0,VLOOKUP($O26,[1]BEx6_1!$A:$Z,10,0))</f>
        <v>872.89041522000002</v>
      </c>
      <c r="I26" s="24">
        <f>IF(ISERROR(VLOOKUP($O26,[1]BEx6_1!$A:$Z,11,0)),0,VLOOKUP($O26,[1]BEx6_1!$A:$Z,11,0))</f>
        <v>282.63430003000002</v>
      </c>
      <c r="J26" s="30">
        <f t="shared" si="1"/>
        <v>20.895882383911182</v>
      </c>
      <c r="K26" s="23">
        <f t="shared" si="2"/>
        <v>2134.32287916</v>
      </c>
      <c r="L26" s="56">
        <f t="shared" si="2"/>
        <v>877.16604315000006</v>
      </c>
      <c r="M26" s="26">
        <f t="shared" si="2"/>
        <v>894.36116491000007</v>
      </c>
      <c r="N26" s="28">
        <f t="shared" si="3"/>
        <v>41.903742570664448</v>
      </c>
      <c r="O26" s="20" t="s">
        <v>32</v>
      </c>
      <c r="P26" s="57" t="str">
        <f t="shared" si="4"/>
        <v/>
      </c>
      <c r="Q26" s="58"/>
    </row>
    <row r="27" spans="1:17" ht="21">
      <c r="A27" s="59">
        <v>22</v>
      </c>
      <c r="B27" s="22" t="str">
        <f>VLOOKUP($O27,[1]Name!$A:$B,2,0)</f>
        <v>ชุมพร</v>
      </c>
      <c r="C27" s="23">
        <f>IF(ISERROR(VLOOKUP($O27,[1]BEx6_1!$A:$Z,3,0)),0,VLOOKUP($O27,[1]BEx6_1!$A:$Z,3,0))</f>
        <v>1481.09921906</v>
      </c>
      <c r="D27" s="56">
        <f>IF(ISERROR(VLOOKUP($O27,[1]BEx6_1!$A:$Z,5,0)),0,VLOOKUP($O27,[1]BEx6_1!$A:$Z,5,0))</f>
        <v>8.6220611900000002</v>
      </c>
      <c r="E27" s="24">
        <f>IF(ISERROR(VLOOKUP($O27,[1]BEx6_1!$A:$Z,6,0)),0,VLOOKUP($O27,[1]BEx6_1!$A:$Z,6,0))</f>
        <v>1139.3667733299999</v>
      </c>
      <c r="F27" s="25">
        <f t="shared" si="0"/>
        <v>76.927106480625568</v>
      </c>
      <c r="G27" s="23">
        <f>IF(ISERROR(VLOOKUP($O27,[1]BEx6_1!$A:$Z,8,0)),0,VLOOKUP($O27,[1]BEx6_1!$A:$Z,8,0))</f>
        <v>3573.10121527</v>
      </c>
      <c r="H27" s="56">
        <f>IF(ISERROR(VLOOKUP($O27,[1]BEx6_1!$A:$Z,10,0)),0,VLOOKUP($O27,[1]BEx6_1!$A:$Z,10,0))</f>
        <v>1330.6524992899999</v>
      </c>
      <c r="I27" s="24">
        <f>IF(ISERROR(VLOOKUP($O27,[1]BEx6_1!$A:$Z,11,0)),0,VLOOKUP($O27,[1]BEx6_1!$A:$Z,11,0))</f>
        <v>1001.8634987</v>
      </c>
      <c r="J27" s="30">
        <f t="shared" si="1"/>
        <v>28.03904614899902</v>
      </c>
      <c r="K27" s="23">
        <f t="shared" si="2"/>
        <v>5054.2004343299996</v>
      </c>
      <c r="L27" s="56">
        <f t="shared" si="2"/>
        <v>1339.27456048</v>
      </c>
      <c r="M27" s="26">
        <f t="shared" si="2"/>
        <v>2141.2302720299999</v>
      </c>
      <c r="N27" s="28">
        <f t="shared" si="3"/>
        <v>42.365361244599079</v>
      </c>
      <c r="O27" s="20" t="s">
        <v>33</v>
      </c>
      <c r="P27" s="57" t="str">
        <f t="shared" si="4"/>
        <v/>
      </c>
      <c r="Q27" s="58"/>
    </row>
    <row r="28" spans="1:17" ht="21">
      <c r="A28" s="59">
        <v>23</v>
      </c>
      <c r="B28" s="22" t="str">
        <f>VLOOKUP($O28,[1]Name!$A:$B,2,0)</f>
        <v>พระนครศรีอยุธยา</v>
      </c>
      <c r="C28" s="23">
        <f>IF(ISERROR(VLOOKUP($O28,[1]BEx6_1!$A:$Z,3,0)),0,VLOOKUP($O28,[1]BEx6_1!$A:$Z,3,0))</f>
        <v>2811.3600408900002</v>
      </c>
      <c r="D28" s="56">
        <f>IF(ISERROR(VLOOKUP($O28,[1]BEx6_1!$A:$Z,5,0)),0,VLOOKUP($O28,[1]BEx6_1!$A:$Z,5,0))</f>
        <v>24.87482838</v>
      </c>
      <c r="E28" s="24">
        <f>IF(ISERROR(VLOOKUP($O28,[1]BEx6_1!$A:$Z,6,0)),0,VLOOKUP($O28,[1]BEx6_1!$A:$Z,6,0))</f>
        <v>2195.1686240099998</v>
      </c>
      <c r="F28" s="25">
        <f t="shared" si="0"/>
        <v>78.082088102634799</v>
      </c>
      <c r="G28" s="23">
        <f>IF(ISERROR(VLOOKUP($O28,[1]BEx6_1!$A:$Z,8,0)),0,VLOOKUP($O28,[1]BEx6_1!$A:$Z,8,0))</f>
        <v>5300.7868747599996</v>
      </c>
      <c r="H28" s="56">
        <f>IF(ISERROR(VLOOKUP($O28,[1]BEx6_1!$A:$Z,10,0)),0,VLOOKUP($O28,[1]BEx6_1!$A:$Z,10,0))</f>
        <v>2200.75273436</v>
      </c>
      <c r="I28" s="24">
        <f>IF(ISERROR(VLOOKUP($O28,[1]BEx6_1!$A:$Z,11,0)),0,VLOOKUP($O28,[1]BEx6_1!$A:$Z,11,0))</f>
        <v>1255.7481897800001</v>
      </c>
      <c r="J28" s="30">
        <f t="shared" si="1"/>
        <v>23.689844912635841</v>
      </c>
      <c r="K28" s="23">
        <f t="shared" si="2"/>
        <v>8112.1469156499998</v>
      </c>
      <c r="L28" s="56">
        <f t="shared" si="2"/>
        <v>2225.62756274</v>
      </c>
      <c r="M28" s="26">
        <f t="shared" si="2"/>
        <v>3450.9168137899997</v>
      </c>
      <c r="N28" s="28">
        <f t="shared" si="3"/>
        <v>42.540117303995956</v>
      </c>
      <c r="O28" s="20" t="s">
        <v>34</v>
      </c>
      <c r="P28" s="57" t="str">
        <f t="shared" si="4"/>
        <v/>
      </c>
      <c r="Q28" s="58"/>
    </row>
    <row r="29" spans="1:17" ht="21">
      <c r="A29" s="59">
        <v>24</v>
      </c>
      <c r="B29" s="22" t="str">
        <f>VLOOKUP($O29,[1]Name!$A:$B,2,0)</f>
        <v>มุกดาหาร</v>
      </c>
      <c r="C29" s="23">
        <f>IF(ISERROR(VLOOKUP($O29,[1]BEx6_1!$A:$Z,3,0)),0,VLOOKUP($O29,[1]BEx6_1!$A:$Z,3,0))</f>
        <v>905.62363166</v>
      </c>
      <c r="D29" s="56">
        <f>IF(ISERROR(VLOOKUP($O29,[1]BEx6_1!$A:$Z,5,0)),0,VLOOKUP($O29,[1]BEx6_1!$A:$Z,5,0))</f>
        <v>7.9790336000000002</v>
      </c>
      <c r="E29" s="24">
        <f>IF(ISERROR(VLOOKUP($O29,[1]BEx6_1!$A:$Z,6,0)),0,VLOOKUP($O29,[1]BEx6_1!$A:$Z,6,0))</f>
        <v>669.32836628999996</v>
      </c>
      <c r="F29" s="25">
        <f t="shared" si="0"/>
        <v>73.908005808453453</v>
      </c>
      <c r="G29" s="23">
        <f>IF(ISERROR(VLOOKUP($O29,[1]BEx6_1!$A:$Z,8,0)),0,VLOOKUP($O29,[1]BEx6_1!$A:$Z,8,0))</f>
        <v>1584.1268484699999</v>
      </c>
      <c r="H29" s="56">
        <f>IF(ISERROR(VLOOKUP($O29,[1]BEx6_1!$A:$Z,10,0)),0,VLOOKUP($O29,[1]BEx6_1!$A:$Z,10,0))</f>
        <v>511.65642747999999</v>
      </c>
      <c r="I29" s="24">
        <f>IF(ISERROR(VLOOKUP($O29,[1]BEx6_1!$A:$Z,11,0)),0,VLOOKUP($O29,[1]BEx6_1!$A:$Z,11,0))</f>
        <v>389.97015829999998</v>
      </c>
      <c r="J29" s="30">
        <f t="shared" si="1"/>
        <v>24.617356790376071</v>
      </c>
      <c r="K29" s="23">
        <f t="shared" si="2"/>
        <v>2489.7504801300001</v>
      </c>
      <c r="L29" s="56">
        <f t="shared" si="2"/>
        <v>519.63546108000003</v>
      </c>
      <c r="M29" s="26">
        <f t="shared" si="2"/>
        <v>1059.2985245899999</v>
      </c>
      <c r="N29" s="28">
        <f t="shared" si="3"/>
        <v>42.546372941544305</v>
      </c>
      <c r="O29" s="20" t="s">
        <v>35</v>
      </c>
      <c r="P29" s="57" t="str">
        <f t="shared" si="4"/>
        <v/>
      </c>
      <c r="Q29" s="58"/>
    </row>
    <row r="30" spans="1:17" ht="21">
      <c r="A30" s="59">
        <v>25</v>
      </c>
      <c r="B30" s="22" t="str">
        <f>VLOOKUP($O30,[1]Name!$A:$B,2,0)</f>
        <v>จันทบุรี</v>
      </c>
      <c r="C30" s="23">
        <f>IF(ISERROR(VLOOKUP($O30,[1]BEx6_1!$A:$Z,3,0)),0,VLOOKUP($O30,[1]BEx6_1!$A:$Z,3,0))</f>
        <v>1996.9351311600001</v>
      </c>
      <c r="D30" s="56">
        <f>IF(ISERROR(VLOOKUP($O30,[1]BEx6_1!$A:$Z,5,0)),0,VLOOKUP($O30,[1]BEx6_1!$A:$Z,5,0))</f>
        <v>11.15884627</v>
      </c>
      <c r="E30" s="24">
        <f>IF(ISERROR(VLOOKUP($O30,[1]BEx6_1!$A:$Z,6,0)),0,VLOOKUP($O30,[1]BEx6_1!$A:$Z,6,0))</f>
        <v>1542.5971972499999</v>
      </c>
      <c r="F30" s="25">
        <f t="shared" si="0"/>
        <v>77.248237720867792</v>
      </c>
      <c r="G30" s="23">
        <f>IF(ISERROR(VLOOKUP($O30,[1]BEx6_1!$A:$Z,8,0)),0,VLOOKUP($O30,[1]BEx6_1!$A:$Z,8,0))</f>
        <v>2848.8622410600001</v>
      </c>
      <c r="H30" s="56">
        <f>IF(ISERROR(VLOOKUP($O30,[1]BEx6_1!$A:$Z,10,0)),0,VLOOKUP($O30,[1]BEx6_1!$A:$Z,10,0))</f>
        <v>1266.11149561</v>
      </c>
      <c r="I30" s="24">
        <f>IF(ISERROR(VLOOKUP($O30,[1]BEx6_1!$A:$Z,11,0)),0,VLOOKUP($O30,[1]BEx6_1!$A:$Z,11,0))</f>
        <v>519.57272964000003</v>
      </c>
      <c r="J30" s="30">
        <f t="shared" si="1"/>
        <v>18.23790291266166</v>
      </c>
      <c r="K30" s="23">
        <f t="shared" si="2"/>
        <v>4845.7973722200004</v>
      </c>
      <c r="L30" s="56">
        <f t="shared" si="2"/>
        <v>1277.2703418799999</v>
      </c>
      <c r="M30" s="26">
        <f t="shared" si="2"/>
        <v>2062.1699268900002</v>
      </c>
      <c r="N30" s="28">
        <f t="shared" si="3"/>
        <v>42.555843104625325</v>
      </c>
      <c r="O30" s="20" t="s">
        <v>36</v>
      </c>
      <c r="P30" s="57" t="str">
        <f t="shared" si="4"/>
        <v/>
      </c>
      <c r="Q30" s="58"/>
    </row>
    <row r="31" spans="1:17" ht="21">
      <c r="A31" s="59">
        <v>26</v>
      </c>
      <c r="B31" s="22" t="str">
        <f>VLOOKUP($O31,[1]Name!$A:$B,2,0)</f>
        <v>ยะลา</v>
      </c>
      <c r="C31" s="23">
        <f>IF(ISERROR(VLOOKUP($O31,[1]BEx6_1!$A:$Z,3,0)),0,VLOOKUP($O31,[1]BEx6_1!$A:$Z,3,0))</f>
        <v>4733.3856176299996</v>
      </c>
      <c r="D31" s="56">
        <f>IF(ISERROR(VLOOKUP($O31,[1]BEx6_1!$A:$Z,5,0)),0,VLOOKUP($O31,[1]BEx6_1!$A:$Z,5,0))</f>
        <v>46.156408579999997</v>
      </c>
      <c r="E31" s="24">
        <f>IF(ISERROR(VLOOKUP($O31,[1]BEx6_1!$A:$Z,6,0)),0,VLOOKUP($O31,[1]BEx6_1!$A:$Z,6,0))</f>
        <v>3092.9576780500001</v>
      </c>
      <c r="F31" s="25">
        <f t="shared" si="0"/>
        <v>65.343454514458941</v>
      </c>
      <c r="G31" s="23">
        <f>IF(ISERROR(VLOOKUP($O31,[1]BEx6_1!$A:$Z,8,0)),0,VLOOKUP($O31,[1]BEx6_1!$A:$Z,8,0))</f>
        <v>4942.3219736399997</v>
      </c>
      <c r="H31" s="56">
        <f>IF(ISERROR(VLOOKUP($O31,[1]BEx6_1!$A:$Z,10,0)),0,VLOOKUP($O31,[1]BEx6_1!$A:$Z,10,0))</f>
        <v>2897.17115711</v>
      </c>
      <c r="I31" s="24">
        <f>IF(ISERROR(VLOOKUP($O31,[1]BEx6_1!$A:$Z,11,0)),0,VLOOKUP($O31,[1]BEx6_1!$A:$Z,11,0))</f>
        <v>1029.6153223900001</v>
      </c>
      <c r="J31" s="30">
        <f t="shared" si="1"/>
        <v>20.832623367750617</v>
      </c>
      <c r="K31" s="23">
        <f t="shared" si="2"/>
        <v>9675.7075912699984</v>
      </c>
      <c r="L31" s="56">
        <f t="shared" si="2"/>
        <v>2943.32756569</v>
      </c>
      <c r="M31" s="26">
        <f t="shared" si="2"/>
        <v>4122.5730004400002</v>
      </c>
      <c r="N31" s="28">
        <f t="shared" si="3"/>
        <v>42.607457506876621</v>
      </c>
      <c r="O31" s="20" t="s">
        <v>37</v>
      </c>
      <c r="P31" s="57" t="str">
        <f t="shared" si="4"/>
        <v/>
      </c>
      <c r="Q31" s="58"/>
    </row>
    <row r="32" spans="1:17" ht="21">
      <c r="A32" s="59">
        <v>27</v>
      </c>
      <c r="B32" s="22" t="str">
        <f>VLOOKUP($O32,[1]Name!$A:$B,2,0)</f>
        <v>ฉะเชิงเทรา</v>
      </c>
      <c r="C32" s="23">
        <f>IF(ISERROR(VLOOKUP($O32,[1]BEx6_1!$A:$Z,3,0)),0,VLOOKUP($O32,[1]BEx6_1!$A:$Z,3,0))</f>
        <v>1870.9453873299999</v>
      </c>
      <c r="D32" s="56">
        <f>IF(ISERROR(VLOOKUP($O32,[1]BEx6_1!$A:$Z,5,0)),0,VLOOKUP($O32,[1]BEx6_1!$A:$Z,5,0))</f>
        <v>19.14049752</v>
      </c>
      <c r="E32" s="24">
        <f>IF(ISERROR(VLOOKUP($O32,[1]BEx6_1!$A:$Z,6,0)),0,VLOOKUP($O32,[1]BEx6_1!$A:$Z,6,0))</f>
        <v>1398.7593666299999</v>
      </c>
      <c r="F32" s="25">
        <f t="shared" si="0"/>
        <v>74.762169762001975</v>
      </c>
      <c r="G32" s="23">
        <f>IF(ISERROR(VLOOKUP($O32,[1]BEx6_1!$A:$Z,8,0)),0,VLOOKUP($O32,[1]BEx6_1!$A:$Z,8,0))</f>
        <v>3163.1033671</v>
      </c>
      <c r="H32" s="56">
        <f>IF(ISERROR(VLOOKUP($O32,[1]BEx6_1!$A:$Z,10,0)),0,VLOOKUP($O32,[1]BEx6_1!$A:$Z,10,0))</f>
        <v>1575.86868901</v>
      </c>
      <c r="I32" s="24">
        <f>IF(ISERROR(VLOOKUP($O32,[1]BEx6_1!$A:$Z,11,0)),0,VLOOKUP($O32,[1]BEx6_1!$A:$Z,11,0))</f>
        <v>749.03305383999998</v>
      </c>
      <c r="J32" s="30">
        <f t="shared" si="1"/>
        <v>23.680321725518862</v>
      </c>
      <c r="K32" s="23">
        <f t="shared" si="2"/>
        <v>5034.0487544299995</v>
      </c>
      <c r="L32" s="56">
        <f t="shared" si="2"/>
        <v>1595.0091865300001</v>
      </c>
      <c r="M32" s="26">
        <f t="shared" si="2"/>
        <v>2147.7924204699998</v>
      </c>
      <c r="N32" s="28">
        <f t="shared" si="3"/>
        <v>42.66530828848105</v>
      </c>
      <c r="O32" s="20" t="s">
        <v>38</v>
      </c>
      <c r="P32" s="57" t="str">
        <f t="shared" si="4"/>
        <v/>
      </c>
      <c r="Q32" s="58"/>
    </row>
    <row r="33" spans="1:17" ht="21">
      <c r="A33" s="59">
        <v>28</v>
      </c>
      <c r="B33" s="22" t="str">
        <f>VLOOKUP($O33,[1]Name!$A:$B,2,0)</f>
        <v>เพชรบูรณ์</v>
      </c>
      <c r="C33" s="23">
        <f>IF(ISERROR(VLOOKUP($O33,[1]BEx6_1!$A:$Z,3,0)),0,VLOOKUP($O33,[1]BEx6_1!$A:$Z,3,0))</f>
        <v>2124.5741378799999</v>
      </c>
      <c r="D33" s="56">
        <f>IF(ISERROR(VLOOKUP($O33,[1]BEx6_1!$A:$Z,5,0)),0,VLOOKUP($O33,[1]BEx6_1!$A:$Z,5,0))</f>
        <v>10.853692860000001</v>
      </c>
      <c r="E33" s="24">
        <f>IF(ISERROR(VLOOKUP($O33,[1]BEx6_1!$A:$Z,6,0)),0,VLOOKUP($O33,[1]BEx6_1!$A:$Z,6,0))</f>
        <v>1632.4053054599999</v>
      </c>
      <c r="F33" s="25">
        <f t="shared" si="0"/>
        <v>76.834471264386693</v>
      </c>
      <c r="G33" s="23">
        <f>IF(ISERROR(VLOOKUP($O33,[1]BEx6_1!$A:$Z,8,0)),0,VLOOKUP($O33,[1]BEx6_1!$A:$Z,8,0))</f>
        <v>4014.4323725600002</v>
      </c>
      <c r="H33" s="56">
        <f>IF(ISERROR(VLOOKUP($O33,[1]BEx6_1!$A:$Z,10,0)),0,VLOOKUP($O33,[1]BEx6_1!$A:$Z,10,0))</f>
        <v>1699.6217970299999</v>
      </c>
      <c r="I33" s="24">
        <f>IF(ISERROR(VLOOKUP($O33,[1]BEx6_1!$A:$Z,11,0)),0,VLOOKUP($O33,[1]BEx6_1!$A:$Z,11,0))</f>
        <v>1001.30056015</v>
      </c>
      <c r="J33" s="30">
        <f t="shared" si="1"/>
        <v>24.942519071792745</v>
      </c>
      <c r="K33" s="23">
        <f t="shared" si="2"/>
        <v>6139.0065104400001</v>
      </c>
      <c r="L33" s="56">
        <f t="shared" si="2"/>
        <v>1710.4754898899998</v>
      </c>
      <c r="M33" s="26">
        <f t="shared" si="2"/>
        <v>2633.7058656099998</v>
      </c>
      <c r="N33" s="28">
        <f t="shared" si="3"/>
        <v>42.901174011317913</v>
      </c>
      <c r="O33" s="20" t="s">
        <v>39</v>
      </c>
      <c r="P33" s="57" t="str">
        <f t="shared" si="4"/>
        <v/>
      </c>
      <c r="Q33" s="58"/>
    </row>
    <row r="34" spans="1:17" ht="21">
      <c r="A34" s="59">
        <v>29</v>
      </c>
      <c r="B34" s="22" t="str">
        <f>VLOOKUP($O34,[1]Name!$A:$B,2,0)</f>
        <v>สระบุรี</v>
      </c>
      <c r="C34" s="23">
        <f>IF(ISERROR(VLOOKUP($O34,[1]BEx6_1!$A:$Z,3,0)),0,VLOOKUP($O34,[1]BEx6_1!$A:$Z,3,0))</f>
        <v>1919.88393862</v>
      </c>
      <c r="D34" s="56">
        <f>IF(ISERROR(VLOOKUP($O34,[1]BEx6_1!$A:$Z,5,0)),0,VLOOKUP($O34,[1]BEx6_1!$A:$Z,5,0))</f>
        <v>11.43666</v>
      </c>
      <c r="E34" s="24">
        <f>IF(ISERROR(VLOOKUP($O34,[1]BEx6_1!$A:$Z,6,0)),0,VLOOKUP($O34,[1]BEx6_1!$A:$Z,6,0))</f>
        <v>1498.9095773700001</v>
      </c>
      <c r="F34" s="25">
        <f t="shared" si="0"/>
        <v>78.072926556560844</v>
      </c>
      <c r="G34" s="23">
        <f>IF(ISERROR(VLOOKUP($O34,[1]BEx6_1!$A:$Z,8,0)),0,VLOOKUP($O34,[1]BEx6_1!$A:$Z,8,0))</f>
        <v>2896.5513879800001</v>
      </c>
      <c r="H34" s="56">
        <f>IF(ISERROR(VLOOKUP($O34,[1]BEx6_1!$A:$Z,10,0)),0,VLOOKUP($O34,[1]BEx6_1!$A:$Z,10,0))</f>
        <v>2003.8214504800001</v>
      </c>
      <c r="I34" s="24">
        <f>IF(ISERROR(VLOOKUP($O34,[1]BEx6_1!$A:$Z,11,0)),0,VLOOKUP($O34,[1]BEx6_1!$A:$Z,11,0))</f>
        <v>572.19227508999995</v>
      </c>
      <c r="J34" s="30">
        <f t="shared" si="1"/>
        <v>19.754259408773546</v>
      </c>
      <c r="K34" s="23">
        <f t="shared" si="2"/>
        <v>4816.4353265999998</v>
      </c>
      <c r="L34" s="56">
        <f t="shared" si="2"/>
        <v>2015.2581104800001</v>
      </c>
      <c r="M34" s="26">
        <f t="shared" si="2"/>
        <v>2071.1018524599999</v>
      </c>
      <c r="N34" s="28">
        <f t="shared" si="3"/>
        <v>43.000719661318996</v>
      </c>
      <c r="O34" s="20" t="s">
        <v>40</v>
      </c>
      <c r="P34" s="57" t="str">
        <f t="shared" si="4"/>
        <v/>
      </c>
      <c r="Q34" s="58"/>
    </row>
    <row r="35" spans="1:17" ht="21">
      <c r="A35" s="59">
        <v>30</v>
      </c>
      <c r="B35" s="22" t="str">
        <f>VLOOKUP($O35,[1]Name!$A:$B,2,0)</f>
        <v>กำแพงเพชร</v>
      </c>
      <c r="C35" s="23">
        <f>IF(ISERROR(VLOOKUP($O35,[1]BEx6_1!$A:$Z,3,0)),0,VLOOKUP($O35,[1]BEx6_1!$A:$Z,3,0))</f>
        <v>1589.7490686799999</v>
      </c>
      <c r="D35" s="56">
        <f>IF(ISERROR(VLOOKUP($O35,[1]BEx6_1!$A:$Z,5,0)),0,VLOOKUP($O35,[1]BEx6_1!$A:$Z,5,0))</f>
        <v>4.7250894600000004</v>
      </c>
      <c r="E35" s="24">
        <f>IF(ISERROR(VLOOKUP($O35,[1]BEx6_1!$A:$Z,6,0)),0,VLOOKUP($O35,[1]BEx6_1!$A:$Z,6,0))</f>
        <v>1227.98866546</v>
      </c>
      <c r="F35" s="25">
        <f t="shared" si="0"/>
        <v>77.244182094701472</v>
      </c>
      <c r="G35" s="23">
        <f>IF(ISERROR(VLOOKUP($O35,[1]BEx6_1!$A:$Z,8,0)),0,VLOOKUP($O35,[1]BEx6_1!$A:$Z,8,0))</f>
        <v>2888.6290933099999</v>
      </c>
      <c r="H35" s="56">
        <f>IF(ISERROR(VLOOKUP($O35,[1]BEx6_1!$A:$Z,10,0)),0,VLOOKUP($O35,[1]BEx6_1!$A:$Z,10,0))</f>
        <v>1110.94843117</v>
      </c>
      <c r="I35" s="24">
        <f>IF(ISERROR(VLOOKUP($O35,[1]BEx6_1!$A:$Z,11,0)),0,VLOOKUP($O35,[1]BEx6_1!$A:$Z,11,0))</f>
        <v>704.72910696999998</v>
      </c>
      <c r="J35" s="30">
        <f t="shared" si="1"/>
        <v>24.396663060762517</v>
      </c>
      <c r="K35" s="23">
        <f t="shared" si="2"/>
        <v>4478.3781619900001</v>
      </c>
      <c r="L35" s="56">
        <f t="shared" si="2"/>
        <v>1115.67352063</v>
      </c>
      <c r="M35" s="26">
        <f t="shared" si="2"/>
        <v>1932.71777243</v>
      </c>
      <c r="N35" s="28">
        <f t="shared" si="3"/>
        <v>43.156645163060162</v>
      </c>
      <c r="O35" s="20" t="s">
        <v>41</v>
      </c>
      <c r="P35" s="57" t="str">
        <f t="shared" si="4"/>
        <v/>
      </c>
      <c r="Q35" s="58"/>
    </row>
    <row r="36" spans="1:17" ht="21">
      <c r="A36" s="59">
        <v>31</v>
      </c>
      <c r="B36" s="22" t="str">
        <f>VLOOKUP($O36,[1]Name!$A:$B,2,0)</f>
        <v>สตูล</v>
      </c>
      <c r="C36" s="23">
        <f>IF(ISERROR(VLOOKUP($O36,[1]BEx6_1!$A:$Z,3,0)),0,VLOOKUP($O36,[1]BEx6_1!$A:$Z,3,0))</f>
        <v>908.75773337999999</v>
      </c>
      <c r="D36" s="56">
        <f>IF(ISERROR(VLOOKUP($O36,[1]BEx6_1!$A:$Z,5,0)),0,VLOOKUP($O36,[1]BEx6_1!$A:$Z,5,0))</f>
        <v>5.2133060000000002</v>
      </c>
      <c r="E36" s="24">
        <f>IF(ISERROR(VLOOKUP($O36,[1]BEx6_1!$A:$Z,6,0)),0,VLOOKUP($O36,[1]BEx6_1!$A:$Z,6,0))</f>
        <v>734.98331937</v>
      </c>
      <c r="F36" s="25">
        <f t="shared" si="0"/>
        <v>80.877806303373092</v>
      </c>
      <c r="G36" s="23">
        <f>IF(ISERROR(VLOOKUP($O36,[1]BEx6_1!$A:$Z,8,0)),0,VLOOKUP($O36,[1]BEx6_1!$A:$Z,8,0))</f>
        <v>1904.3754928599999</v>
      </c>
      <c r="H36" s="56">
        <f>IF(ISERROR(VLOOKUP($O36,[1]BEx6_1!$A:$Z,10,0)),0,VLOOKUP($O36,[1]BEx6_1!$A:$Z,10,0))</f>
        <v>1072.77957539</v>
      </c>
      <c r="I36" s="24">
        <f>IF(ISERROR(VLOOKUP($O36,[1]BEx6_1!$A:$Z,11,0)),0,VLOOKUP($O36,[1]BEx6_1!$A:$Z,11,0))</f>
        <v>487.40260754000002</v>
      </c>
      <c r="J36" s="30">
        <f t="shared" si="1"/>
        <v>25.593829019928027</v>
      </c>
      <c r="K36" s="23">
        <f t="shared" si="2"/>
        <v>2813.1332262400001</v>
      </c>
      <c r="L36" s="56">
        <f t="shared" si="2"/>
        <v>1077.9928813900001</v>
      </c>
      <c r="M36" s="26">
        <f t="shared" si="2"/>
        <v>1222.3859269100001</v>
      </c>
      <c r="N36" s="28">
        <f t="shared" si="3"/>
        <v>43.452827456160911</v>
      </c>
      <c r="O36" s="20" t="s">
        <v>42</v>
      </c>
      <c r="P36" s="57" t="str">
        <f t="shared" si="4"/>
        <v/>
      </c>
      <c r="Q36" s="58"/>
    </row>
    <row r="37" spans="1:17" ht="21">
      <c r="A37" s="59">
        <v>32</v>
      </c>
      <c r="B37" s="22" t="str">
        <f>VLOOKUP($O37,[1]Name!$A:$B,2,0)</f>
        <v>แม่ฮ่องสอน</v>
      </c>
      <c r="C37" s="23">
        <f>IF(ISERROR(VLOOKUP($O37,[1]BEx6_1!$A:$Z,3,0)),0,VLOOKUP($O37,[1]BEx6_1!$A:$Z,3,0))</f>
        <v>1095.0088794999999</v>
      </c>
      <c r="D37" s="56">
        <f>IF(ISERROR(VLOOKUP($O37,[1]BEx6_1!$A:$Z,5,0)),0,VLOOKUP($O37,[1]BEx6_1!$A:$Z,5,0))</f>
        <v>8.8170798300000008</v>
      </c>
      <c r="E37" s="24">
        <f>IF(ISERROR(VLOOKUP($O37,[1]BEx6_1!$A:$Z,6,0)),0,VLOOKUP($O37,[1]BEx6_1!$A:$Z,6,0))</f>
        <v>840.14381829000001</v>
      </c>
      <c r="F37" s="25">
        <f t="shared" si="0"/>
        <v>76.724840685641226</v>
      </c>
      <c r="G37" s="23">
        <f>IF(ISERROR(VLOOKUP($O37,[1]BEx6_1!$A:$Z,8,0)),0,VLOOKUP($O37,[1]BEx6_1!$A:$Z,8,0))</f>
        <v>1377.6685465800001</v>
      </c>
      <c r="H37" s="56">
        <f>IF(ISERROR(VLOOKUP($O37,[1]BEx6_1!$A:$Z,10,0)),0,VLOOKUP($O37,[1]BEx6_1!$A:$Z,10,0))</f>
        <v>592.92288518999999</v>
      </c>
      <c r="I37" s="24">
        <f>IF(ISERROR(VLOOKUP($O37,[1]BEx6_1!$A:$Z,11,0)),0,VLOOKUP($O37,[1]BEx6_1!$A:$Z,11,0))</f>
        <v>238.59975496999999</v>
      </c>
      <c r="J37" s="30">
        <f t="shared" si="1"/>
        <v>17.319097221339131</v>
      </c>
      <c r="K37" s="23">
        <f t="shared" si="2"/>
        <v>2472.6774260800003</v>
      </c>
      <c r="L37" s="56">
        <f t="shared" si="2"/>
        <v>601.73996502</v>
      </c>
      <c r="M37" s="26">
        <f t="shared" si="2"/>
        <v>1078.7435732599999</v>
      </c>
      <c r="N37" s="28">
        <f t="shared" si="3"/>
        <v>43.626538661379705</v>
      </c>
      <c r="O37" s="20" t="s">
        <v>43</v>
      </c>
      <c r="P37" s="57" t="str">
        <f t="shared" si="4"/>
        <v/>
      </c>
      <c r="Q37" s="58"/>
    </row>
    <row r="38" spans="1:17" ht="21">
      <c r="A38" s="59">
        <v>33</v>
      </c>
      <c r="B38" s="22" t="str">
        <f>VLOOKUP($O38,[1]Name!$A:$B,2,0)</f>
        <v>กาญจนบุรี</v>
      </c>
      <c r="C38" s="23">
        <f>IF(ISERROR(VLOOKUP($O38,[1]BEx6_1!$A:$Z,3,0)),0,VLOOKUP($O38,[1]BEx6_1!$A:$Z,3,0))</f>
        <v>2300.0584820300001</v>
      </c>
      <c r="D38" s="56">
        <f>IF(ISERROR(VLOOKUP($O38,[1]BEx6_1!$A:$Z,5,0)),0,VLOOKUP($O38,[1]BEx6_1!$A:$Z,5,0))</f>
        <v>18.240930599999999</v>
      </c>
      <c r="E38" s="24">
        <f>IF(ISERROR(VLOOKUP($O38,[1]BEx6_1!$A:$Z,6,0)),0,VLOOKUP($O38,[1]BEx6_1!$A:$Z,6,0))</f>
        <v>1841.28205854</v>
      </c>
      <c r="F38" s="25">
        <f t="shared" si="0"/>
        <v>80.053706152502244</v>
      </c>
      <c r="G38" s="23">
        <f>IF(ISERROR(VLOOKUP($O38,[1]BEx6_1!$A:$Z,8,0)),0,VLOOKUP($O38,[1]BEx6_1!$A:$Z,8,0))</f>
        <v>4468.8274765899996</v>
      </c>
      <c r="H38" s="56">
        <f>IF(ISERROR(VLOOKUP($O38,[1]BEx6_1!$A:$Z,10,0)),0,VLOOKUP($O38,[1]BEx6_1!$A:$Z,10,0))</f>
        <v>1282.55819787</v>
      </c>
      <c r="I38" s="24">
        <f>IF(ISERROR(VLOOKUP($O38,[1]BEx6_1!$A:$Z,11,0)),0,VLOOKUP($O38,[1]BEx6_1!$A:$Z,11,0))</f>
        <v>1123.09640762</v>
      </c>
      <c r="J38" s="30">
        <f t="shared" si="1"/>
        <v>25.131791582990225</v>
      </c>
      <c r="K38" s="23">
        <f t="shared" ref="K38:M69" si="5">C38+G38</f>
        <v>6768.8859586199997</v>
      </c>
      <c r="L38" s="56">
        <f t="shared" si="5"/>
        <v>1300.7991284699999</v>
      </c>
      <c r="M38" s="26">
        <f t="shared" si="5"/>
        <v>2964.3784661600002</v>
      </c>
      <c r="N38" s="28">
        <f t="shared" si="3"/>
        <v>43.794185398927304</v>
      </c>
      <c r="O38" s="20" t="s">
        <v>44</v>
      </c>
      <c r="P38" s="57" t="str">
        <f t="shared" si="4"/>
        <v/>
      </c>
      <c r="Q38" s="58"/>
    </row>
    <row r="39" spans="1:17" ht="21">
      <c r="A39" s="59">
        <v>34</v>
      </c>
      <c r="B39" s="22" t="str">
        <f>VLOOKUP($O39,[1]Name!$A:$B,2,0)</f>
        <v>พังงา</v>
      </c>
      <c r="C39" s="23">
        <f>IF(ISERROR(VLOOKUP($O39,[1]BEx6_1!$A:$Z,3,0)),0,VLOOKUP($O39,[1]BEx6_1!$A:$Z,3,0))</f>
        <v>1018.43092854</v>
      </c>
      <c r="D39" s="56">
        <f>IF(ISERROR(VLOOKUP($O39,[1]BEx6_1!$A:$Z,5,0)),0,VLOOKUP($O39,[1]BEx6_1!$A:$Z,5,0))</f>
        <v>10.81183908</v>
      </c>
      <c r="E39" s="24">
        <f>IF(ISERROR(VLOOKUP($O39,[1]BEx6_1!$A:$Z,6,0)),0,VLOOKUP($O39,[1]BEx6_1!$A:$Z,6,0))</f>
        <v>745.49164330999997</v>
      </c>
      <c r="F39" s="25">
        <f t="shared" si="0"/>
        <v>73.20001999337552</v>
      </c>
      <c r="G39" s="23">
        <f>IF(ISERROR(VLOOKUP($O39,[1]BEx6_1!$A:$Z,8,0)),0,VLOOKUP($O39,[1]BEx6_1!$A:$Z,8,0))</f>
        <v>1396.4395231000001</v>
      </c>
      <c r="H39" s="56">
        <f>IF(ISERROR(VLOOKUP($O39,[1]BEx6_1!$A:$Z,10,0)),0,VLOOKUP($O39,[1]BEx6_1!$A:$Z,10,0))</f>
        <v>820.71615860999998</v>
      </c>
      <c r="I39" s="24">
        <f>IF(ISERROR(VLOOKUP($O39,[1]BEx6_1!$A:$Z,11,0)),0,VLOOKUP($O39,[1]BEx6_1!$A:$Z,11,0))</f>
        <v>315.94843286000003</v>
      </c>
      <c r="J39" s="30">
        <f t="shared" si="1"/>
        <v>22.62528578098507</v>
      </c>
      <c r="K39" s="23">
        <f t="shared" si="5"/>
        <v>2414.8704516400003</v>
      </c>
      <c r="L39" s="56">
        <f t="shared" si="5"/>
        <v>831.52799769000001</v>
      </c>
      <c r="M39" s="26">
        <f t="shared" si="5"/>
        <v>1061.4400761699999</v>
      </c>
      <c r="N39" s="28">
        <f t="shared" si="3"/>
        <v>43.954327879126964</v>
      </c>
      <c r="O39" s="20" t="s">
        <v>45</v>
      </c>
      <c r="P39" s="57" t="str">
        <f t="shared" si="4"/>
        <v/>
      </c>
      <c r="Q39" s="58"/>
    </row>
    <row r="40" spans="1:17" ht="21">
      <c r="A40" s="59">
        <v>35</v>
      </c>
      <c r="B40" s="22" t="str">
        <f>VLOOKUP($O40,[1]Name!$A:$B,2,0)</f>
        <v>กาฬสินธุ์</v>
      </c>
      <c r="C40" s="23">
        <f>IF(ISERROR(VLOOKUP($O40,[1]BEx6_1!$A:$Z,3,0)),0,VLOOKUP($O40,[1]BEx6_1!$A:$Z,3,0))</f>
        <v>2445.5970783500002</v>
      </c>
      <c r="D40" s="56">
        <f>IF(ISERROR(VLOOKUP($O40,[1]BEx6_1!$A:$Z,5,0)),0,VLOOKUP($O40,[1]BEx6_1!$A:$Z,5,0))</f>
        <v>9.0488929500000008</v>
      </c>
      <c r="E40" s="24">
        <f>IF(ISERROR(VLOOKUP($O40,[1]BEx6_1!$A:$Z,6,0)),0,VLOOKUP($O40,[1]BEx6_1!$A:$Z,6,0))</f>
        <v>1905.19872033</v>
      </c>
      <c r="F40" s="25">
        <f t="shared" si="0"/>
        <v>77.903213787587731</v>
      </c>
      <c r="G40" s="23">
        <f>IF(ISERROR(VLOOKUP($O40,[1]BEx6_1!$A:$Z,8,0)),0,VLOOKUP($O40,[1]BEx6_1!$A:$Z,8,0))</f>
        <v>3877.7513921700001</v>
      </c>
      <c r="H40" s="56">
        <f>IF(ISERROR(VLOOKUP($O40,[1]BEx6_1!$A:$Z,10,0)),0,VLOOKUP($O40,[1]BEx6_1!$A:$Z,10,0))</f>
        <v>1336.0715983299999</v>
      </c>
      <c r="I40" s="24">
        <f>IF(ISERROR(VLOOKUP($O40,[1]BEx6_1!$A:$Z,11,0)),0,VLOOKUP($O40,[1]BEx6_1!$A:$Z,11,0))</f>
        <v>884.31508322000002</v>
      </c>
      <c r="J40" s="30">
        <f t="shared" si="1"/>
        <v>22.804842131076768</v>
      </c>
      <c r="K40" s="23">
        <f t="shared" si="5"/>
        <v>6323.3484705200008</v>
      </c>
      <c r="L40" s="56">
        <f t="shared" si="5"/>
        <v>1345.1204912799999</v>
      </c>
      <c r="M40" s="26">
        <f t="shared" si="5"/>
        <v>2789.5138035499999</v>
      </c>
      <c r="N40" s="28">
        <f t="shared" si="3"/>
        <v>44.114503835348557</v>
      </c>
      <c r="O40" s="20" t="s">
        <v>46</v>
      </c>
      <c r="P40" s="57" t="str">
        <f t="shared" si="4"/>
        <v/>
      </c>
      <c r="Q40" s="58"/>
    </row>
    <row r="41" spans="1:17" ht="21">
      <c r="A41" s="59">
        <v>36</v>
      </c>
      <c r="B41" s="22" t="str">
        <f>VLOOKUP($O41,[1]Name!$A:$B,2,0)</f>
        <v>ประจวบคีรีขันธ์</v>
      </c>
      <c r="C41" s="23">
        <f>IF(ISERROR(VLOOKUP($O41,[1]BEx6_1!$A:$Z,3,0)),0,VLOOKUP($O41,[1]BEx6_1!$A:$Z,3,0))</f>
        <v>1228.0636128199999</v>
      </c>
      <c r="D41" s="56">
        <f>IF(ISERROR(VLOOKUP($O41,[1]BEx6_1!$A:$Z,5,0)),0,VLOOKUP($O41,[1]BEx6_1!$A:$Z,5,0))</f>
        <v>6.7056236699999996</v>
      </c>
      <c r="E41" s="24">
        <f>IF(ISERROR(VLOOKUP($O41,[1]BEx6_1!$A:$Z,6,0)),0,VLOOKUP($O41,[1]BEx6_1!$A:$Z,6,0))</f>
        <v>960.71385270999997</v>
      </c>
      <c r="F41" s="25">
        <f t="shared" si="0"/>
        <v>78.229974626795979</v>
      </c>
      <c r="G41" s="23">
        <f>IF(ISERROR(VLOOKUP($O41,[1]BEx6_1!$A:$Z,8,0)),0,VLOOKUP($O41,[1]BEx6_1!$A:$Z,8,0))</f>
        <v>2432.1973822999998</v>
      </c>
      <c r="H41" s="56">
        <f>IF(ISERROR(VLOOKUP($O41,[1]BEx6_1!$A:$Z,10,0)),0,VLOOKUP($O41,[1]BEx6_1!$A:$Z,10,0))</f>
        <v>1093.8650618700001</v>
      </c>
      <c r="I41" s="24">
        <f>IF(ISERROR(VLOOKUP($O41,[1]BEx6_1!$A:$Z,11,0)),0,VLOOKUP($O41,[1]BEx6_1!$A:$Z,11,0))</f>
        <v>661.75869299999999</v>
      </c>
      <c r="J41" s="30">
        <f t="shared" si="1"/>
        <v>27.208264338078102</v>
      </c>
      <c r="K41" s="23">
        <f t="shared" si="5"/>
        <v>3660.2609951199997</v>
      </c>
      <c r="L41" s="56">
        <f t="shared" si="5"/>
        <v>1100.5706855400001</v>
      </c>
      <c r="M41" s="26">
        <f t="shared" si="5"/>
        <v>1622.4725457099998</v>
      </c>
      <c r="N41" s="28">
        <f t="shared" si="3"/>
        <v>44.326690033119014</v>
      </c>
      <c r="O41" s="20" t="s">
        <v>47</v>
      </c>
      <c r="P41" s="57" t="str">
        <f t="shared" si="4"/>
        <v/>
      </c>
      <c r="Q41" s="58"/>
    </row>
    <row r="42" spans="1:17" ht="21">
      <c r="A42" s="59">
        <v>37</v>
      </c>
      <c r="B42" s="22" t="str">
        <f>VLOOKUP($O42,[1]Name!$A:$B,2,0)</f>
        <v>ภูเก็ต</v>
      </c>
      <c r="C42" s="23">
        <f>IF(ISERROR(VLOOKUP($O42,[1]BEx6_1!$A:$Z,3,0)),0,VLOOKUP($O42,[1]BEx6_1!$A:$Z,3,0))</f>
        <v>1651.6552229399999</v>
      </c>
      <c r="D42" s="56">
        <f>IF(ISERROR(VLOOKUP($O42,[1]BEx6_1!$A:$Z,5,0)),0,VLOOKUP($O42,[1]BEx6_1!$A:$Z,5,0))</f>
        <v>13.91916236</v>
      </c>
      <c r="E42" s="24">
        <f>IF(ISERROR(VLOOKUP($O42,[1]BEx6_1!$A:$Z,6,0)),0,VLOOKUP($O42,[1]BEx6_1!$A:$Z,6,0))</f>
        <v>1278.2872265999999</v>
      </c>
      <c r="F42" s="25">
        <f t="shared" si="0"/>
        <v>77.394313828076491</v>
      </c>
      <c r="G42" s="23">
        <f>IF(ISERROR(VLOOKUP($O42,[1]BEx6_1!$A:$Z,8,0)),0,VLOOKUP($O42,[1]BEx6_1!$A:$Z,8,0))</f>
        <v>1815.0788625</v>
      </c>
      <c r="H42" s="56">
        <f>IF(ISERROR(VLOOKUP($O42,[1]BEx6_1!$A:$Z,10,0)),0,VLOOKUP($O42,[1]BEx6_1!$A:$Z,10,0))</f>
        <v>1226.8932328000001</v>
      </c>
      <c r="I42" s="24">
        <f>IF(ISERROR(VLOOKUP($O42,[1]BEx6_1!$A:$Z,11,0)),0,VLOOKUP($O42,[1]BEx6_1!$A:$Z,11,0))</f>
        <v>260.92789882</v>
      </c>
      <c r="J42" s="30">
        <f t="shared" si="1"/>
        <v>14.375568148075438</v>
      </c>
      <c r="K42" s="23">
        <f t="shared" si="5"/>
        <v>3466.7340854399999</v>
      </c>
      <c r="L42" s="56">
        <f t="shared" si="5"/>
        <v>1240.8123951600001</v>
      </c>
      <c r="M42" s="26">
        <f t="shared" si="5"/>
        <v>1539.2151254199998</v>
      </c>
      <c r="N42" s="28">
        <f t="shared" si="3"/>
        <v>44.399572839594988</v>
      </c>
      <c r="O42" s="20" t="s">
        <v>48</v>
      </c>
      <c r="P42" s="57" t="str">
        <f t="shared" si="4"/>
        <v/>
      </c>
      <c r="Q42" s="58"/>
    </row>
    <row r="43" spans="1:17" ht="21">
      <c r="A43" s="59">
        <v>38</v>
      </c>
      <c r="B43" s="22" t="str">
        <f>VLOOKUP($O43,[1]Name!$A:$B,2,0)</f>
        <v>มหาสารคาม</v>
      </c>
      <c r="C43" s="23">
        <f>IF(ISERROR(VLOOKUP($O43,[1]BEx6_1!$A:$Z,3,0)),0,VLOOKUP($O43,[1]BEx6_1!$A:$Z,3,0))</f>
        <v>3219.6063587499998</v>
      </c>
      <c r="D43" s="56">
        <f>IF(ISERROR(VLOOKUP($O43,[1]BEx6_1!$A:$Z,5,0)),0,VLOOKUP($O43,[1]BEx6_1!$A:$Z,5,0))</f>
        <v>9.5697240899999994</v>
      </c>
      <c r="E43" s="24">
        <f>IF(ISERROR(VLOOKUP($O43,[1]BEx6_1!$A:$Z,6,0)),0,VLOOKUP($O43,[1]BEx6_1!$A:$Z,6,0))</f>
        <v>2418.3737052299998</v>
      </c>
      <c r="F43" s="25">
        <f t="shared" si="0"/>
        <v>75.113956047997249</v>
      </c>
      <c r="G43" s="23">
        <f>IF(ISERROR(VLOOKUP($O43,[1]BEx6_1!$A:$Z,8,0)),0,VLOOKUP($O43,[1]BEx6_1!$A:$Z,8,0))</f>
        <v>3797.5869278499999</v>
      </c>
      <c r="H43" s="56">
        <f>IF(ISERROR(VLOOKUP($O43,[1]BEx6_1!$A:$Z,10,0)),0,VLOOKUP($O43,[1]BEx6_1!$A:$Z,10,0))</f>
        <v>1434.95576959</v>
      </c>
      <c r="I43" s="24">
        <f>IF(ISERROR(VLOOKUP($O43,[1]BEx6_1!$A:$Z,11,0)),0,VLOOKUP($O43,[1]BEx6_1!$A:$Z,11,0))</f>
        <v>701.74489627000003</v>
      </c>
      <c r="J43" s="30">
        <f t="shared" si="1"/>
        <v>18.478705283180766</v>
      </c>
      <c r="K43" s="23">
        <f t="shared" si="5"/>
        <v>7017.1932865999997</v>
      </c>
      <c r="L43" s="56">
        <f t="shared" si="5"/>
        <v>1444.52549368</v>
      </c>
      <c r="M43" s="26">
        <f t="shared" si="5"/>
        <v>3120.1186014999998</v>
      </c>
      <c r="N43" s="28">
        <f t="shared" si="3"/>
        <v>44.463911339853837</v>
      </c>
      <c r="O43" s="20" t="s">
        <v>49</v>
      </c>
      <c r="P43" s="57" t="str">
        <f t="shared" si="4"/>
        <v/>
      </c>
      <c r="Q43" s="58"/>
    </row>
    <row r="44" spans="1:17" ht="21">
      <c r="A44" s="59">
        <v>39</v>
      </c>
      <c r="B44" s="22" t="str">
        <f>VLOOKUP($O44,[1]Name!$A:$B,2,0)</f>
        <v>ปทุมธานี</v>
      </c>
      <c r="C44" s="23">
        <f>IF(ISERROR(VLOOKUP($O44,[1]BEx6_1!$A:$Z,3,0)),0,VLOOKUP($O44,[1]BEx6_1!$A:$Z,3,0))</f>
        <v>3118.6561657000002</v>
      </c>
      <c r="D44" s="56">
        <f>IF(ISERROR(VLOOKUP($O44,[1]BEx6_1!$A:$Z,5,0)),0,VLOOKUP($O44,[1]BEx6_1!$A:$Z,5,0))</f>
        <v>70.491296890000001</v>
      </c>
      <c r="E44" s="24">
        <f>IF(ISERROR(VLOOKUP($O44,[1]BEx6_1!$A:$Z,6,0)),0,VLOOKUP($O44,[1]BEx6_1!$A:$Z,6,0))</f>
        <v>2222.0038152299999</v>
      </c>
      <c r="F44" s="25">
        <f t="shared" si="0"/>
        <v>71.248758990116443</v>
      </c>
      <c r="G44" s="23">
        <f>IF(ISERROR(VLOOKUP($O44,[1]BEx6_1!$A:$Z,8,0)),0,VLOOKUP($O44,[1]BEx6_1!$A:$Z,8,0))</f>
        <v>3277.4011243700002</v>
      </c>
      <c r="H44" s="56">
        <f>IF(ISERROR(VLOOKUP($O44,[1]BEx6_1!$A:$Z,10,0)),0,VLOOKUP($O44,[1]BEx6_1!$A:$Z,10,0))</f>
        <v>1600.03189632</v>
      </c>
      <c r="I44" s="24">
        <f>IF(ISERROR(VLOOKUP($O44,[1]BEx6_1!$A:$Z,11,0)),0,VLOOKUP($O44,[1]BEx6_1!$A:$Z,11,0))</f>
        <v>679.88928424000005</v>
      </c>
      <c r="J44" s="30">
        <f t="shared" si="1"/>
        <v>20.744768749375837</v>
      </c>
      <c r="K44" s="23">
        <f t="shared" si="5"/>
        <v>6396.0572900700008</v>
      </c>
      <c r="L44" s="56">
        <f t="shared" si="5"/>
        <v>1670.52319321</v>
      </c>
      <c r="M44" s="26">
        <f t="shared" si="5"/>
        <v>2901.8930994699999</v>
      </c>
      <c r="N44" s="28">
        <f t="shared" si="3"/>
        <v>45.37002981469918</v>
      </c>
      <c r="O44" s="20" t="s">
        <v>50</v>
      </c>
      <c r="P44" s="57" t="str">
        <f t="shared" si="4"/>
        <v/>
      </c>
      <c r="Q44" s="58"/>
    </row>
    <row r="45" spans="1:17" ht="21">
      <c r="A45" s="59">
        <v>40</v>
      </c>
      <c r="B45" s="22" t="str">
        <f>VLOOKUP($O45,[1]Name!$A:$B,2,0)</f>
        <v>สมุทรปราการ</v>
      </c>
      <c r="C45" s="23">
        <f>IF(ISERROR(VLOOKUP($O45,[1]BEx6_1!$A:$Z,3,0)),0,VLOOKUP($O45,[1]BEx6_1!$A:$Z,3,0))</f>
        <v>2061.7863278899999</v>
      </c>
      <c r="D45" s="56">
        <f>IF(ISERROR(VLOOKUP($O45,[1]BEx6_1!$A:$Z,5,0)),0,VLOOKUP($O45,[1]BEx6_1!$A:$Z,5,0))</f>
        <v>17.774585439999999</v>
      </c>
      <c r="E45" s="24">
        <f>IF(ISERROR(VLOOKUP($O45,[1]BEx6_1!$A:$Z,6,0)),0,VLOOKUP($O45,[1]BEx6_1!$A:$Z,6,0))</f>
        <v>1459.31627344</v>
      </c>
      <c r="F45" s="25">
        <f t="shared" si="0"/>
        <v>70.779219635889319</v>
      </c>
      <c r="G45" s="23">
        <f>IF(ISERROR(VLOOKUP($O45,[1]BEx6_1!$A:$Z,8,0)),0,VLOOKUP($O45,[1]BEx6_1!$A:$Z,8,0))</f>
        <v>1672.2753494900001</v>
      </c>
      <c r="H45" s="56">
        <f>IF(ISERROR(VLOOKUP($O45,[1]BEx6_1!$A:$Z,10,0)),0,VLOOKUP($O45,[1]BEx6_1!$A:$Z,10,0))</f>
        <v>780.46790886999997</v>
      </c>
      <c r="I45" s="24">
        <f>IF(ISERROR(VLOOKUP($O45,[1]BEx6_1!$A:$Z,11,0)),0,VLOOKUP($O45,[1]BEx6_1!$A:$Z,11,0))</f>
        <v>235.86713387</v>
      </c>
      <c r="J45" s="30">
        <f t="shared" si="1"/>
        <v>14.104563219324692</v>
      </c>
      <c r="K45" s="23">
        <f t="shared" si="5"/>
        <v>3734.0616773800002</v>
      </c>
      <c r="L45" s="56">
        <f t="shared" si="5"/>
        <v>798.24249430999998</v>
      </c>
      <c r="M45" s="26">
        <f t="shared" si="5"/>
        <v>1695.1834073100001</v>
      </c>
      <c r="N45" s="28">
        <f t="shared" si="3"/>
        <v>45.397841647313747</v>
      </c>
      <c r="O45" s="20" t="s">
        <v>51</v>
      </c>
      <c r="P45" s="57" t="str">
        <f t="shared" si="4"/>
        <v/>
      </c>
      <c r="Q45" s="58"/>
    </row>
    <row r="46" spans="1:17" ht="21">
      <c r="A46" s="59">
        <v>41</v>
      </c>
      <c r="B46" s="22" t="str">
        <f>VLOOKUP($O46,[1]Name!$A:$B,2,0)</f>
        <v>นครพนม</v>
      </c>
      <c r="C46" s="23">
        <f>IF(ISERROR(VLOOKUP($O46,[1]BEx6_1!$A:$Z,3,0)),0,VLOOKUP($O46,[1]BEx6_1!$A:$Z,3,0))</f>
        <v>2069.9621828099998</v>
      </c>
      <c r="D46" s="56">
        <f>IF(ISERROR(VLOOKUP($O46,[1]BEx6_1!$A:$Z,5,0)),0,VLOOKUP($O46,[1]BEx6_1!$A:$Z,5,0))</f>
        <v>9.3783203999999998</v>
      </c>
      <c r="E46" s="24">
        <f>IF(ISERROR(VLOOKUP($O46,[1]BEx6_1!$A:$Z,6,0)),0,VLOOKUP($O46,[1]BEx6_1!$A:$Z,6,0))</f>
        <v>1572.48580345</v>
      </c>
      <c r="F46" s="25">
        <f t="shared" si="0"/>
        <v>75.966885603452454</v>
      </c>
      <c r="G46" s="23">
        <f>IF(ISERROR(VLOOKUP($O46,[1]BEx6_1!$A:$Z,8,0)),0,VLOOKUP($O46,[1]BEx6_1!$A:$Z,8,0))</f>
        <v>4015.4406789</v>
      </c>
      <c r="H46" s="56">
        <f>IF(ISERROR(VLOOKUP($O46,[1]BEx6_1!$A:$Z,10,0)),0,VLOOKUP($O46,[1]BEx6_1!$A:$Z,10,0))</f>
        <v>1551.57118302</v>
      </c>
      <c r="I46" s="24">
        <f>IF(ISERROR(VLOOKUP($O46,[1]BEx6_1!$A:$Z,11,0)),0,VLOOKUP($O46,[1]BEx6_1!$A:$Z,11,0))</f>
        <v>1193.70429838</v>
      </c>
      <c r="J46" s="30">
        <f t="shared" si="1"/>
        <v>29.72785290173945</v>
      </c>
      <c r="K46" s="23">
        <f t="shared" si="5"/>
        <v>6085.4028617099993</v>
      </c>
      <c r="L46" s="56">
        <f t="shared" si="5"/>
        <v>1560.9495034199999</v>
      </c>
      <c r="M46" s="26">
        <f t="shared" si="5"/>
        <v>2766.19010183</v>
      </c>
      <c r="N46" s="28">
        <f t="shared" si="3"/>
        <v>45.456154090227315</v>
      </c>
      <c r="O46" s="20" t="s">
        <v>52</v>
      </c>
      <c r="P46" s="57" t="str">
        <f t="shared" si="4"/>
        <v/>
      </c>
      <c r="Q46" s="58"/>
    </row>
    <row r="47" spans="1:17" ht="21">
      <c r="A47" s="59">
        <v>42</v>
      </c>
      <c r="B47" s="22" t="str">
        <f>VLOOKUP($O47,[1]Name!$A:$B,2,0)</f>
        <v>อำนาจเจริญ</v>
      </c>
      <c r="C47" s="23">
        <f>IF(ISERROR(VLOOKUP($O47,[1]BEx6_1!$A:$Z,3,0)),0,VLOOKUP($O47,[1]BEx6_1!$A:$Z,3,0))</f>
        <v>839.07920252999998</v>
      </c>
      <c r="D47" s="56">
        <f>IF(ISERROR(VLOOKUP($O47,[1]BEx6_1!$A:$Z,5,0)),0,VLOOKUP($O47,[1]BEx6_1!$A:$Z,5,0))</f>
        <v>5.7912780000000001</v>
      </c>
      <c r="E47" s="24">
        <f>IF(ISERROR(VLOOKUP($O47,[1]BEx6_1!$A:$Z,6,0)),0,VLOOKUP($O47,[1]BEx6_1!$A:$Z,6,0))</f>
        <v>643.08727952000004</v>
      </c>
      <c r="F47" s="60">
        <f t="shared" si="0"/>
        <v>76.642023492056154</v>
      </c>
      <c r="G47" s="23">
        <f>IF(ISERROR(VLOOKUP($O47,[1]BEx6_1!$A:$Z,8,0)),0,VLOOKUP($O47,[1]BEx6_1!$A:$Z,8,0))</f>
        <v>1681.5921985099999</v>
      </c>
      <c r="H47" s="56">
        <f>IF(ISERROR(VLOOKUP($O47,[1]BEx6_1!$A:$Z,10,0)),0,VLOOKUP($O47,[1]BEx6_1!$A:$Z,10,0))</f>
        <v>651.73742747999995</v>
      </c>
      <c r="I47" s="24">
        <f>IF(ISERROR(VLOOKUP($O47,[1]BEx6_1!$A:$Z,11,0)),0,VLOOKUP($O47,[1]BEx6_1!$A:$Z,11,0))</f>
        <v>503.66664262</v>
      </c>
      <c r="J47" s="30">
        <f t="shared" si="1"/>
        <v>29.951770891080574</v>
      </c>
      <c r="K47" s="23">
        <f t="shared" si="5"/>
        <v>2520.6714010400001</v>
      </c>
      <c r="L47" s="56">
        <f t="shared" si="5"/>
        <v>657.52870547999999</v>
      </c>
      <c r="M47" s="26">
        <f t="shared" si="5"/>
        <v>1146.75392214</v>
      </c>
      <c r="N47" s="28">
        <f t="shared" si="3"/>
        <v>45.493987104660391</v>
      </c>
      <c r="O47" s="20" t="s">
        <v>53</v>
      </c>
      <c r="P47" s="57" t="str">
        <f t="shared" si="4"/>
        <v/>
      </c>
      <c r="Q47" s="58"/>
    </row>
    <row r="48" spans="1:17" ht="21">
      <c r="A48" s="59">
        <v>43</v>
      </c>
      <c r="B48" s="22" t="str">
        <f>VLOOKUP($O48,[1]Name!$A:$B,2,0)</f>
        <v>ชัยภูมิ</v>
      </c>
      <c r="C48" s="23">
        <f>IF(ISERROR(VLOOKUP($O48,[1]BEx6_1!$A:$Z,3,0)),0,VLOOKUP($O48,[1]BEx6_1!$A:$Z,3,0))</f>
        <v>2446.0913293799999</v>
      </c>
      <c r="D48" s="56">
        <f>IF(ISERROR(VLOOKUP($O48,[1]BEx6_1!$A:$Z,5,0)),0,VLOOKUP($O48,[1]BEx6_1!$A:$Z,5,0))</f>
        <v>7.8184990599999997</v>
      </c>
      <c r="E48" s="24">
        <f>IF(ISERROR(VLOOKUP($O48,[1]BEx6_1!$A:$Z,6,0)),0,VLOOKUP($O48,[1]BEx6_1!$A:$Z,6,0))</f>
        <v>1982.40592941</v>
      </c>
      <c r="F48" s="25">
        <f t="shared" si="0"/>
        <v>81.043823082128</v>
      </c>
      <c r="G48" s="23">
        <f>IF(ISERROR(VLOOKUP($O48,[1]BEx6_1!$A:$Z,8,0)),0,VLOOKUP($O48,[1]BEx6_1!$A:$Z,8,0))</f>
        <v>3704.9536145699999</v>
      </c>
      <c r="H48" s="56">
        <f>IF(ISERROR(VLOOKUP($O48,[1]BEx6_1!$A:$Z,10,0)),0,VLOOKUP($O48,[1]BEx6_1!$A:$Z,10,0))</f>
        <v>1507.29643616</v>
      </c>
      <c r="I48" s="24">
        <f>IF(ISERROR(VLOOKUP($O48,[1]BEx6_1!$A:$Z,11,0)),0,VLOOKUP($O48,[1]BEx6_1!$A:$Z,11,0))</f>
        <v>829.91449739999996</v>
      </c>
      <c r="J48" s="30">
        <f t="shared" si="1"/>
        <v>22.400131924359343</v>
      </c>
      <c r="K48" s="23">
        <f t="shared" si="5"/>
        <v>6151.0449439499998</v>
      </c>
      <c r="L48" s="56">
        <f t="shared" si="5"/>
        <v>1515.11493522</v>
      </c>
      <c r="M48" s="26">
        <f t="shared" si="5"/>
        <v>2812.3204268099998</v>
      </c>
      <c r="N48" s="28">
        <f t="shared" si="3"/>
        <v>45.721018988426046</v>
      </c>
      <c r="O48" s="20" t="s">
        <v>54</v>
      </c>
      <c r="P48" s="57" t="str">
        <f t="shared" si="4"/>
        <v/>
      </c>
      <c r="Q48" s="58"/>
    </row>
    <row r="49" spans="1:17" ht="21">
      <c r="A49" s="59">
        <v>44</v>
      </c>
      <c r="B49" s="22" t="str">
        <f>VLOOKUP($O49,[1]Name!$A:$B,2,0)</f>
        <v>สุรินทร์</v>
      </c>
      <c r="C49" s="23">
        <f>IF(ISERROR(VLOOKUP($O49,[1]BEx6_1!$A:$Z,3,0)),0,VLOOKUP($O49,[1]BEx6_1!$A:$Z,3,0))</f>
        <v>3108.4607921400002</v>
      </c>
      <c r="D49" s="56">
        <f>IF(ISERROR(VLOOKUP($O49,[1]BEx6_1!$A:$Z,5,0)),0,VLOOKUP($O49,[1]BEx6_1!$A:$Z,5,0))</f>
        <v>7.4192992699999998</v>
      </c>
      <c r="E49" s="24">
        <f>IF(ISERROR(VLOOKUP($O49,[1]BEx6_1!$A:$Z,6,0)),0,VLOOKUP($O49,[1]BEx6_1!$A:$Z,6,0))</f>
        <v>2456.6191331300001</v>
      </c>
      <c r="F49" s="25">
        <f t="shared" si="0"/>
        <v>79.030082648678231</v>
      </c>
      <c r="G49" s="23">
        <f>IF(ISERROR(VLOOKUP($O49,[1]BEx6_1!$A:$Z,8,0)),0,VLOOKUP($O49,[1]BEx6_1!$A:$Z,8,0))</f>
        <v>4858.0238399399996</v>
      </c>
      <c r="H49" s="56">
        <f>IF(ISERROR(VLOOKUP($O49,[1]BEx6_1!$A:$Z,10,0)),0,VLOOKUP($O49,[1]BEx6_1!$A:$Z,10,0))</f>
        <v>2046.02111995</v>
      </c>
      <c r="I49" s="24">
        <f>IF(ISERROR(VLOOKUP($O49,[1]BEx6_1!$A:$Z,11,0)),0,VLOOKUP($O49,[1]BEx6_1!$A:$Z,11,0))</f>
        <v>1198.05139721</v>
      </c>
      <c r="J49" s="30">
        <f t="shared" si="1"/>
        <v>24.661291024557773</v>
      </c>
      <c r="K49" s="23">
        <f t="shared" si="5"/>
        <v>7966.4846320799998</v>
      </c>
      <c r="L49" s="56">
        <f t="shared" si="5"/>
        <v>2053.44041922</v>
      </c>
      <c r="M49" s="26">
        <f t="shared" si="5"/>
        <v>3654.6705303400004</v>
      </c>
      <c r="N49" s="28">
        <f t="shared" si="3"/>
        <v>45.875573720723899</v>
      </c>
      <c r="O49" s="20" t="s">
        <v>55</v>
      </c>
      <c r="P49" s="57" t="str">
        <f t="shared" si="4"/>
        <v/>
      </c>
      <c r="Q49" s="58"/>
    </row>
    <row r="50" spans="1:17" ht="21">
      <c r="A50" s="59">
        <v>45</v>
      </c>
      <c r="B50" s="22" t="str">
        <f>VLOOKUP($O50,[1]Name!$A:$B,2,0)</f>
        <v>ยโสธร</v>
      </c>
      <c r="C50" s="23">
        <f>IF(ISERROR(VLOOKUP($O50,[1]BEx6_1!$A:$Z,3,0)),0,VLOOKUP($O50,[1]BEx6_1!$A:$Z,3,0))</f>
        <v>1150.9348702299999</v>
      </c>
      <c r="D50" s="56">
        <f>IF(ISERROR(VLOOKUP($O50,[1]BEx6_1!$A:$Z,5,0)),0,VLOOKUP($O50,[1]BEx6_1!$A:$Z,5,0))</f>
        <v>8.7105636000000004</v>
      </c>
      <c r="E50" s="24">
        <f>IF(ISERROR(VLOOKUP($O50,[1]BEx6_1!$A:$Z,6,0)),0,VLOOKUP($O50,[1]BEx6_1!$A:$Z,6,0))</f>
        <v>860.70685017999995</v>
      </c>
      <c r="F50" s="25">
        <f t="shared" si="0"/>
        <v>74.783280309162805</v>
      </c>
      <c r="G50" s="23">
        <f>IF(ISERROR(VLOOKUP($O50,[1]BEx6_1!$A:$Z,8,0)),0,VLOOKUP($O50,[1]BEx6_1!$A:$Z,8,0))</f>
        <v>2074.2512133999999</v>
      </c>
      <c r="H50" s="56">
        <f>IF(ISERROR(VLOOKUP($O50,[1]BEx6_1!$A:$Z,10,0)),0,VLOOKUP($O50,[1]BEx6_1!$A:$Z,10,0))</f>
        <v>659.67735077999998</v>
      </c>
      <c r="I50" s="24">
        <f>IF(ISERROR(VLOOKUP($O50,[1]BEx6_1!$A:$Z,11,0)),0,VLOOKUP($O50,[1]BEx6_1!$A:$Z,11,0))</f>
        <v>619.72048473999996</v>
      </c>
      <c r="J50" s="30">
        <f t="shared" si="1"/>
        <v>29.876828840041401</v>
      </c>
      <c r="K50" s="23">
        <f t="shared" si="5"/>
        <v>3225.1860836299998</v>
      </c>
      <c r="L50" s="56">
        <f t="shared" si="5"/>
        <v>668.38791437999998</v>
      </c>
      <c r="M50" s="26">
        <f t="shared" si="5"/>
        <v>1480.4273349199998</v>
      </c>
      <c r="N50" s="28">
        <f t="shared" si="3"/>
        <v>45.902074997599975</v>
      </c>
      <c r="O50" s="20" t="s">
        <v>56</v>
      </c>
      <c r="P50" s="57" t="str">
        <f t="shared" si="4"/>
        <v/>
      </c>
      <c r="Q50" s="58"/>
    </row>
    <row r="51" spans="1:17" ht="21">
      <c r="A51" s="59">
        <v>46</v>
      </c>
      <c r="B51" s="22" t="str">
        <f>VLOOKUP($O51,[1]Name!$A:$B,2,0)</f>
        <v>ร้อยเอ็ด</v>
      </c>
      <c r="C51" s="23">
        <f>IF(ISERROR(VLOOKUP($O51,[1]BEx6_1!$A:$Z,3,0)),0,VLOOKUP($O51,[1]BEx6_1!$A:$Z,3,0))</f>
        <v>2884.2085672200001</v>
      </c>
      <c r="D51" s="56">
        <f>IF(ISERROR(VLOOKUP($O51,[1]BEx6_1!$A:$Z,5,0)),0,VLOOKUP($O51,[1]BEx6_1!$A:$Z,5,0))</f>
        <v>27.070163990000001</v>
      </c>
      <c r="E51" s="24">
        <f>IF(ISERROR(VLOOKUP($O51,[1]BEx6_1!$A:$Z,6,0)),0,VLOOKUP($O51,[1]BEx6_1!$A:$Z,6,0))</f>
        <v>2260.2708122700001</v>
      </c>
      <c r="F51" s="25">
        <f t="shared" si="0"/>
        <v>78.367106940834233</v>
      </c>
      <c r="G51" s="23">
        <f>IF(ISERROR(VLOOKUP($O51,[1]BEx6_1!$A:$Z,8,0)),0,VLOOKUP($O51,[1]BEx6_1!$A:$Z,8,0))</f>
        <v>4918.27930612</v>
      </c>
      <c r="H51" s="56">
        <f>IF(ISERROR(VLOOKUP($O51,[1]BEx6_1!$A:$Z,10,0)),0,VLOOKUP($O51,[1]BEx6_1!$A:$Z,10,0))</f>
        <v>1432.5833809799999</v>
      </c>
      <c r="I51" s="24">
        <f>IF(ISERROR(VLOOKUP($O51,[1]BEx6_1!$A:$Z,11,0)),0,VLOOKUP($O51,[1]BEx6_1!$A:$Z,11,0))</f>
        <v>1360.5632766799999</v>
      </c>
      <c r="J51" s="30">
        <f t="shared" si="1"/>
        <v>27.663399981920506</v>
      </c>
      <c r="K51" s="23">
        <f t="shared" si="5"/>
        <v>7802.4878733400001</v>
      </c>
      <c r="L51" s="56">
        <f t="shared" si="5"/>
        <v>1459.65354497</v>
      </c>
      <c r="M51" s="26">
        <f t="shared" si="5"/>
        <v>3620.83408895</v>
      </c>
      <c r="N51" s="28">
        <f t="shared" si="3"/>
        <v>46.406148240510305</v>
      </c>
      <c r="O51" s="20" t="s">
        <v>57</v>
      </c>
      <c r="P51" s="57" t="str">
        <f t="shared" si="4"/>
        <v/>
      </c>
      <c r="Q51" s="58"/>
    </row>
    <row r="52" spans="1:17" ht="21">
      <c r="A52" s="59">
        <v>47</v>
      </c>
      <c r="B52" s="22" t="str">
        <f>VLOOKUP($O52,[1]Name!$A:$B,2,0)</f>
        <v>เพชรบุรี</v>
      </c>
      <c r="C52" s="23">
        <f>IF(ISERROR(VLOOKUP($O52,[1]BEx6_1!$A:$Z,3,0)),0,VLOOKUP($O52,[1]BEx6_1!$A:$Z,3,0))</f>
        <v>2465.5778243099999</v>
      </c>
      <c r="D52" s="56">
        <f>IF(ISERROR(VLOOKUP($O52,[1]BEx6_1!$A:$Z,5,0)),0,VLOOKUP($O52,[1]BEx6_1!$A:$Z,5,0))</f>
        <v>13.88150095</v>
      </c>
      <c r="E52" s="24">
        <f>IF(ISERROR(VLOOKUP($O52,[1]BEx6_1!$A:$Z,6,0)),0,VLOOKUP($O52,[1]BEx6_1!$A:$Z,6,0))</f>
        <v>1946.7684042400001</v>
      </c>
      <c r="F52" s="25">
        <f t="shared" si="0"/>
        <v>78.957897213599807</v>
      </c>
      <c r="G52" s="23">
        <f>IF(ISERROR(VLOOKUP($O52,[1]BEx6_1!$A:$Z,8,0)),0,VLOOKUP($O52,[1]BEx6_1!$A:$Z,8,0))</f>
        <v>3807.0811455100002</v>
      </c>
      <c r="H52" s="56">
        <f>IF(ISERROR(VLOOKUP($O52,[1]BEx6_1!$A:$Z,10,0)),0,VLOOKUP($O52,[1]BEx6_1!$A:$Z,10,0))</f>
        <v>1754.08851968</v>
      </c>
      <c r="I52" s="24">
        <f>IF(ISERROR(VLOOKUP($O52,[1]BEx6_1!$A:$Z,11,0)),0,VLOOKUP($O52,[1]BEx6_1!$A:$Z,11,0))</f>
        <v>985.55586061999998</v>
      </c>
      <c r="J52" s="30">
        <f t="shared" si="1"/>
        <v>25.887440350000052</v>
      </c>
      <c r="K52" s="23">
        <f t="shared" si="5"/>
        <v>6272.6589698200005</v>
      </c>
      <c r="L52" s="56">
        <f t="shared" si="5"/>
        <v>1767.9700206299999</v>
      </c>
      <c r="M52" s="26">
        <f t="shared" si="5"/>
        <v>2932.3242648599999</v>
      </c>
      <c r="N52" s="28">
        <f t="shared" si="3"/>
        <v>46.747707454979739</v>
      </c>
      <c r="O52" s="20" t="s">
        <v>58</v>
      </c>
      <c r="P52" s="57" t="str">
        <f t="shared" si="4"/>
        <v/>
      </c>
      <c r="Q52" s="58"/>
    </row>
    <row r="53" spans="1:17" ht="21">
      <c r="A53" s="59">
        <v>48</v>
      </c>
      <c r="B53" s="22" t="str">
        <f>VLOOKUP($O53,[1]Name!$A:$B,2,0)</f>
        <v>เลย</v>
      </c>
      <c r="C53" s="23">
        <f>IF(ISERROR(VLOOKUP($O53,[1]BEx6_1!$A:$Z,3,0)),0,VLOOKUP($O53,[1]BEx6_1!$A:$Z,3,0))</f>
        <v>2026.66042922</v>
      </c>
      <c r="D53" s="56">
        <f>IF(ISERROR(VLOOKUP($O53,[1]BEx6_1!$A:$Z,5,0)),0,VLOOKUP($O53,[1]BEx6_1!$A:$Z,5,0))</f>
        <v>8.0204903400000003</v>
      </c>
      <c r="E53" s="24">
        <f>IF(ISERROR(VLOOKUP($O53,[1]BEx6_1!$A:$Z,6,0)),0,VLOOKUP($O53,[1]BEx6_1!$A:$Z,6,0))</f>
        <v>1589.4929800800001</v>
      </c>
      <c r="F53" s="25">
        <f t="shared" si="0"/>
        <v>78.429171318638097</v>
      </c>
      <c r="G53" s="23">
        <f>IF(ISERROR(VLOOKUP($O53,[1]BEx6_1!$A:$Z,8,0)),0,VLOOKUP($O53,[1]BEx6_1!$A:$Z,8,0))</f>
        <v>2948.4189230799998</v>
      </c>
      <c r="H53" s="56">
        <f>IF(ISERROR(VLOOKUP($O53,[1]BEx6_1!$A:$Z,10,0)),0,VLOOKUP($O53,[1]BEx6_1!$A:$Z,10,0))</f>
        <v>1327.5866797599999</v>
      </c>
      <c r="I53" s="24">
        <f>IF(ISERROR(VLOOKUP($O53,[1]BEx6_1!$A:$Z,11,0)),0,VLOOKUP($O53,[1]BEx6_1!$A:$Z,11,0))</f>
        <v>741.79397471000004</v>
      </c>
      <c r="J53" s="30">
        <f t="shared" si="1"/>
        <v>25.159042661926129</v>
      </c>
      <c r="K53" s="23">
        <f t="shared" si="5"/>
        <v>4975.0793522999993</v>
      </c>
      <c r="L53" s="56">
        <f t="shared" si="5"/>
        <v>1335.6071700999998</v>
      </c>
      <c r="M53" s="26">
        <f t="shared" si="5"/>
        <v>2331.28695479</v>
      </c>
      <c r="N53" s="28">
        <f t="shared" si="3"/>
        <v>46.859291876665985</v>
      </c>
      <c r="O53" s="20" t="s">
        <v>59</v>
      </c>
      <c r="P53" s="57" t="str">
        <f t="shared" si="4"/>
        <v/>
      </c>
      <c r="Q53" s="58"/>
    </row>
    <row r="54" spans="1:17" ht="21">
      <c r="A54" s="59">
        <v>49</v>
      </c>
      <c r="B54" s="22" t="str">
        <f>VLOOKUP($O54,[1]Name!$A:$B,2,0)</f>
        <v>ชลบุรี</v>
      </c>
      <c r="C54" s="23">
        <f>IF(ISERROR(VLOOKUP($O54,[1]BEx6_1!$A:$Z,3,0)),0,VLOOKUP($O54,[1]BEx6_1!$A:$Z,3,0))</f>
        <v>6490.2908524100003</v>
      </c>
      <c r="D54" s="56">
        <f>IF(ISERROR(VLOOKUP($O54,[1]BEx6_1!$A:$Z,5,0)),0,VLOOKUP($O54,[1]BEx6_1!$A:$Z,5,0))</f>
        <v>49.650628400000002</v>
      </c>
      <c r="E54" s="24">
        <f>IF(ISERROR(VLOOKUP($O54,[1]BEx6_1!$A:$Z,6,0)),0,VLOOKUP($O54,[1]BEx6_1!$A:$Z,6,0))</f>
        <v>5063.9248956199999</v>
      </c>
      <c r="F54" s="25">
        <f t="shared" si="0"/>
        <v>78.023081103362941</v>
      </c>
      <c r="G54" s="23">
        <f>IF(ISERROR(VLOOKUP($O54,[1]BEx6_1!$A:$Z,8,0)),0,VLOOKUP($O54,[1]BEx6_1!$A:$Z,8,0))</f>
        <v>8911.7766729399991</v>
      </c>
      <c r="H54" s="56">
        <f>IF(ISERROR(VLOOKUP($O54,[1]BEx6_1!$A:$Z,10,0)),0,VLOOKUP($O54,[1]BEx6_1!$A:$Z,10,0))</f>
        <v>2934.5404894399999</v>
      </c>
      <c r="I54" s="24">
        <f>IF(ISERROR(VLOOKUP($O54,[1]BEx6_1!$A:$Z,11,0)),0,VLOOKUP($O54,[1]BEx6_1!$A:$Z,11,0))</f>
        <v>2190.4303268399999</v>
      </c>
      <c r="J54" s="30">
        <f t="shared" si="1"/>
        <v>24.579053170072047</v>
      </c>
      <c r="K54" s="23">
        <f t="shared" si="5"/>
        <v>15402.067525349999</v>
      </c>
      <c r="L54" s="56">
        <f t="shared" si="5"/>
        <v>2984.1911178400001</v>
      </c>
      <c r="M54" s="26">
        <f t="shared" si="5"/>
        <v>7254.3552224599998</v>
      </c>
      <c r="N54" s="28">
        <f t="shared" si="3"/>
        <v>47.099879353990495</v>
      </c>
      <c r="O54" s="20" t="s">
        <v>60</v>
      </c>
      <c r="P54" s="57" t="str">
        <f t="shared" si="4"/>
        <v/>
      </c>
      <c r="Q54" s="58"/>
    </row>
    <row r="55" spans="1:17" ht="21">
      <c r="A55" s="59">
        <v>50</v>
      </c>
      <c r="B55" s="22" t="str">
        <f>VLOOKUP($O55,[1]Name!$A:$B,2,0)</f>
        <v>นราธิวาส</v>
      </c>
      <c r="C55" s="23">
        <f>IF(ISERROR(VLOOKUP($O55,[1]BEx6_1!$A:$Z,3,0)),0,VLOOKUP($O55,[1]BEx6_1!$A:$Z,3,0))</f>
        <v>3977.9020366200002</v>
      </c>
      <c r="D55" s="56">
        <f>IF(ISERROR(VLOOKUP($O55,[1]BEx6_1!$A:$Z,5,0)),0,VLOOKUP($O55,[1]BEx6_1!$A:$Z,5,0))</f>
        <v>18.011574450000001</v>
      </c>
      <c r="E55" s="24">
        <f>IF(ISERROR(VLOOKUP($O55,[1]BEx6_1!$A:$Z,6,0)),0,VLOOKUP($O55,[1]BEx6_1!$A:$Z,6,0))</f>
        <v>3135.3665260799999</v>
      </c>
      <c r="F55" s="25">
        <f t="shared" si="0"/>
        <v>78.819601317887205</v>
      </c>
      <c r="G55" s="23">
        <f>IF(ISERROR(VLOOKUP($O55,[1]BEx6_1!$A:$Z,8,0)),0,VLOOKUP($O55,[1]BEx6_1!$A:$Z,8,0))</f>
        <v>4539.4788783800004</v>
      </c>
      <c r="H55" s="56">
        <f>IF(ISERROR(VLOOKUP($O55,[1]BEx6_1!$A:$Z,10,0)),0,VLOOKUP($O55,[1]BEx6_1!$A:$Z,10,0))</f>
        <v>2379.8498757799998</v>
      </c>
      <c r="I55" s="24">
        <f>IF(ISERROR(VLOOKUP($O55,[1]BEx6_1!$A:$Z,11,0)),0,VLOOKUP($O55,[1]BEx6_1!$A:$Z,11,0))</f>
        <v>884.11800130999995</v>
      </c>
      <c r="J55" s="30">
        <f t="shared" si="1"/>
        <v>19.47620035244033</v>
      </c>
      <c r="K55" s="23">
        <f t="shared" si="5"/>
        <v>8517.3809150000016</v>
      </c>
      <c r="L55" s="56">
        <f t="shared" si="5"/>
        <v>2397.8614502299997</v>
      </c>
      <c r="M55" s="26">
        <f t="shared" si="5"/>
        <v>4019.48452739</v>
      </c>
      <c r="N55" s="28">
        <f t="shared" si="3"/>
        <v>47.191555332593687</v>
      </c>
      <c r="O55" s="20" t="s">
        <v>61</v>
      </c>
      <c r="P55" s="57" t="str">
        <f t="shared" si="4"/>
        <v/>
      </c>
      <c r="Q55" s="58"/>
    </row>
    <row r="56" spans="1:17" ht="21">
      <c r="A56" s="59">
        <v>51</v>
      </c>
      <c r="B56" s="22" t="str">
        <f>VLOOKUP($O56,[1]Name!$A:$B,2,0)</f>
        <v>สมุทรสงคราม</v>
      </c>
      <c r="C56" s="23">
        <f>IF(ISERROR(VLOOKUP($O56,[1]BEx6_1!$A:$Z,3,0)),0,VLOOKUP($O56,[1]BEx6_1!$A:$Z,3,0))</f>
        <v>579.09625996</v>
      </c>
      <c r="D56" s="56">
        <f>IF(ISERROR(VLOOKUP($O56,[1]BEx6_1!$A:$Z,5,0)),0,VLOOKUP($O56,[1]BEx6_1!$A:$Z,5,0))</f>
        <v>2.2044456499999998</v>
      </c>
      <c r="E56" s="24">
        <f>IF(ISERROR(VLOOKUP($O56,[1]BEx6_1!$A:$Z,6,0)),0,VLOOKUP($O56,[1]BEx6_1!$A:$Z,6,0))</f>
        <v>454.58265282999997</v>
      </c>
      <c r="F56" s="25">
        <f t="shared" si="0"/>
        <v>78.498633864670339</v>
      </c>
      <c r="G56" s="23">
        <f>IF(ISERROR(VLOOKUP($O56,[1]BEx6_1!$A:$Z,8,0)),0,VLOOKUP($O56,[1]BEx6_1!$A:$Z,8,0))</f>
        <v>908.77781673000004</v>
      </c>
      <c r="H56" s="56">
        <f>IF(ISERROR(VLOOKUP($O56,[1]BEx6_1!$A:$Z,10,0)),0,VLOOKUP($O56,[1]BEx6_1!$A:$Z,10,0))</f>
        <v>465.20238599999999</v>
      </c>
      <c r="I56" s="24">
        <f>IF(ISERROR(VLOOKUP($O56,[1]BEx6_1!$A:$Z,11,0)),0,VLOOKUP($O56,[1]BEx6_1!$A:$Z,11,0))</f>
        <v>248.22432656999999</v>
      </c>
      <c r="J56" s="30">
        <f t="shared" si="1"/>
        <v>27.314082936483913</v>
      </c>
      <c r="K56" s="23">
        <f t="shared" si="5"/>
        <v>1487.87407669</v>
      </c>
      <c r="L56" s="56">
        <f t="shared" si="5"/>
        <v>467.40683165000002</v>
      </c>
      <c r="M56" s="26">
        <f t="shared" si="5"/>
        <v>702.80697939999993</v>
      </c>
      <c r="N56" s="28">
        <f t="shared" si="3"/>
        <v>47.235649199796526</v>
      </c>
      <c r="O56" s="20" t="s">
        <v>62</v>
      </c>
      <c r="P56" s="57" t="str">
        <f t="shared" si="4"/>
        <v/>
      </c>
      <c r="Q56" s="58"/>
    </row>
    <row r="57" spans="1:17" ht="21">
      <c r="A57" s="59">
        <v>52</v>
      </c>
      <c r="B57" s="22" t="str">
        <f>VLOOKUP($O57,[1]Name!$A:$B,2,0)</f>
        <v>ตรัง</v>
      </c>
      <c r="C57" s="23">
        <f>IF(ISERROR(VLOOKUP($O57,[1]BEx6_1!$A:$Z,3,0)),0,VLOOKUP($O57,[1]BEx6_1!$A:$Z,3,0))</f>
        <v>1681.1170146899999</v>
      </c>
      <c r="D57" s="56">
        <f>IF(ISERROR(VLOOKUP($O57,[1]BEx6_1!$A:$Z,5,0)),0,VLOOKUP($O57,[1]BEx6_1!$A:$Z,5,0))</f>
        <v>12.52172446</v>
      </c>
      <c r="E57" s="24">
        <f>IF(ISERROR(VLOOKUP($O57,[1]BEx6_1!$A:$Z,6,0)),0,VLOOKUP($O57,[1]BEx6_1!$A:$Z,6,0))</f>
        <v>1313.10442008</v>
      </c>
      <c r="F57" s="25">
        <f t="shared" si="0"/>
        <v>78.109043487501566</v>
      </c>
      <c r="G57" s="23">
        <f>IF(ISERROR(VLOOKUP($O57,[1]BEx6_1!$A:$Z,8,0)),0,VLOOKUP($O57,[1]BEx6_1!$A:$Z,8,0))</f>
        <v>2272.4703721000001</v>
      </c>
      <c r="H57" s="56">
        <f>IF(ISERROR(VLOOKUP($O57,[1]BEx6_1!$A:$Z,10,0)),0,VLOOKUP($O57,[1]BEx6_1!$A:$Z,10,0))</f>
        <v>964.30662981</v>
      </c>
      <c r="I57" s="24">
        <f>IF(ISERROR(VLOOKUP($O57,[1]BEx6_1!$A:$Z,11,0)),0,VLOOKUP($O57,[1]BEx6_1!$A:$Z,11,0))</f>
        <v>558.42861140000002</v>
      </c>
      <c r="J57" s="30">
        <f t="shared" si="1"/>
        <v>24.573636613970621</v>
      </c>
      <c r="K57" s="23">
        <f t="shared" si="5"/>
        <v>3953.58738679</v>
      </c>
      <c r="L57" s="56">
        <f t="shared" si="5"/>
        <v>976.82835426999998</v>
      </c>
      <c r="M57" s="26">
        <f t="shared" si="5"/>
        <v>1871.5330314799999</v>
      </c>
      <c r="N57" s="28">
        <f t="shared" si="3"/>
        <v>47.337591113662889</v>
      </c>
      <c r="O57" s="20" t="s">
        <v>63</v>
      </c>
      <c r="P57" s="57" t="str">
        <f t="shared" si="4"/>
        <v/>
      </c>
      <c r="Q57" s="58"/>
    </row>
    <row r="58" spans="1:17" ht="21">
      <c r="A58" s="59">
        <v>53</v>
      </c>
      <c r="B58" s="22" t="str">
        <f>VLOOKUP($O58,[1]Name!$A:$B,2,0)</f>
        <v>อุดรธานี</v>
      </c>
      <c r="C58" s="23">
        <f>IF(ISERROR(VLOOKUP($O58,[1]BEx6_1!$A:$Z,3,0)),0,VLOOKUP($O58,[1]BEx6_1!$A:$Z,3,0))</f>
        <v>4132.5744714100001</v>
      </c>
      <c r="D58" s="56">
        <f>IF(ISERROR(VLOOKUP($O58,[1]BEx6_1!$A:$Z,5,0)),0,VLOOKUP($O58,[1]BEx6_1!$A:$Z,5,0))</f>
        <v>25.172089719999999</v>
      </c>
      <c r="E58" s="24">
        <f>IF(ISERROR(VLOOKUP($O58,[1]BEx6_1!$A:$Z,6,0)),0,VLOOKUP($O58,[1]BEx6_1!$A:$Z,6,0))</f>
        <v>3097.7335311900001</v>
      </c>
      <c r="F58" s="25">
        <f t="shared" si="0"/>
        <v>74.958928208572104</v>
      </c>
      <c r="G58" s="23">
        <f>IF(ISERROR(VLOOKUP($O58,[1]BEx6_1!$A:$Z,8,0)),0,VLOOKUP($O58,[1]BEx6_1!$A:$Z,8,0))</f>
        <v>5747.3456422700001</v>
      </c>
      <c r="H58" s="56">
        <f>IF(ISERROR(VLOOKUP($O58,[1]BEx6_1!$A:$Z,10,0)),0,VLOOKUP($O58,[1]BEx6_1!$A:$Z,10,0))</f>
        <v>2551.8086797999999</v>
      </c>
      <c r="I58" s="24">
        <f>IF(ISERROR(VLOOKUP($O58,[1]BEx6_1!$A:$Z,11,0)),0,VLOOKUP($O58,[1]BEx6_1!$A:$Z,11,0))</f>
        <v>1631.8709441200001</v>
      </c>
      <c r="J58" s="30">
        <f t="shared" si="1"/>
        <v>28.39347145085689</v>
      </c>
      <c r="K58" s="23">
        <f t="shared" si="5"/>
        <v>9879.9201136800002</v>
      </c>
      <c r="L58" s="56">
        <f t="shared" si="5"/>
        <v>2576.9807695199997</v>
      </c>
      <c r="M58" s="26">
        <f t="shared" si="5"/>
        <v>4729.6044753100005</v>
      </c>
      <c r="N58" s="28">
        <f t="shared" si="3"/>
        <v>47.870877708426654</v>
      </c>
      <c r="O58" s="20" t="s">
        <v>64</v>
      </c>
      <c r="P58" s="57" t="str">
        <f t="shared" si="4"/>
        <v/>
      </c>
      <c r="Q58" s="58"/>
    </row>
    <row r="59" spans="1:17" ht="21">
      <c r="A59" s="59">
        <v>54</v>
      </c>
      <c r="B59" s="22" t="str">
        <f>VLOOKUP($O59,[1]Name!$A:$B,2,0)</f>
        <v>ลำพูน</v>
      </c>
      <c r="C59" s="23">
        <f>IF(ISERROR(VLOOKUP($O59,[1]BEx6_1!$A:$Z,3,0)),0,VLOOKUP($O59,[1]BEx6_1!$A:$Z,3,0))</f>
        <v>964.66225357999997</v>
      </c>
      <c r="D59" s="56">
        <f>IF(ISERROR(VLOOKUP($O59,[1]BEx6_1!$A:$Z,5,0)),0,VLOOKUP($O59,[1]BEx6_1!$A:$Z,5,0))</f>
        <v>8.4999414000000009</v>
      </c>
      <c r="E59" s="24">
        <f>IF(ISERROR(VLOOKUP($O59,[1]BEx6_1!$A:$Z,6,0)),0,VLOOKUP($O59,[1]BEx6_1!$A:$Z,6,0))</f>
        <v>748.75370035000003</v>
      </c>
      <c r="F59" s="25">
        <f t="shared" si="0"/>
        <v>77.618223121228979</v>
      </c>
      <c r="G59" s="23">
        <f>IF(ISERROR(VLOOKUP($O59,[1]BEx6_1!$A:$Z,8,0)),0,VLOOKUP($O59,[1]BEx6_1!$A:$Z,8,0))</f>
        <v>1369.07566494</v>
      </c>
      <c r="H59" s="56">
        <f>IF(ISERROR(VLOOKUP($O59,[1]BEx6_1!$A:$Z,10,0)),0,VLOOKUP($O59,[1]BEx6_1!$A:$Z,10,0))</f>
        <v>554.65470914000002</v>
      </c>
      <c r="I59" s="24">
        <f>IF(ISERROR(VLOOKUP($O59,[1]BEx6_1!$A:$Z,11,0)),0,VLOOKUP($O59,[1]BEx6_1!$A:$Z,11,0))</f>
        <v>369.00171903</v>
      </c>
      <c r="J59" s="30">
        <f t="shared" si="1"/>
        <v>26.952616899093858</v>
      </c>
      <c r="K59" s="23">
        <f t="shared" si="5"/>
        <v>2333.7379185199998</v>
      </c>
      <c r="L59" s="56">
        <f t="shared" si="5"/>
        <v>563.15465054000003</v>
      </c>
      <c r="M59" s="26">
        <f t="shared" si="5"/>
        <v>1117.7554193800001</v>
      </c>
      <c r="N59" s="28">
        <f t="shared" si="3"/>
        <v>47.895498912270909</v>
      </c>
      <c r="O59" s="20" t="s">
        <v>65</v>
      </c>
      <c r="P59" s="57" t="str">
        <f t="shared" si="4"/>
        <v/>
      </c>
      <c r="Q59" s="58"/>
    </row>
    <row r="60" spans="1:17" ht="21">
      <c r="A60" s="59">
        <v>55</v>
      </c>
      <c r="B60" s="22" t="str">
        <f>VLOOKUP($O60,[1]Name!$A:$B,2,0)</f>
        <v>นนทบุรี</v>
      </c>
      <c r="C60" s="23">
        <f>IF(ISERROR(VLOOKUP($O60,[1]BEx6_1!$A:$Z,3,0)),0,VLOOKUP($O60,[1]BEx6_1!$A:$Z,3,0))</f>
        <v>3127.4743239899999</v>
      </c>
      <c r="D60" s="56">
        <f>IF(ISERROR(VLOOKUP($O60,[1]BEx6_1!$A:$Z,5,0)),0,VLOOKUP($O60,[1]BEx6_1!$A:$Z,5,0))</f>
        <v>22.56242842</v>
      </c>
      <c r="E60" s="24">
        <f>IF(ISERROR(VLOOKUP($O60,[1]BEx6_1!$A:$Z,6,0)),0,VLOOKUP($O60,[1]BEx6_1!$A:$Z,6,0))</f>
        <v>2376.29967158</v>
      </c>
      <c r="F60" s="25">
        <f t="shared" si="0"/>
        <v>75.981428635626372</v>
      </c>
      <c r="G60" s="23">
        <f>IF(ISERROR(VLOOKUP($O60,[1]BEx6_1!$A:$Z,8,0)),0,VLOOKUP($O60,[1]BEx6_1!$A:$Z,8,0))</f>
        <v>4305.1267223200002</v>
      </c>
      <c r="H60" s="56">
        <f>IF(ISERROR(VLOOKUP($O60,[1]BEx6_1!$A:$Z,10,0)),0,VLOOKUP($O60,[1]BEx6_1!$A:$Z,10,0))</f>
        <v>2379.1918042000002</v>
      </c>
      <c r="I60" s="24">
        <f>IF(ISERROR(VLOOKUP($O60,[1]BEx6_1!$A:$Z,11,0)),0,VLOOKUP($O60,[1]BEx6_1!$A:$Z,11,0))</f>
        <v>1186.9186509399999</v>
      </c>
      <c r="J60" s="30">
        <f t="shared" si="1"/>
        <v>27.569888820842387</v>
      </c>
      <c r="K60" s="23">
        <f t="shared" si="5"/>
        <v>7432.6010463100001</v>
      </c>
      <c r="L60" s="56">
        <f t="shared" si="5"/>
        <v>2401.75423262</v>
      </c>
      <c r="M60" s="26">
        <f t="shared" si="5"/>
        <v>3563.2183225199997</v>
      </c>
      <c r="N60" s="28">
        <f t="shared" si="3"/>
        <v>47.940395297942167</v>
      </c>
      <c r="O60" s="20" t="s">
        <v>66</v>
      </c>
      <c r="P60" s="57" t="str">
        <f t="shared" si="4"/>
        <v/>
      </c>
      <c r="Q60" s="58"/>
    </row>
    <row r="61" spans="1:17" ht="21">
      <c r="A61" s="59">
        <v>56</v>
      </c>
      <c r="B61" s="22" t="str">
        <f>VLOOKUP($O61,[1]Name!$A:$B,2,0)</f>
        <v>แพร่</v>
      </c>
      <c r="C61" s="23">
        <f>IF(ISERROR(VLOOKUP($O61,[1]BEx6_1!$A:$Z,3,0)),0,VLOOKUP($O61,[1]BEx6_1!$A:$Z,3,0))</f>
        <v>1517.8928724</v>
      </c>
      <c r="D61" s="56">
        <f>IF(ISERROR(VLOOKUP($O61,[1]BEx6_1!$A:$Z,5,0)),0,VLOOKUP($O61,[1]BEx6_1!$A:$Z,5,0))</f>
        <v>6.8588342600000001</v>
      </c>
      <c r="E61" s="24">
        <f>IF(ISERROR(VLOOKUP($O61,[1]BEx6_1!$A:$Z,6,0)),0,VLOOKUP($O61,[1]BEx6_1!$A:$Z,6,0))</f>
        <v>1175.4667844799999</v>
      </c>
      <c r="F61" s="25">
        <f t="shared" si="0"/>
        <v>77.440694653333679</v>
      </c>
      <c r="G61" s="23">
        <f>IF(ISERROR(VLOOKUP($O61,[1]BEx6_1!$A:$Z,8,0)),0,VLOOKUP($O61,[1]BEx6_1!$A:$Z,8,0))</f>
        <v>2234.9831499500001</v>
      </c>
      <c r="H61" s="56">
        <f>IF(ISERROR(VLOOKUP($O61,[1]BEx6_1!$A:$Z,10,0)),0,VLOOKUP($O61,[1]BEx6_1!$A:$Z,10,0))</f>
        <v>1021.79772212</v>
      </c>
      <c r="I61" s="24">
        <f>IF(ISERROR(VLOOKUP($O61,[1]BEx6_1!$A:$Z,11,0)),0,VLOOKUP($O61,[1]BEx6_1!$A:$Z,11,0))</f>
        <v>644.41751611999996</v>
      </c>
      <c r="J61" s="30">
        <f t="shared" si="1"/>
        <v>28.833215862697514</v>
      </c>
      <c r="K61" s="23">
        <f t="shared" si="5"/>
        <v>3752.8760223500003</v>
      </c>
      <c r="L61" s="56">
        <f t="shared" si="5"/>
        <v>1028.65655638</v>
      </c>
      <c r="M61" s="26">
        <f t="shared" si="5"/>
        <v>1819.8843005999997</v>
      </c>
      <c r="N61" s="28">
        <f t="shared" si="3"/>
        <v>48.493056785297497</v>
      </c>
      <c r="O61" s="20" t="s">
        <v>67</v>
      </c>
      <c r="P61" s="57" t="str">
        <f t="shared" si="4"/>
        <v/>
      </c>
      <c r="Q61" s="58"/>
    </row>
    <row r="62" spans="1:17" ht="21">
      <c r="A62" s="59">
        <v>57</v>
      </c>
      <c r="B62" s="22" t="str">
        <f>VLOOKUP($O62,[1]Name!$A:$B,2,0)</f>
        <v>สมุทรสาคร</v>
      </c>
      <c r="C62" s="23">
        <f>IF(ISERROR(VLOOKUP($O62,[1]BEx6_1!$A:$Z,3,0)),0,VLOOKUP($O62,[1]BEx6_1!$A:$Z,3,0))</f>
        <v>1261.92706286</v>
      </c>
      <c r="D62" s="56">
        <f>IF(ISERROR(VLOOKUP($O62,[1]BEx6_1!$A:$Z,5,0)),0,VLOOKUP($O62,[1]BEx6_1!$A:$Z,5,0))</f>
        <v>4.4603235400000001</v>
      </c>
      <c r="E62" s="24">
        <f>IF(ISERROR(VLOOKUP($O62,[1]BEx6_1!$A:$Z,6,0)),0,VLOOKUP($O62,[1]BEx6_1!$A:$Z,6,0))</f>
        <v>978.85962418999998</v>
      </c>
      <c r="F62" s="25">
        <f t="shared" si="0"/>
        <v>77.5686371264229</v>
      </c>
      <c r="G62" s="23">
        <f>IF(ISERROR(VLOOKUP($O62,[1]BEx6_1!$A:$Z,8,0)),0,VLOOKUP($O62,[1]BEx6_1!$A:$Z,8,0))</f>
        <v>1232.35477466</v>
      </c>
      <c r="H62" s="56">
        <f>IF(ISERROR(VLOOKUP($O62,[1]BEx6_1!$A:$Z,10,0)),0,VLOOKUP($O62,[1]BEx6_1!$A:$Z,10,0))</f>
        <v>784.40965119999998</v>
      </c>
      <c r="I62" s="24">
        <f>IF(ISERROR(VLOOKUP($O62,[1]BEx6_1!$A:$Z,11,0)),0,VLOOKUP($O62,[1]BEx6_1!$A:$Z,11,0))</f>
        <v>232.51771822000001</v>
      </c>
      <c r="J62" s="30">
        <f t="shared" si="1"/>
        <v>18.867758132730113</v>
      </c>
      <c r="K62" s="23">
        <f t="shared" si="5"/>
        <v>2494.28183752</v>
      </c>
      <c r="L62" s="56">
        <f t="shared" si="5"/>
        <v>788.86997473999998</v>
      </c>
      <c r="M62" s="26">
        <f t="shared" si="5"/>
        <v>1211.37734241</v>
      </c>
      <c r="N62" s="28">
        <f t="shared" si="3"/>
        <v>48.566177413793831</v>
      </c>
      <c r="O62" s="20" t="s">
        <v>68</v>
      </c>
      <c r="P62" s="57" t="str">
        <f t="shared" si="4"/>
        <v/>
      </c>
      <c r="Q62" s="58"/>
    </row>
    <row r="63" spans="1:17" ht="21">
      <c r="A63" s="59">
        <v>58</v>
      </c>
      <c r="B63" s="22" t="str">
        <f>VLOOKUP($O63,[1]Name!$A:$B,2,0)</f>
        <v>สกลนคร</v>
      </c>
      <c r="C63" s="23">
        <f>IF(ISERROR(VLOOKUP($O63,[1]BEx6_1!$A:$Z,3,0)),0,VLOOKUP($O63,[1]BEx6_1!$A:$Z,3,0))</f>
        <v>2777.1748228699998</v>
      </c>
      <c r="D63" s="56">
        <f>IF(ISERROR(VLOOKUP($O63,[1]BEx6_1!$A:$Z,5,0)),0,VLOOKUP($O63,[1]BEx6_1!$A:$Z,5,0))</f>
        <v>25.246619809999999</v>
      </c>
      <c r="E63" s="24">
        <f>IF(ISERROR(VLOOKUP($O63,[1]BEx6_1!$A:$Z,6,0)),0,VLOOKUP($O63,[1]BEx6_1!$A:$Z,6,0))</f>
        <v>2124.5214006900001</v>
      </c>
      <c r="F63" s="25">
        <f t="shared" si="0"/>
        <v>76.499375667480237</v>
      </c>
      <c r="G63" s="23">
        <f>IF(ISERROR(VLOOKUP($O63,[1]BEx6_1!$A:$Z,8,0)),0,VLOOKUP($O63,[1]BEx6_1!$A:$Z,8,0))</f>
        <v>3933.19254026</v>
      </c>
      <c r="H63" s="56">
        <f>IF(ISERROR(VLOOKUP($O63,[1]BEx6_1!$A:$Z,10,0)),0,VLOOKUP($O63,[1]BEx6_1!$A:$Z,10,0))</f>
        <v>1386.77719271</v>
      </c>
      <c r="I63" s="24">
        <f>IF(ISERROR(VLOOKUP($O63,[1]BEx6_1!$A:$Z,11,0)),0,VLOOKUP($O63,[1]BEx6_1!$A:$Z,11,0))</f>
        <v>1183.66880926</v>
      </c>
      <c r="J63" s="30">
        <f t="shared" si="1"/>
        <v>30.094352034486331</v>
      </c>
      <c r="K63" s="23">
        <f t="shared" si="5"/>
        <v>6710.3673631299998</v>
      </c>
      <c r="L63" s="56">
        <f t="shared" si="5"/>
        <v>1412.0238125200001</v>
      </c>
      <c r="M63" s="26">
        <f t="shared" si="5"/>
        <v>3308.1902099500003</v>
      </c>
      <c r="N63" s="28">
        <f t="shared" si="3"/>
        <v>49.299688540552872</v>
      </c>
      <c r="O63" s="20" t="s">
        <v>69</v>
      </c>
      <c r="P63" s="57" t="str">
        <f t="shared" si="4"/>
        <v/>
      </c>
      <c r="Q63" s="58"/>
    </row>
    <row r="64" spans="1:17" ht="21">
      <c r="A64" s="59">
        <v>59</v>
      </c>
      <c r="B64" s="22" t="str">
        <f>VLOOKUP($O64,[1]Name!$A:$B,2,0)</f>
        <v>ลำปาง</v>
      </c>
      <c r="C64" s="23">
        <f>IF(ISERROR(VLOOKUP($O64,[1]BEx6_1!$A:$Z,3,0)),0,VLOOKUP($O64,[1]BEx6_1!$A:$Z,3,0))</f>
        <v>2545.44437371</v>
      </c>
      <c r="D64" s="56">
        <f>IF(ISERROR(VLOOKUP($O64,[1]BEx6_1!$A:$Z,5,0)),0,VLOOKUP($O64,[1]BEx6_1!$A:$Z,5,0))</f>
        <v>20.138241730000001</v>
      </c>
      <c r="E64" s="24">
        <f>IF(ISERROR(VLOOKUP($O64,[1]BEx6_1!$A:$Z,6,0)),0,VLOOKUP($O64,[1]BEx6_1!$A:$Z,6,0))</f>
        <v>1896.2761093500001</v>
      </c>
      <c r="F64" s="25">
        <f t="shared" si="0"/>
        <v>74.496859131365213</v>
      </c>
      <c r="G64" s="23">
        <f>IF(ISERROR(VLOOKUP($O64,[1]BEx6_1!$A:$Z,8,0)),0,VLOOKUP($O64,[1]BEx6_1!$A:$Z,8,0))</f>
        <v>4398.1565190600004</v>
      </c>
      <c r="H64" s="56">
        <f>IF(ISERROR(VLOOKUP($O64,[1]BEx6_1!$A:$Z,10,0)),0,VLOOKUP($O64,[1]BEx6_1!$A:$Z,10,0))</f>
        <v>1672.8358492299999</v>
      </c>
      <c r="I64" s="24">
        <f>IF(ISERROR(VLOOKUP($O64,[1]BEx6_1!$A:$Z,11,0)),0,VLOOKUP($O64,[1]BEx6_1!$A:$Z,11,0))</f>
        <v>1527.99623615</v>
      </c>
      <c r="J64" s="30">
        <f t="shared" si="1"/>
        <v>34.741743035479153</v>
      </c>
      <c r="K64" s="23">
        <f t="shared" si="5"/>
        <v>6943.6008927700004</v>
      </c>
      <c r="L64" s="56">
        <f t="shared" si="5"/>
        <v>1692.9740909599998</v>
      </c>
      <c r="M64" s="26">
        <f t="shared" si="5"/>
        <v>3424.2723455</v>
      </c>
      <c r="N64" s="28">
        <f t="shared" si="3"/>
        <v>49.315512201536684</v>
      </c>
      <c r="O64" s="20" t="s">
        <v>70</v>
      </c>
      <c r="P64" s="57" t="str">
        <f t="shared" si="4"/>
        <v/>
      </c>
      <c r="Q64" s="58"/>
    </row>
    <row r="65" spans="1:17" ht="21">
      <c r="A65" s="59">
        <v>60</v>
      </c>
      <c r="B65" s="22" t="str">
        <f>VLOOKUP($O65,[1]Name!$A:$B,2,0)</f>
        <v>หนองคาย</v>
      </c>
      <c r="C65" s="23">
        <f>IF(ISERROR(VLOOKUP($O65,[1]BEx6_1!$A:$Z,3,0)),0,VLOOKUP($O65,[1]BEx6_1!$A:$Z,3,0))</f>
        <v>1378.8018325200001</v>
      </c>
      <c r="D65" s="56">
        <f>IF(ISERROR(VLOOKUP($O65,[1]BEx6_1!$A:$Z,5,0)),0,VLOOKUP($O65,[1]BEx6_1!$A:$Z,5,0))</f>
        <v>7.7549606000000004</v>
      </c>
      <c r="E65" s="24">
        <f>IF(ISERROR(VLOOKUP($O65,[1]BEx6_1!$A:$Z,6,0)),0,VLOOKUP($O65,[1]BEx6_1!$A:$Z,6,0))</f>
        <v>1086.17757222</v>
      </c>
      <c r="F65" s="25">
        <f t="shared" si="0"/>
        <v>78.776916783960289</v>
      </c>
      <c r="G65" s="23">
        <f>IF(ISERROR(VLOOKUP($O65,[1]BEx6_1!$A:$Z,8,0)),0,VLOOKUP($O65,[1]BEx6_1!$A:$Z,8,0))</f>
        <v>1876.6756576400001</v>
      </c>
      <c r="H65" s="56">
        <f>IF(ISERROR(VLOOKUP($O65,[1]BEx6_1!$A:$Z,10,0)),0,VLOOKUP($O65,[1]BEx6_1!$A:$Z,10,0))</f>
        <v>725.46038146000001</v>
      </c>
      <c r="I65" s="24">
        <f>IF(ISERROR(VLOOKUP($O65,[1]BEx6_1!$A:$Z,11,0)),0,VLOOKUP($O65,[1]BEx6_1!$A:$Z,11,0))</f>
        <v>520.82359238000004</v>
      </c>
      <c r="J65" s="30">
        <f t="shared" si="1"/>
        <v>27.752456332009867</v>
      </c>
      <c r="K65" s="23">
        <f t="shared" si="5"/>
        <v>3255.4774901600003</v>
      </c>
      <c r="L65" s="56">
        <f t="shared" si="5"/>
        <v>733.21534206000001</v>
      </c>
      <c r="M65" s="26">
        <f t="shared" si="5"/>
        <v>1607.0011646</v>
      </c>
      <c r="N65" s="28">
        <f t="shared" si="3"/>
        <v>49.362994198464541</v>
      </c>
      <c r="O65" s="20" t="s">
        <v>71</v>
      </c>
      <c r="P65" s="57" t="str">
        <f t="shared" si="4"/>
        <v/>
      </c>
      <c r="Q65" s="58"/>
    </row>
    <row r="66" spans="1:17" ht="21">
      <c r="A66" s="59">
        <v>61</v>
      </c>
      <c r="B66" s="22" t="str">
        <f>VLOOKUP($O66,[1]Name!$A:$B,2,0)</f>
        <v>ราชบุรี</v>
      </c>
      <c r="C66" s="23">
        <f>IF(ISERROR(VLOOKUP($O66,[1]BEx6_1!$A:$Z,3,0)),0,VLOOKUP($O66,[1]BEx6_1!$A:$Z,3,0))</f>
        <v>2807.0107072599999</v>
      </c>
      <c r="D66" s="56">
        <f>IF(ISERROR(VLOOKUP($O66,[1]BEx6_1!$A:$Z,5,0)),0,VLOOKUP($O66,[1]BEx6_1!$A:$Z,5,0))</f>
        <v>53.358637219999999</v>
      </c>
      <c r="E66" s="24">
        <f>IF(ISERROR(VLOOKUP($O66,[1]BEx6_1!$A:$Z,6,0)),0,VLOOKUP($O66,[1]BEx6_1!$A:$Z,6,0))</f>
        <v>2185.7425758300001</v>
      </c>
      <c r="F66" s="25">
        <f t="shared" si="0"/>
        <v>77.867268912684821</v>
      </c>
      <c r="G66" s="23">
        <f>IF(ISERROR(VLOOKUP($O66,[1]BEx6_1!$A:$Z,8,0)),0,VLOOKUP($O66,[1]BEx6_1!$A:$Z,8,0))</f>
        <v>3446.3613668399998</v>
      </c>
      <c r="H66" s="56">
        <f>IF(ISERROR(VLOOKUP($O66,[1]BEx6_1!$A:$Z,10,0)),0,VLOOKUP($O66,[1]BEx6_1!$A:$Z,10,0))</f>
        <v>1750.4592118</v>
      </c>
      <c r="I66" s="24">
        <f>IF(ISERROR(VLOOKUP($O66,[1]BEx6_1!$A:$Z,11,0)),0,VLOOKUP($O66,[1]BEx6_1!$A:$Z,11,0))</f>
        <v>914.99847689000001</v>
      </c>
      <c r="J66" s="30">
        <f t="shared" si="1"/>
        <v>26.549696317219645</v>
      </c>
      <c r="K66" s="23">
        <f t="shared" si="5"/>
        <v>6253.3720740999997</v>
      </c>
      <c r="L66" s="56">
        <f t="shared" si="5"/>
        <v>1803.81784902</v>
      </c>
      <c r="M66" s="26">
        <f t="shared" si="5"/>
        <v>3100.74105272</v>
      </c>
      <c r="N66" s="28">
        <f t="shared" si="3"/>
        <v>49.585104100274826</v>
      </c>
      <c r="O66" s="20" t="s">
        <v>72</v>
      </c>
      <c r="P66" s="57" t="str">
        <f t="shared" si="4"/>
        <v/>
      </c>
      <c r="Q66" s="58"/>
    </row>
    <row r="67" spans="1:17" ht="21">
      <c r="A67" s="59">
        <v>62</v>
      </c>
      <c r="B67" s="22" t="str">
        <f>VLOOKUP($O67,[1]Name!$A:$B,2,0)</f>
        <v>สุโขทัย</v>
      </c>
      <c r="C67" s="23">
        <f>IF(ISERROR(VLOOKUP($O67,[1]BEx6_1!$A:$Z,3,0)),0,VLOOKUP($O67,[1]BEx6_1!$A:$Z,3,0))</f>
        <v>1500.6463215799999</v>
      </c>
      <c r="D67" s="56">
        <f>IF(ISERROR(VLOOKUP($O67,[1]BEx6_1!$A:$Z,5,0)),0,VLOOKUP($O67,[1]BEx6_1!$A:$Z,5,0))</f>
        <v>7.2473453599999997</v>
      </c>
      <c r="E67" s="24">
        <f>IF(ISERROR(VLOOKUP($O67,[1]BEx6_1!$A:$Z,6,0)),0,VLOOKUP($O67,[1]BEx6_1!$A:$Z,6,0))</f>
        <v>1233.00164118</v>
      </c>
      <c r="F67" s="25">
        <f t="shared" si="0"/>
        <v>82.164706196847078</v>
      </c>
      <c r="G67" s="23">
        <f>IF(ISERROR(VLOOKUP($O67,[1]BEx6_1!$A:$Z,8,0)),0,VLOOKUP($O67,[1]BEx6_1!$A:$Z,8,0))</f>
        <v>3160.1887310900001</v>
      </c>
      <c r="H67" s="56">
        <f>IF(ISERROR(VLOOKUP($O67,[1]BEx6_1!$A:$Z,10,0)),0,VLOOKUP($O67,[1]BEx6_1!$A:$Z,10,0))</f>
        <v>958.91872077999994</v>
      </c>
      <c r="I67" s="24">
        <f>IF(ISERROR(VLOOKUP($O67,[1]BEx6_1!$A:$Z,11,0)),0,VLOOKUP($O67,[1]BEx6_1!$A:$Z,11,0))</f>
        <v>1113.5533803000001</v>
      </c>
      <c r="J67" s="30">
        <f t="shared" si="1"/>
        <v>35.236926495713362</v>
      </c>
      <c r="K67" s="23">
        <f t="shared" si="5"/>
        <v>4660.8350526699996</v>
      </c>
      <c r="L67" s="56">
        <f t="shared" si="5"/>
        <v>966.16606614</v>
      </c>
      <c r="M67" s="26">
        <f t="shared" si="5"/>
        <v>2346.5550214800001</v>
      </c>
      <c r="N67" s="28">
        <f t="shared" si="3"/>
        <v>50.34623613499808</v>
      </c>
      <c r="O67" s="20" t="s">
        <v>73</v>
      </c>
      <c r="P67" s="57" t="str">
        <f t="shared" si="4"/>
        <v/>
      </c>
      <c r="Q67" s="58"/>
    </row>
    <row r="68" spans="1:17" ht="21">
      <c r="A68" s="59">
        <v>63</v>
      </c>
      <c r="B68" s="22" t="str">
        <f>VLOOKUP($O68,[1]Name!$A:$B,2,0)</f>
        <v>ศรีษะเกษ</v>
      </c>
      <c r="C68" s="23">
        <f>IF(ISERROR(VLOOKUP($O68,[1]BEx6_1!$A:$Z,3,0)),0,VLOOKUP($O68,[1]BEx6_1!$A:$Z,3,0))</f>
        <v>3471.3029694699999</v>
      </c>
      <c r="D68" s="56">
        <f>IF(ISERROR(VLOOKUP($O68,[1]BEx6_1!$A:$Z,5,0)),0,VLOOKUP($O68,[1]BEx6_1!$A:$Z,5,0))</f>
        <v>9.4948528200000002</v>
      </c>
      <c r="E68" s="24">
        <f>IF(ISERROR(VLOOKUP($O68,[1]BEx6_1!$A:$Z,6,0)),0,VLOOKUP($O68,[1]BEx6_1!$A:$Z,6,0))</f>
        <v>2819.19566794</v>
      </c>
      <c r="F68" s="25">
        <f t="shared" si="0"/>
        <v>81.214336309297607</v>
      </c>
      <c r="G68" s="23">
        <f>IF(ISERROR(VLOOKUP($O68,[1]BEx6_1!$A:$Z,8,0)),0,VLOOKUP($O68,[1]BEx6_1!$A:$Z,8,0))</f>
        <v>3595.3879603999999</v>
      </c>
      <c r="H68" s="56">
        <f>IF(ISERROR(VLOOKUP($O68,[1]BEx6_1!$A:$Z,10,0)),0,VLOOKUP($O68,[1]BEx6_1!$A:$Z,10,0))</f>
        <v>1658.93759918</v>
      </c>
      <c r="I68" s="24">
        <f>IF(ISERROR(VLOOKUP($O68,[1]BEx6_1!$A:$Z,11,0)),0,VLOOKUP($O68,[1]BEx6_1!$A:$Z,11,0))</f>
        <v>764.79217442000004</v>
      </c>
      <c r="J68" s="30">
        <f t="shared" si="1"/>
        <v>21.271478428573094</v>
      </c>
      <c r="K68" s="23">
        <f t="shared" si="5"/>
        <v>7066.6909298699993</v>
      </c>
      <c r="L68" s="56">
        <f t="shared" si="5"/>
        <v>1668.432452</v>
      </c>
      <c r="M68" s="26">
        <f t="shared" si="5"/>
        <v>3583.9878423600003</v>
      </c>
      <c r="N68" s="28">
        <f t="shared" si="3"/>
        <v>50.716634955845343</v>
      </c>
      <c r="O68" s="20" t="s">
        <v>74</v>
      </c>
      <c r="P68" s="57" t="str">
        <f t="shared" si="4"/>
        <v/>
      </c>
      <c r="Q68" s="58"/>
    </row>
    <row r="69" spans="1:17" ht="21">
      <c r="A69" s="59">
        <v>64</v>
      </c>
      <c r="B69" s="22" t="str">
        <f>VLOOKUP($O69,[1]Name!$A:$B,2,0)</f>
        <v>ปัตตานี</v>
      </c>
      <c r="C69" s="23">
        <f>IF(ISERROR(VLOOKUP($O69,[1]BEx6_1!$A:$Z,3,0)),0,VLOOKUP($O69,[1]BEx6_1!$A:$Z,3,0))</f>
        <v>3929.3340867799998</v>
      </c>
      <c r="D69" s="56">
        <f>IF(ISERROR(VLOOKUP($O69,[1]BEx6_1!$A:$Z,5,0)),0,VLOOKUP($O69,[1]BEx6_1!$A:$Z,5,0))</f>
        <v>23.093938609999999</v>
      </c>
      <c r="E69" s="24">
        <f>IF(ISERROR(VLOOKUP($O69,[1]BEx6_1!$A:$Z,6,0)),0,VLOOKUP($O69,[1]BEx6_1!$A:$Z,6,0))</f>
        <v>3008.1149736000002</v>
      </c>
      <c r="F69" s="25">
        <f t="shared" si="0"/>
        <v>76.555337549958296</v>
      </c>
      <c r="G69" s="23">
        <f>IF(ISERROR(VLOOKUP($O69,[1]BEx6_1!$A:$Z,8,0)),0,VLOOKUP($O69,[1]BEx6_1!$A:$Z,8,0))</f>
        <v>3136.80775309</v>
      </c>
      <c r="H69" s="56">
        <f>IF(ISERROR(VLOOKUP($O69,[1]BEx6_1!$A:$Z,10,0)),0,VLOOKUP($O69,[1]BEx6_1!$A:$Z,10,0))</f>
        <v>1615.1438245300001</v>
      </c>
      <c r="I69" s="24">
        <f>IF(ISERROR(VLOOKUP($O69,[1]BEx6_1!$A:$Z,11,0)),0,VLOOKUP($O69,[1]BEx6_1!$A:$Z,11,0))</f>
        <v>616.10362782000004</v>
      </c>
      <c r="J69" s="30">
        <f t="shared" si="1"/>
        <v>19.641102557626937</v>
      </c>
      <c r="K69" s="23">
        <f t="shared" si="5"/>
        <v>7066.1418398699998</v>
      </c>
      <c r="L69" s="56">
        <f t="shared" si="5"/>
        <v>1638.23776314</v>
      </c>
      <c r="M69" s="26">
        <f t="shared" si="5"/>
        <v>3624.2186014200001</v>
      </c>
      <c r="N69" s="28">
        <f t="shared" si="3"/>
        <v>51.289921481206456</v>
      </c>
      <c r="O69" s="20" t="s">
        <v>75</v>
      </c>
      <c r="P69" s="57" t="str">
        <f t="shared" si="4"/>
        <v/>
      </c>
      <c r="Q69" s="58"/>
    </row>
    <row r="70" spans="1:17" ht="21">
      <c r="A70" s="59">
        <v>65</v>
      </c>
      <c r="B70" s="22" t="str">
        <f>VLOOKUP($O70,[1]Name!$A:$B,2,0)</f>
        <v>นครราชสีมา</v>
      </c>
      <c r="C70" s="23">
        <f>IF(ISERROR(VLOOKUP($O70,[1]BEx6_1!$A:$Z,3,0)),0,VLOOKUP($O70,[1]BEx6_1!$A:$Z,3,0))</f>
        <v>8979.8596429600002</v>
      </c>
      <c r="D70" s="56">
        <f>IF(ISERROR(VLOOKUP($O70,[1]BEx6_1!$A:$Z,5,0)),0,VLOOKUP($O70,[1]BEx6_1!$A:$Z,5,0))</f>
        <v>70.727817860000002</v>
      </c>
      <c r="E70" s="24">
        <f>IF(ISERROR(VLOOKUP($O70,[1]BEx6_1!$A:$Z,6,0)),0,VLOOKUP($O70,[1]BEx6_1!$A:$Z,6,0))</f>
        <v>7404.78812397</v>
      </c>
      <c r="F70" s="25">
        <f t="shared" ref="F70:F82" si="6">IF(ISERROR(E70/C70*100),0,E70/C70*100)</f>
        <v>82.459953923390998</v>
      </c>
      <c r="G70" s="23">
        <f>IF(ISERROR(VLOOKUP($O70,[1]BEx6_1!$A:$Z,8,0)),0,VLOOKUP($O70,[1]BEx6_1!$A:$Z,8,0))</f>
        <v>12814.7682692</v>
      </c>
      <c r="H70" s="56">
        <f>IF(ISERROR(VLOOKUP($O70,[1]BEx6_1!$A:$Z,10,0)),0,VLOOKUP($O70,[1]BEx6_1!$A:$Z,10,0))</f>
        <v>5369.6176062000004</v>
      </c>
      <c r="I70" s="24">
        <f>IF(ISERROR(VLOOKUP($O70,[1]BEx6_1!$A:$Z,11,0)),0,VLOOKUP($O70,[1]BEx6_1!$A:$Z,11,0))</f>
        <v>3794.8652488399998</v>
      </c>
      <c r="J70" s="30">
        <f t="shared" ref="J70:J82" si="7">IF(ISERROR(I70/G70*100),0,I70/G70*100)</f>
        <v>29.613217883626277</v>
      </c>
      <c r="K70" s="23">
        <f t="shared" ref="K70:M81" si="8">C70+G70</f>
        <v>21794.627912160002</v>
      </c>
      <c r="L70" s="56">
        <f t="shared" si="8"/>
        <v>5440.3454240600004</v>
      </c>
      <c r="M70" s="26">
        <f t="shared" si="8"/>
        <v>11199.65337281</v>
      </c>
      <c r="N70" s="28">
        <f t="shared" ref="N70:N82" si="9">IF(ISERROR(M70/K70*100),0,M70/K70*100)</f>
        <v>51.387219905513106</v>
      </c>
      <c r="O70" s="20" t="s">
        <v>76</v>
      </c>
      <c r="P70" s="57" t="str">
        <f t="shared" si="4"/>
        <v/>
      </c>
      <c r="Q70" s="58"/>
    </row>
    <row r="71" spans="1:17" ht="21">
      <c r="A71" s="59">
        <v>66</v>
      </c>
      <c r="B71" s="22" t="str">
        <f>VLOOKUP($O71,[1]Name!$A:$B,2,0)</f>
        <v>นครปฐม</v>
      </c>
      <c r="C71" s="23">
        <f>IF(ISERROR(VLOOKUP($O71,[1]BEx6_1!$A:$Z,3,0)),0,VLOOKUP($O71,[1]BEx6_1!$A:$Z,3,0))</f>
        <v>2929.4713578000001</v>
      </c>
      <c r="D71" s="56">
        <f>IF(ISERROR(VLOOKUP($O71,[1]BEx6_1!$A:$Z,5,0)),0,VLOOKUP($O71,[1]BEx6_1!$A:$Z,5,0))</f>
        <v>88.26675985</v>
      </c>
      <c r="E71" s="24">
        <f>IF(ISERROR(VLOOKUP($O71,[1]BEx6_1!$A:$Z,6,0)),0,VLOOKUP($O71,[1]BEx6_1!$A:$Z,6,0))</f>
        <v>2161.7325344400001</v>
      </c>
      <c r="F71" s="25">
        <f t="shared" si="6"/>
        <v>73.792581336703591</v>
      </c>
      <c r="G71" s="23">
        <f>IF(ISERROR(VLOOKUP($O71,[1]BEx6_1!$A:$Z,8,0)),0,VLOOKUP($O71,[1]BEx6_1!$A:$Z,8,0))</f>
        <v>2124.41628803</v>
      </c>
      <c r="H71" s="56">
        <f>IF(ISERROR(VLOOKUP($O71,[1]BEx6_1!$A:$Z,10,0)),0,VLOOKUP($O71,[1]BEx6_1!$A:$Z,10,0))</f>
        <v>1105.71087498</v>
      </c>
      <c r="I71" s="24">
        <f>IF(ISERROR(VLOOKUP($O71,[1]BEx6_1!$A:$Z,11,0)),0,VLOOKUP($O71,[1]BEx6_1!$A:$Z,11,0))</f>
        <v>457.11818611000001</v>
      </c>
      <c r="J71" s="30">
        <f t="shared" si="7"/>
        <v>21.517354611034918</v>
      </c>
      <c r="K71" s="23">
        <f t="shared" si="8"/>
        <v>5053.8876458300001</v>
      </c>
      <c r="L71" s="56">
        <f t="shared" si="8"/>
        <v>1193.9776348299999</v>
      </c>
      <c r="M71" s="26">
        <f t="shared" si="8"/>
        <v>2618.85072055</v>
      </c>
      <c r="N71" s="28">
        <f t="shared" si="9"/>
        <v>51.81853859990008</v>
      </c>
      <c r="O71" s="20" t="s">
        <v>77</v>
      </c>
      <c r="P71" s="57" t="str">
        <f t="shared" si="4"/>
        <v/>
      </c>
      <c r="Q71" s="58"/>
    </row>
    <row r="72" spans="1:17" ht="21">
      <c r="A72" s="59">
        <v>67</v>
      </c>
      <c r="B72" s="22" t="str">
        <f>VLOOKUP($O72,[1]Name!$A:$B,2,0)</f>
        <v>อุบลราชธานี</v>
      </c>
      <c r="C72" s="23">
        <f>IF(ISERROR(VLOOKUP($O72,[1]BEx6_1!$A:$Z,3,0)),0,VLOOKUP($O72,[1]BEx6_1!$A:$Z,3,0))</f>
        <v>5817.8984233700003</v>
      </c>
      <c r="D72" s="56">
        <f>IF(ISERROR(VLOOKUP($O72,[1]BEx6_1!$A:$Z,5,0)),0,VLOOKUP($O72,[1]BEx6_1!$A:$Z,5,0))</f>
        <v>33.052280150000001</v>
      </c>
      <c r="E72" s="24">
        <f>IF(ISERROR(VLOOKUP($O72,[1]BEx6_1!$A:$Z,6,0)),0,VLOOKUP($O72,[1]BEx6_1!$A:$Z,6,0))</f>
        <v>4524.4712196199998</v>
      </c>
      <c r="F72" s="25">
        <f t="shared" si="6"/>
        <v>77.768137055222311</v>
      </c>
      <c r="G72" s="23">
        <f>IF(ISERROR(VLOOKUP($O72,[1]BEx6_1!$A:$Z,8,0)),0,VLOOKUP($O72,[1]BEx6_1!$A:$Z,8,0))</f>
        <v>7018.9801962399997</v>
      </c>
      <c r="H72" s="56">
        <f>IF(ISERROR(VLOOKUP($O72,[1]BEx6_1!$A:$Z,10,0)),0,VLOOKUP($O72,[1]BEx6_1!$A:$Z,10,0))</f>
        <v>1886.3822908499999</v>
      </c>
      <c r="I72" s="24">
        <f>IF(ISERROR(VLOOKUP($O72,[1]BEx6_1!$A:$Z,11,0)),0,VLOOKUP($O72,[1]BEx6_1!$A:$Z,11,0))</f>
        <v>2161.5606152999999</v>
      </c>
      <c r="J72" s="30">
        <f t="shared" si="7"/>
        <v>30.795935518637414</v>
      </c>
      <c r="K72" s="23">
        <f t="shared" si="8"/>
        <v>12836.878619610001</v>
      </c>
      <c r="L72" s="56">
        <f t="shared" si="8"/>
        <v>1919.4345709999998</v>
      </c>
      <c r="M72" s="26">
        <f t="shared" si="8"/>
        <v>6686.0318349199997</v>
      </c>
      <c r="N72" s="28">
        <f t="shared" si="9"/>
        <v>52.084560686787341</v>
      </c>
      <c r="O72" s="20" t="s">
        <v>78</v>
      </c>
      <c r="P72" s="57" t="str">
        <f t="shared" ref="P72:P81" si="10">IF(N72&lt;N71,"check","")</f>
        <v/>
      </c>
      <c r="Q72" s="58"/>
    </row>
    <row r="73" spans="1:17" ht="21">
      <c r="A73" s="59">
        <v>68</v>
      </c>
      <c r="B73" s="22" t="str">
        <f>VLOOKUP($O73,[1]Name!$A:$B,2,0)</f>
        <v>เชียงราย</v>
      </c>
      <c r="C73" s="23">
        <f>IF(ISERROR(VLOOKUP($O73,[1]BEx6_1!$A:$Z,3,0)),0,VLOOKUP($O73,[1]BEx6_1!$A:$Z,3,0))</f>
        <v>4354.7989906100001</v>
      </c>
      <c r="D73" s="56">
        <f>IF(ISERROR(VLOOKUP($O73,[1]BEx6_1!$A:$Z,5,0)),0,VLOOKUP($O73,[1]BEx6_1!$A:$Z,5,0))</f>
        <v>37.61651844</v>
      </c>
      <c r="E73" s="24">
        <f>IF(ISERROR(VLOOKUP($O73,[1]BEx6_1!$A:$Z,6,0)),0,VLOOKUP($O73,[1]BEx6_1!$A:$Z,6,0))</f>
        <v>3513.782068</v>
      </c>
      <c r="F73" s="25">
        <f t="shared" si="6"/>
        <v>80.687583412611332</v>
      </c>
      <c r="G73" s="23">
        <f>IF(ISERROR(VLOOKUP($O73,[1]BEx6_1!$A:$Z,8,0)),0,VLOOKUP($O73,[1]BEx6_1!$A:$Z,8,0))</f>
        <v>5512.0490357899998</v>
      </c>
      <c r="H73" s="56">
        <f>IF(ISERROR(VLOOKUP($O73,[1]BEx6_1!$A:$Z,10,0)),0,VLOOKUP($O73,[1]BEx6_1!$A:$Z,10,0))</f>
        <v>2142.1746693199998</v>
      </c>
      <c r="I73" s="24">
        <f>IF(ISERROR(VLOOKUP($O73,[1]BEx6_1!$A:$Z,11,0)),0,VLOOKUP($O73,[1]BEx6_1!$A:$Z,11,0))</f>
        <v>1640.5226901999999</v>
      </c>
      <c r="J73" s="30">
        <f t="shared" si="7"/>
        <v>29.762483598168433</v>
      </c>
      <c r="K73" s="23">
        <f t="shared" si="8"/>
        <v>9866.8480263999991</v>
      </c>
      <c r="L73" s="56">
        <f t="shared" si="8"/>
        <v>2179.79118776</v>
      </c>
      <c r="M73" s="26">
        <f t="shared" si="8"/>
        <v>5154.3047581999999</v>
      </c>
      <c r="N73" s="28">
        <f t="shared" si="9"/>
        <v>52.238615051220059</v>
      </c>
      <c r="O73" s="20" t="s">
        <v>79</v>
      </c>
      <c r="P73" s="57" t="str">
        <f t="shared" si="10"/>
        <v/>
      </c>
      <c r="Q73" s="58"/>
    </row>
    <row r="74" spans="1:17" ht="21">
      <c r="A74" s="59">
        <v>69</v>
      </c>
      <c r="B74" s="22" t="str">
        <f>VLOOKUP($O74,[1]Name!$A:$B,2,0)</f>
        <v>พิษณุโลก</v>
      </c>
      <c r="C74" s="23">
        <f>IF(ISERROR(VLOOKUP($O74,[1]BEx6_1!$A:$Z,3,0)),0,VLOOKUP($O74,[1]BEx6_1!$A:$Z,3,0))</f>
        <v>4743.5658184499998</v>
      </c>
      <c r="D74" s="56">
        <f>IF(ISERROR(VLOOKUP($O74,[1]BEx6_1!$A:$Z,5,0)),0,VLOOKUP($O74,[1]BEx6_1!$A:$Z,5,0))</f>
        <v>87.76295528</v>
      </c>
      <c r="E74" s="24">
        <f>IF(ISERROR(VLOOKUP($O74,[1]BEx6_1!$A:$Z,6,0)),0,VLOOKUP($O74,[1]BEx6_1!$A:$Z,6,0))</f>
        <v>3741.6633347000002</v>
      </c>
      <c r="F74" s="25">
        <f t="shared" si="6"/>
        <v>78.878705975721459</v>
      </c>
      <c r="G74" s="23">
        <f>IF(ISERROR(VLOOKUP($O74,[1]BEx6_1!$A:$Z,8,0)),0,VLOOKUP($O74,[1]BEx6_1!$A:$Z,8,0))</f>
        <v>4905.9196200899996</v>
      </c>
      <c r="H74" s="56">
        <f>IF(ISERROR(VLOOKUP($O74,[1]BEx6_1!$A:$Z,10,0)),0,VLOOKUP($O74,[1]BEx6_1!$A:$Z,10,0))</f>
        <v>2360.9065354200002</v>
      </c>
      <c r="I74" s="24">
        <f>IF(ISERROR(VLOOKUP($O74,[1]BEx6_1!$A:$Z,11,0)),0,VLOOKUP($O74,[1]BEx6_1!$A:$Z,11,0))</f>
        <v>1328.39735017</v>
      </c>
      <c r="J74" s="30">
        <f t="shared" si="7"/>
        <v>27.077438136779552</v>
      </c>
      <c r="K74" s="23">
        <f t="shared" si="8"/>
        <v>9649.4854385399994</v>
      </c>
      <c r="L74" s="56">
        <f t="shared" si="8"/>
        <v>2448.6694907000001</v>
      </c>
      <c r="M74" s="26">
        <f t="shared" si="8"/>
        <v>5070.0606848699999</v>
      </c>
      <c r="N74" s="28">
        <f t="shared" si="9"/>
        <v>52.542290645055559</v>
      </c>
      <c r="O74" s="20" t="s">
        <v>80</v>
      </c>
      <c r="P74" s="57" t="str">
        <f t="shared" si="10"/>
        <v/>
      </c>
      <c r="Q74" s="58"/>
    </row>
    <row r="75" spans="1:17" ht="21">
      <c r="A75" s="59">
        <v>70</v>
      </c>
      <c r="B75" s="22" t="str">
        <f>VLOOKUP($O75,[1]Name!$A:$B,2,0)</f>
        <v>ลพบุรี</v>
      </c>
      <c r="C75" s="23">
        <f>IF(ISERROR(VLOOKUP($O75,[1]BEx6_1!$A:$Z,3,0)),0,VLOOKUP($O75,[1]BEx6_1!$A:$Z,3,0))</f>
        <v>2900.25539239</v>
      </c>
      <c r="D75" s="56">
        <f>IF(ISERROR(VLOOKUP($O75,[1]BEx6_1!$A:$Z,5,0)),0,VLOOKUP($O75,[1]BEx6_1!$A:$Z,5,0))</f>
        <v>39.53740269</v>
      </c>
      <c r="E75" s="24">
        <f>IF(ISERROR(VLOOKUP($O75,[1]BEx6_1!$A:$Z,6,0)),0,VLOOKUP($O75,[1]BEx6_1!$A:$Z,6,0))</f>
        <v>2172.8401845799999</v>
      </c>
      <c r="F75" s="25">
        <f t="shared" si="6"/>
        <v>74.918925770514207</v>
      </c>
      <c r="G75" s="23">
        <f>IF(ISERROR(VLOOKUP($O75,[1]BEx6_1!$A:$Z,8,0)),0,VLOOKUP($O75,[1]BEx6_1!$A:$Z,8,0))</f>
        <v>4581.8068057399996</v>
      </c>
      <c r="H75" s="56">
        <f>IF(ISERROR(VLOOKUP($O75,[1]BEx6_1!$A:$Z,10,0)),0,VLOOKUP($O75,[1]BEx6_1!$A:$Z,10,0))</f>
        <v>1800.38246482</v>
      </c>
      <c r="I75" s="24">
        <f>IF(ISERROR(VLOOKUP($O75,[1]BEx6_1!$A:$Z,11,0)),0,VLOOKUP($O75,[1]BEx6_1!$A:$Z,11,0))</f>
        <v>1777.0687554799999</v>
      </c>
      <c r="J75" s="30">
        <f t="shared" si="7"/>
        <v>38.78532707345326</v>
      </c>
      <c r="K75" s="23">
        <f t="shared" si="8"/>
        <v>7482.0621981299992</v>
      </c>
      <c r="L75" s="56">
        <f t="shared" si="8"/>
        <v>1839.9198675099999</v>
      </c>
      <c r="M75" s="26">
        <f t="shared" si="8"/>
        <v>3949.9089400599996</v>
      </c>
      <c r="N75" s="28">
        <f t="shared" si="9"/>
        <v>52.791714843632356</v>
      </c>
      <c r="O75" s="20" t="s">
        <v>81</v>
      </c>
      <c r="P75" s="57" t="str">
        <f t="shared" si="10"/>
        <v/>
      </c>
      <c r="Q75" s="58"/>
    </row>
    <row r="76" spans="1:17" ht="21">
      <c r="A76" s="59">
        <v>71</v>
      </c>
      <c r="B76" s="22" t="str">
        <f>VLOOKUP($O76,[1]Name!$A:$B,2,0)</f>
        <v>ตาก</v>
      </c>
      <c r="C76" s="23">
        <f>IF(ISERROR(VLOOKUP($O76,[1]BEx6_1!$A:$Z,3,0)),0,VLOOKUP($O76,[1]BEx6_1!$A:$Z,3,0))</f>
        <v>2027.49007271</v>
      </c>
      <c r="D76" s="56">
        <f>IF(ISERROR(VLOOKUP($O76,[1]BEx6_1!$A:$Z,5,0)),0,VLOOKUP($O76,[1]BEx6_1!$A:$Z,5,0))</f>
        <v>15.617966579999999</v>
      </c>
      <c r="E76" s="24">
        <f>IF(ISERROR(VLOOKUP($O76,[1]BEx6_1!$A:$Z,6,0)),0,VLOOKUP($O76,[1]BEx6_1!$A:$Z,6,0))</f>
        <v>1671.7397556200001</v>
      </c>
      <c r="F76" s="25">
        <f t="shared" si="6"/>
        <v>82.453659237182151</v>
      </c>
      <c r="G76" s="23">
        <f>IF(ISERROR(VLOOKUP($O76,[1]BEx6_1!$A:$Z,8,0)),0,VLOOKUP($O76,[1]BEx6_1!$A:$Z,8,0))</f>
        <v>2312.6498470800002</v>
      </c>
      <c r="H76" s="56">
        <f>IF(ISERROR(VLOOKUP($O76,[1]BEx6_1!$A:$Z,10,0)),0,VLOOKUP($O76,[1]BEx6_1!$A:$Z,10,0))</f>
        <v>1181.3312122299999</v>
      </c>
      <c r="I76" s="24">
        <f>IF(ISERROR(VLOOKUP($O76,[1]BEx6_1!$A:$Z,11,0)),0,VLOOKUP($O76,[1]BEx6_1!$A:$Z,11,0))</f>
        <v>624.97511884999994</v>
      </c>
      <c r="J76" s="30">
        <f t="shared" si="7"/>
        <v>27.024199951372079</v>
      </c>
      <c r="K76" s="23">
        <f t="shared" si="8"/>
        <v>4340.13991979</v>
      </c>
      <c r="L76" s="56">
        <f t="shared" si="8"/>
        <v>1196.9491788099999</v>
      </c>
      <c r="M76" s="26">
        <f t="shared" si="8"/>
        <v>2296.7148744699998</v>
      </c>
      <c r="N76" s="28">
        <f t="shared" si="9"/>
        <v>52.917991514456233</v>
      </c>
      <c r="O76" s="20" t="s">
        <v>82</v>
      </c>
      <c r="P76" s="57" t="str">
        <f t="shared" si="10"/>
        <v/>
      </c>
      <c r="Q76" s="58"/>
    </row>
    <row r="77" spans="1:17" ht="21">
      <c r="A77" s="59">
        <v>72</v>
      </c>
      <c r="B77" s="22" t="str">
        <f>VLOOKUP($O77,[1]Name!$A:$B,2,0)</f>
        <v>ขอนแก่น</v>
      </c>
      <c r="C77" s="23">
        <f>IF(ISERROR(VLOOKUP($O77,[1]BEx6_1!$A:$Z,3,0)),0,VLOOKUP($O77,[1]BEx6_1!$A:$Z,3,0))</f>
        <v>9303.6336321899998</v>
      </c>
      <c r="D77" s="56">
        <f>IF(ISERROR(VLOOKUP($O77,[1]BEx6_1!$A:$Z,5,0)),0,VLOOKUP($O77,[1]BEx6_1!$A:$Z,5,0))</f>
        <v>44.129457279999997</v>
      </c>
      <c r="E77" s="24">
        <f>IF(ISERROR(VLOOKUP($O77,[1]BEx6_1!$A:$Z,6,0)),0,VLOOKUP($O77,[1]BEx6_1!$A:$Z,6,0))</f>
        <v>8080.4565081399996</v>
      </c>
      <c r="F77" s="25">
        <f t="shared" si="6"/>
        <v>86.852694630860327</v>
      </c>
      <c r="G77" s="23">
        <f>IF(ISERROR(VLOOKUP($O77,[1]BEx6_1!$A:$Z,8,0)),0,VLOOKUP($O77,[1]BEx6_1!$A:$Z,8,0))</f>
        <v>9264.7645483300003</v>
      </c>
      <c r="H77" s="56">
        <f>IF(ISERROR(VLOOKUP($O77,[1]BEx6_1!$A:$Z,10,0)),0,VLOOKUP($O77,[1]BEx6_1!$A:$Z,10,0))</f>
        <v>4131.5819084000004</v>
      </c>
      <c r="I77" s="24">
        <f>IF(ISERROR(VLOOKUP($O77,[1]BEx6_1!$A:$Z,11,0)),0,VLOOKUP($O77,[1]BEx6_1!$A:$Z,11,0))</f>
        <v>2881.5730701900002</v>
      </c>
      <c r="J77" s="30">
        <f t="shared" si="7"/>
        <v>31.102496508768933</v>
      </c>
      <c r="K77" s="23">
        <f t="shared" si="8"/>
        <v>18568.398180520002</v>
      </c>
      <c r="L77" s="56">
        <f t="shared" si="8"/>
        <v>4175.7113656800002</v>
      </c>
      <c r="M77" s="26">
        <f t="shared" si="8"/>
        <v>10962.029578329999</v>
      </c>
      <c r="N77" s="28">
        <f t="shared" si="9"/>
        <v>59.035946298427625</v>
      </c>
      <c r="O77" s="20" t="s">
        <v>83</v>
      </c>
      <c r="P77" s="57" t="str">
        <f t="shared" si="10"/>
        <v/>
      </c>
      <c r="Q77" s="58"/>
    </row>
    <row r="78" spans="1:17" ht="21">
      <c r="A78" s="59">
        <v>73</v>
      </c>
      <c r="B78" s="22" t="str">
        <f>VLOOKUP($O78,[1]Name!$A:$B,2,0)</f>
        <v>สงขลา</v>
      </c>
      <c r="C78" s="23">
        <f>IF(ISERROR(VLOOKUP($O78,[1]BEx6_1!$A:$Z,3,0)),0,VLOOKUP($O78,[1]BEx6_1!$A:$Z,3,0))</f>
        <v>11172.071000989999</v>
      </c>
      <c r="D78" s="56">
        <f>IF(ISERROR(VLOOKUP($O78,[1]BEx6_1!$A:$Z,5,0)),0,VLOOKUP($O78,[1]BEx6_1!$A:$Z,5,0))</f>
        <v>77.85470334</v>
      </c>
      <c r="E78" s="24">
        <f>IF(ISERROR(VLOOKUP($O78,[1]BEx6_1!$A:$Z,6,0)),0,VLOOKUP($O78,[1]BEx6_1!$A:$Z,6,0))</f>
        <v>9608.9465556899995</v>
      </c>
      <c r="F78" s="25">
        <f t="shared" si="6"/>
        <v>86.008642039945087</v>
      </c>
      <c r="G78" s="23">
        <f>IF(ISERROR(VLOOKUP($O78,[1]BEx6_1!$A:$Z,8,0)),0,VLOOKUP($O78,[1]BEx6_1!$A:$Z,8,0))</f>
        <v>11681.544925030001</v>
      </c>
      <c r="H78" s="56">
        <f>IF(ISERROR(VLOOKUP($O78,[1]BEx6_1!$A:$Z,10,0)),0,VLOOKUP($O78,[1]BEx6_1!$A:$Z,10,0))</f>
        <v>5670.1483866099998</v>
      </c>
      <c r="I78" s="24">
        <f>IF(ISERROR(VLOOKUP($O78,[1]BEx6_1!$A:$Z,11,0)),0,VLOOKUP($O78,[1]BEx6_1!$A:$Z,11,0))</f>
        <v>3985.7654087000001</v>
      </c>
      <c r="J78" s="61">
        <f t="shared" si="7"/>
        <v>34.120190730591773</v>
      </c>
      <c r="K78" s="23">
        <f t="shared" si="8"/>
        <v>22853.61592602</v>
      </c>
      <c r="L78" s="56">
        <f t="shared" si="8"/>
        <v>5748.0030899499998</v>
      </c>
      <c r="M78" s="24">
        <f t="shared" si="8"/>
        <v>13594.711964390001</v>
      </c>
      <c r="N78" s="28">
        <f t="shared" si="9"/>
        <v>59.486043733288319</v>
      </c>
      <c r="O78" s="20" t="s">
        <v>84</v>
      </c>
      <c r="P78" s="57" t="str">
        <f t="shared" si="10"/>
        <v/>
      </c>
      <c r="Q78" s="58"/>
    </row>
    <row r="79" spans="1:17" ht="21">
      <c r="A79" s="59">
        <v>74</v>
      </c>
      <c r="B79" s="22" t="str">
        <f>VLOOKUP($O79,[1]Name!$A:$B,2,0)</f>
        <v>นครศรีธรรมราช</v>
      </c>
      <c r="C79" s="23">
        <f>IF(ISERROR(VLOOKUP($O79,[1]BEx6_1!$A:$Z,3,0)),0,VLOOKUP($O79,[1]BEx6_1!$A:$Z,3,0))</f>
        <v>7845.4329529799998</v>
      </c>
      <c r="D79" s="56">
        <f>IF(ISERROR(VLOOKUP($O79,[1]BEx6_1!$A:$Z,5,0)),0,VLOOKUP($O79,[1]BEx6_1!$A:$Z,5,0))</f>
        <v>30.296585650000001</v>
      </c>
      <c r="E79" s="24">
        <f>IF(ISERROR(VLOOKUP($O79,[1]BEx6_1!$A:$Z,6,0)),0,VLOOKUP($O79,[1]BEx6_1!$A:$Z,6,0))</f>
        <v>6856.7405451799996</v>
      </c>
      <c r="F79" s="25">
        <f t="shared" si="6"/>
        <v>87.397860465757262</v>
      </c>
      <c r="G79" s="23">
        <f>IF(ISERROR(VLOOKUP($O79,[1]BEx6_1!$A:$Z,8,0)),0,VLOOKUP($O79,[1]BEx6_1!$A:$Z,8,0))</f>
        <v>6779.1017327600002</v>
      </c>
      <c r="H79" s="56">
        <f>IF(ISERROR(VLOOKUP($O79,[1]BEx6_1!$A:$Z,10,0)),0,VLOOKUP($O79,[1]BEx6_1!$A:$Z,10,0))</f>
        <v>2057.9767651100001</v>
      </c>
      <c r="I79" s="24">
        <f>IF(ISERROR(VLOOKUP($O79,[1]BEx6_1!$A:$Z,11,0)),0,VLOOKUP($O79,[1]BEx6_1!$A:$Z,11,0))</f>
        <v>1969.3473115199999</v>
      </c>
      <c r="J79" s="30">
        <f t="shared" si="7"/>
        <v>29.050269329978214</v>
      </c>
      <c r="K79" s="23">
        <f t="shared" si="8"/>
        <v>14624.53468574</v>
      </c>
      <c r="L79" s="56">
        <f t="shared" si="8"/>
        <v>2088.2733507600001</v>
      </c>
      <c r="M79" s="26">
        <f t="shared" si="8"/>
        <v>8826.0878567</v>
      </c>
      <c r="N79" s="28">
        <f t="shared" si="9"/>
        <v>60.351238835011188</v>
      </c>
      <c r="O79" s="20" t="s">
        <v>85</v>
      </c>
      <c r="P79" s="57" t="str">
        <f t="shared" si="10"/>
        <v/>
      </c>
      <c r="Q79" s="58"/>
    </row>
    <row r="80" spans="1:17" ht="21">
      <c r="A80" s="59">
        <v>75</v>
      </c>
      <c r="B80" s="22" t="str">
        <f>VLOOKUP($O80,[1]Name!$A:$B,2,0)</f>
        <v>เชียงใหม่</v>
      </c>
      <c r="C80" s="23">
        <f>IF(ISERROR(VLOOKUP($O80,[1]BEx6_1!$A:$Z,3,0)),0,VLOOKUP($O80,[1]BEx6_1!$A:$Z,3,0))</f>
        <v>12853.002523970001</v>
      </c>
      <c r="D80" s="56">
        <f>IF(ISERROR(VLOOKUP($O80,[1]BEx6_1!$A:$Z,5,0)),0,VLOOKUP($O80,[1]BEx6_1!$A:$Z,5,0))</f>
        <v>75.252189549999997</v>
      </c>
      <c r="E80" s="24">
        <f>IF(ISERROR(VLOOKUP($O80,[1]BEx6_1!$A:$Z,6,0)),0,VLOOKUP($O80,[1]BEx6_1!$A:$Z,6,0))</f>
        <v>9828.8064211700002</v>
      </c>
      <c r="F80" s="25">
        <f t="shared" si="6"/>
        <v>76.470897775363582</v>
      </c>
      <c r="G80" s="23">
        <f>IF(ISERROR(VLOOKUP($O80,[1]BEx6_1!$A:$Z,8,0)),0,VLOOKUP($O80,[1]BEx6_1!$A:$Z,8,0))</f>
        <v>9106.8077028900007</v>
      </c>
      <c r="H80" s="56">
        <f>IF(ISERROR(VLOOKUP($O80,[1]BEx6_1!$A:$Z,10,0)),0,VLOOKUP($O80,[1]BEx6_1!$A:$Z,10,0))</f>
        <v>3315.9722370200002</v>
      </c>
      <c r="I80" s="24">
        <f>IF(ISERROR(VLOOKUP($O80,[1]BEx6_1!$A:$Z,11,0)),0,VLOOKUP($O80,[1]BEx6_1!$A:$Z,11,0))</f>
        <v>3528.4493719400002</v>
      </c>
      <c r="J80" s="30">
        <f t="shared" si="7"/>
        <v>38.745183680778325</v>
      </c>
      <c r="K80" s="23">
        <f t="shared" si="8"/>
        <v>21959.810226860001</v>
      </c>
      <c r="L80" s="56">
        <f t="shared" si="8"/>
        <v>3391.2244265700001</v>
      </c>
      <c r="M80" s="26">
        <f t="shared" si="8"/>
        <v>13357.25579311</v>
      </c>
      <c r="N80" s="28">
        <f t="shared" si="9"/>
        <v>60.825916322228309</v>
      </c>
      <c r="O80" s="20" t="s">
        <v>86</v>
      </c>
      <c r="P80" s="57" t="str">
        <f t="shared" si="10"/>
        <v/>
      </c>
      <c r="Q80" s="58"/>
    </row>
    <row r="81" spans="1:17" ht="21">
      <c r="A81" s="59">
        <v>76</v>
      </c>
      <c r="B81" s="22" t="str">
        <f>VLOOKUP($O81,[1]Name!$A:$B,2,0)</f>
        <v>พะเยา</v>
      </c>
      <c r="C81" s="23">
        <f>IF(ISERROR(VLOOKUP($O81,[1]BEx6_1!$A:$Z,3,0)),0,VLOOKUP($O81,[1]BEx6_1!$A:$Z,3,0))</f>
        <v>1935.92665837</v>
      </c>
      <c r="D81" s="56">
        <f>IF(ISERROR(VLOOKUP($O81,[1]BEx6_1!$A:$Z,5,0)),0,VLOOKUP($O81,[1]BEx6_1!$A:$Z,5,0))</f>
        <v>6.5823976799999997</v>
      </c>
      <c r="E81" s="24">
        <f>IF(ISERROR(VLOOKUP($O81,[1]BEx6_1!$A:$Z,6,0)),0,VLOOKUP($O81,[1]BEx6_1!$A:$Z,6,0))</f>
        <v>1645.29408979</v>
      </c>
      <c r="F81" s="25">
        <f t="shared" si="6"/>
        <v>84.987418437395505</v>
      </c>
      <c r="G81" s="24">
        <f>IF(ISERROR(VLOOKUP($O81,[1]BEx6_1!$A:$Z,8,0)),0,VLOOKUP($O81,[1]BEx6_1!$A:$Z,8,0))</f>
        <v>1912.1902027000001</v>
      </c>
      <c r="H81" s="24">
        <f>IF(ISERROR(VLOOKUP($O81,[1]BEx6_1!$A:$Z,10,0)),0,VLOOKUP($O81,[1]BEx6_1!$A:$Z,10,0))</f>
        <v>609.07756855000002</v>
      </c>
      <c r="I81" s="24">
        <f>IF(ISERROR(VLOOKUP($O81,[1]BEx6_1!$A:$Z,11,0)),0,VLOOKUP($O81,[1]BEx6_1!$A:$Z,11,0))</f>
        <v>771.45052727999996</v>
      </c>
      <c r="J81" s="30">
        <f t="shared" si="7"/>
        <v>40.343817586279698</v>
      </c>
      <c r="K81" s="23">
        <f t="shared" si="8"/>
        <v>3848.1168610700001</v>
      </c>
      <c r="L81" s="56">
        <f t="shared" si="8"/>
        <v>615.65996623000001</v>
      </c>
      <c r="M81" s="26">
        <f t="shared" si="8"/>
        <v>2416.74461707</v>
      </c>
      <c r="N81" s="28">
        <f t="shared" si="9"/>
        <v>62.803306248812952</v>
      </c>
      <c r="O81" s="20" t="s">
        <v>87</v>
      </c>
      <c r="P81" s="57" t="str">
        <f t="shared" si="10"/>
        <v/>
      </c>
      <c r="Q81" s="58"/>
    </row>
    <row r="82" spans="1:17" ht="21.75" thickBot="1">
      <c r="A82" s="31" t="s">
        <v>4</v>
      </c>
      <c r="B82" s="32"/>
      <c r="C82" s="33">
        <f>SUM(C6:C81)</f>
        <v>207622.39060961004</v>
      </c>
      <c r="D82" s="62">
        <f>SUM(D6:D81)</f>
        <v>2586.7867614100005</v>
      </c>
      <c r="E82" s="34">
        <f>SUM(E6:E81)</f>
        <v>161375.48615534999</v>
      </c>
      <c r="F82" s="52">
        <f t="shared" si="6"/>
        <v>77.725473481702863</v>
      </c>
      <c r="G82" s="33">
        <f>SUM(G6:G81)</f>
        <v>283216.52265025006</v>
      </c>
      <c r="H82" s="62">
        <f>SUM(H6:H81)</f>
        <v>122643.97503638997</v>
      </c>
      <c r="I82" s="34">
        <f>SUM(I6:I81)</f>
        <v>73356.975513160025</v>
      </c>
      <c r="J82" s="52">
        <f t="shared" si="7"/>
        <v>25.901375677770776</v>
      </c>
      <c r="K82" s="33">
        <f>SUM(K6:K81)</f>
        <v>490838.9132598599</v>
      </c>
      <c r="L82" s="53">
        <f>SUM(L6:L81)</f>
        <v>125230.76179779998</v>
      </c>
      <c r="M82" s="34">
        <f>SUM(M6:M81)</f>
        <v>234732.4616685099</v>
      </c>
      <c r="N82" s="52">
        <f t="shared" si="9"/>
        <v>47.822708291312239</v>
      </c>
      <c r="O82" s="63"/>
    </row>
    <row r="83" spans="1:17" ht="21">
      <c r="A83" s="35"/>
      <c r="B83" s="36" t="str">
        <f>'[1]2. กระทรวง'!B31</f>
        <v>หมายเหตุ : 1. ข้อมูลเบื้องต้น</v>
      </c>
      <c r="C83" s="37"/>
      <c r="D83" s="37"/>
      <c r="E83" s="37"/>
      <c r="F83" s="37"/>
      <c r="G83" s="37"/>
      <c r="H83" s="37"/>
      <c r="I83" s="38"/>
      <c r="J83" s="37"/>
      <c r="K83" s="37"/>
      <c r="L83" s="37"/>
      <c r="M83" s="37"/>
      <c r="N83" s="37"/>
      <c r="O83" s="63"/>
    </row>
    <row r="84" spans="1:17" ht="21">
      <c r="A84" s="39"/>
      <c r="B84" s="36" t="str">
        <f>'[1]2. กระทรวง'!B33</f>
        <v>ที่มา : ระบบการบริหารการเงินการคลังภาครัฐแบบอิเล็กทรอนิกส์ (GFMIS)</v>
      </c>
      <c r="C84" s="40"/>
      <c r="D84" s="40"/>
      <c r="E84" s="41"/>
      <c r="F84" s="40"/>
      <c r="G84" s="41"/>
      <c r="H84" s="41"/>
      <c r="I84" s="41"/>
      <c r="J84" s="41"/>
      <c r="K84" s="42"/>
      <c r="L84" s="42"/>
      <c r="M84" s="43"/>
      <c r="N84" s="64"/>
      <c r="O84" s="63"/>
    </row>
    <row r="85" spans="1:17" ht="21">
      <c r="A85" s="39"/>
      <c r="B85" s="36" t="str">
        <f>'[1]2. กระทรวง'!B34</f>
        <v>รวบรวม : กรมบัญชีกลาง</v>
      </c>
      <c r="C85" s="40"/>
      <c r="D85" s="40"/>
      <c r="E85" s="41"/>
      <c r="F85" s="40"/>
      <c r="G85" s="41"/>
      <c r="H85" s="41"/>
      <c r="I85" s="41"/>
      <c r="J85" s="41"/>
      <c r="K85" s="41"/>
      <c r="L85" s="41"/>
      <c r="M85" s="44"/>
      <c r="N85" s="44"/>
    </row>
    <row r="86" spans="1:17" ht="21">
      <c r="A86" s="39"/>
      <c r="B86" s="36" t="str">
        <f>'[1]2. กระทรวง'!B35</f>
        <v>ข้อมูล ณ วันที่ 2 เมษายน 2564</v>
      </c>
      <c r="C86" s="44"/>
      <c r="D86" s="44"/>
      <c r="E86" s="45"/>
      <c r="F86" s="44"/>
      <c r="G86" s="44"/>
      <c r="H86" s="44"/>
      <c r="I86" s="44"/>
      <c r="J86" s="44"/>
      <c r="K86" s="44"/>
      <c r="L86" s="44"/>
      <c r="M86" s="44"/>
      <c r="N86" s="44"/>
    </row>
    <row r="87" spans="1:17" ht="21">
      <c r="B87" s="36"/>
      <c r="C87" s="4"/>
      <c r="D87" s="4"/>
      <c r="E87" s="47"/>
      <c r="F87" s="4"/>
      <c r="G87" s="4"/>
      <c r="H87" s="4"/>
      <c r="I87" s="4"/>
      <c r="J87" s="4"/>
      <c r="K87" s="4"/>
      <c r="L87" s="4"/>
    </row>
    <row r="88" spans="1:17" ht="21">
      <c r="B88" s="4"/>
      <c r="C88" s="48" t="s">
        <v>8</v>
      </c>
      <c r="D88" s="48"/>
      <c r="E88" s="47"/>
      <c r="F88" s="4"/>
      <c r="G88" s="4"/>
      <c r="H88" s="4"/>
      <c r="I88" s="4"/>
      <c r="J88" s="48" t="s">
        <v>7</v>
      </c>
      <c r="K88" s="50">
        <f>K82-[1]BEx6_1!M64</f>
        <v>0</v>
      </c>
      <c r="L88" s="50">
        <f>L82-[1]BEx6_1!O64</f>
        <v>0</v>
      </c>
      <c r="M88" s="50">
        <f>M82-[1]BEx6_1!P64</f>
        <v>0</v>
      </c>
      <c r="N88" s="50"/>
    </row>
    <row r="89" spans="1:17" ht="21">
      <c r="B89" s="4"/>
      <c r="C89" s="4"/>
      <c r="D89" s="4"/>
      <c r="E89" s="47"/>
      <c r="F89" s="4"/>
      <c r="G89" s="49" t="s">
        <v>8</v>
      </c>
      <c r="H89" s="49"/>
      <c r="I89" s="4"/>
      <c r="J89" s="4"/>
      <c r="K89" s="50"/>
      <c r="L89" s="50"/>
      <c r="M89" s="50"/>
    </row>
    <row r="90" spans="1:17" ht="21">
      <c r="B90" s="4"/>
      <c r="C90" s="4"/>
      <c r="D90" s="4"/>
      <c r="E90" s="47"/>
      <c r="F90" s="4"/>
      <c r="G90" s="4"/>
      <c r="H90" s="4"/>
      <c r="I90" s="4"/>
      <c r="J90" s="4"/>
      <c r="K90" s="4"/>
      <c r="L90" s="4"/>
      <c r="M90" s="21"/>
    </row>
    <row r="91" spans="1:17" ht="21">
      <c r="B91" s="4"/>
      <c r="C91" s="4"/>
      <c r="D91" s="4"/>
      <c r="E91" s="47"/>
      <c r="F91" s="4"/>
      <c r="G91" s="4"/>
      <c r="H91" s="4"/>
      <c r="I91" s="4"/>
      <c r="J91" s="4"/>
      <c r="K91" s="4"/>
      <c r="L91" s="4"/>
    </row>
    <row r="92" spans="1:17" ht="21">
      <c r="B92" s="4"/>
      <c r="C92" s="4"/>
      <c r="D92" s="4"/>
      <c r="E92" s="47"/>
      <c r="F92" s="4"/>
      <c r="G92" s="4"/>
      <c r="H92" s="4"/>
      <c r="I92" s="4"/>
      <c r="J92" s="4"/>
      <c r="K92" s="4"/>
      <c r="L92" s="4"/>
    </row>
    <row r="93" spans="1:17" ht="21">
      <c r="B93" s="4"/>
      <c r="C93" s="4"/>
      <c r="D93" s="4"/>
      <c r="E93" s="47"/>
      <c r="F93" s="4"/>
      <c r="G93" s="4"/>
      <c r="H93" s="4"/>
      <c r="I93" s="4"/>
      <c r="J93" s="4"/>
      <c r="K93" s="4"/>
      <c r="L93" s="4"/>
    </row>
    <row r="94" spans="1:17" ht="21">
      <c r="B94" s="4"/>
      <c r="C94" s="4"/>
      <c r="D94" s="4"/>
      <c r="E94" s="47"/>
      <c r="F94" s="4"/>
      <c r="G94" s="4"/>
      <c r="H94" s="4"/>
      <c r="I94" s="4"/>
      <c r="J94" s="4"/>
      <c r="K94" s="4"/>
      <c r="L94" s="4"/>
    </row>
    <row r="95" spans="1:17" ht="21">
      <c r="B95" s="4"/>
      <c r="C95" s="4"/>
      <c r="D95" s="4"/>
      <c r="E95" s="47"/>
      <c r="F95" s="4"/>
      <c r="G95" s="4"/>
      <c r="H95" s="4"/>
      <c r="I95" s="4"/>
      <c r="J95" s="4"/>
      <c r="K95" s="4"/>
      <c r="L95" s="4"/>
    </row>
    <row r="96" spans="1:17" ht="21">
      <c r="B96" s="4"/>
      <c r="C96" s="4"/>
      <c r="D96" s="4"/>
      <c r="E96" s="47"/>
      <c r="F96" s="4"/>
      <c r="G96" s="4"/>
      <c r="H96" s="4"/>
      <c r="I96" s="4"/>
      <c r="J96" s="4"/>
      <c r="K96" s="4"/>
      <c r="L96" s="4"/>
    </row>
    <row r="97" spans="2:12" ht="21">
      <c r="B97" s="4"/>
      <c r="C97" s="4"/>
      <c r="D97" s="4"/>
      <c r="E97" s="47"/>
      <c r="F97" s="4"/>
      <c r="G97" s="4"/>
      <c r="H97" s="4"/>
      <c r="I97" s="4"/>
      <c r="J97" s="4"/>
      <c r="K97" s="4"/>
      <c r="L97" s="4"/>
    </row>
    <row r="98" spans="2:12" ht="21">
      <c r="B98" s="4"/>
      <c r="C98" s="4"/>
      <c r="D98" s="4"/>
      <c r="E98" s="47"/>
      <c r="F98" s="4"/>
      <c r="G98" s="4"/>
      <c r="H98" s="4"/>
      <c r="I98" s="4"/>
      <c r="J98" s="4"/>
      <c r="K98" s="4"/>
      <c r="L98" s="4"/>
    </row>
    <row r="99" spans="2:12" ht="21">
      <c r="B99" s="4"/>
      <c r="C99" s="4"/>
      <c r="D99" s="4"/>
      <c r="E99" s="47"/>
      <c r="F99" s="4"/>
      <c r="G99" s="4"/>
      <c r="H99" s="4"/>
      <c r="I99" s="4"/>
      <c r="J99" s="4"/>
      <c r="K99" s="4"/>
      <c r="L99" s="4"/>
    </row>
    <row r="100" spans="2:12" ht="21">
      <c r="B100" s="4"/>
      <c r="C100" s="4"/>
      <c r="D100" s="4"/>
      <c r="E100" s="47"/>
      <c r="F100" s="4"/>
      <c r="G100" s="4"/>
      <c r="H100" s="4"/>
      <c r="I100" s="4"/>
      <c r="J100" s="4"/>
      <c r="K100" s="4"/>
      <c r="L100" s="4"/>
    </row>
    <row r="101" spans="2:12" ht="21">
      <c r="B101" s="4"/>
      <c r="C101" s="4"/>
      <c r="D101" s="4"/>
      <c r="E101" s="47"/>
      <c r="F101" s="4"/>
      <c r="G101" s="4"/>
      <c r="H101" s="4"/>
      <c r="I101" s="4"/>
      <c r="J101" s="4"/>
      <c r="K101" s="4"/>
      <c r="L101" s="4"/>
    </row>
    <row r="102" spans="2:12" ht="21">
      <c r="B102" s="4"/>
      <c r="C102" s="4"/>
      <c r="D102" s="4"/>
      <c r="E102" s="47"/>
      <c r="F102" s="4"/>
      <c r="G102" s="4"/>
      <c r="H102" s="4"/>
      <c r="I102" s="4"/>
      <c r="J102" s="4"/>
      <c r="K102" s="4"/>
      <c r="L102" s="4"/>
    </row>
    <row r="103" spans="2:12" ht="21">
      <c r="E103" s="47"/>
      <c r="F103" s="4"/>
      <c r="G103" s="4"/>
      <c r="H103" s="4"/>
      <c r="I103" s="4"/>
      <c r="J103" s="4"/>
      <c r="K103" s="4"/>
      <c r="L103" s="4"/>
    </row>
    <row r="104" spans="2:12" ht="21">
      <c r="E104" s="47"/>
      <c r="F104" s="4"/>
      <c r="G104" s="4"/>
      <c r="H104" s="4"/>
      <c r="I104" s="4"/>
      <c r="J104" s="4"/>
      <c r="K104" s="4"/>
      <c r="L104" s="4"/>
    </row>
    <row r="105" spans="2:12" ht="21">
      <c r="E105" s="47"/>
      <c r="F105" s="4"/>
      <c r="G105" s="4"/>
      <c r="H105" s="4"/>
      <c r="I105" s="4"/>
      <c r="J105" s="4"/>
      <c r="K105" s="4"/>
      <c r="L105" s="4"/>
    </row>
    <row r="106" spans="2:12" ht="21">
      <c r="E106" s="47"/>
      <c r="F106" s="4"/>
      <c r="G106" s="4"/>
      <c r="H106" s="4"/>
      <c r="I106" s="4"/>
      <c r="J106" s="4"/>
      <c r="K106" s="4"/>
      <c r="L106" s="4"/>
    </row>
    <row r="107" spans="2:12" ht="21">
      <c r="E107" s="47"/>
      <c r="F107" s="4"/>
      <c r="G107" s="4"/>
      <c r="H107" s="4"/>
      <c r="I107" s="4"/>
      <c r="J107" s="4"/>
      <c r="K107" s="4"/>
      <c r="L107" s="4"/>
    </row>
    <row r="108" spans="2:12" ht="21">
      <c r="E108" s="47"/>
      <c r="F108" s="4"/>
      <c r="G108" s="4"/>
      <c r="H108" s="4"/>
      <c r="I108" s="4"/>
      <c r="J108" s="4"/>
      <c r="K108" s="4"/>
      <c r="L108" s="4"/>
    </row>
    <row r="109" spans="2:12" ht="21">
      <c r="E109" s="47"/>
      <c r="F109" s="4"/>
      <c r="G109" s="4"/>
      <c r="H109" s="4"/>
      <c r="I109" s="4"/>
      <c r="J109" s="4"/>
      <c r="K109" s="4"/>
      <c r="L109" s="4"/>
    </row>
    <row r="110" spans="2:12" ht="21">
      <c r="E110" s="47"/>
      <c r="F110" s="4"/>
      <c r="G110" s="4"/>
      <c r="H110" s="4"/>
      <c r="I110" s="4"/>
      <c r="J110" s="4"/>
      <c r="K110" s="4"/>
      <c r="L110" s="4"/>
    </row>
    <row r="111" spans="2:12" ht="21">
      <c r="E111" s="47"/>
      <c r="F111" s="4"/>
      <c r="G111" s="4"/>
      <c r="H111" s="4"/>
      <c r="I111" s="4"/>
      <c r="J111" s="4"/>
      <c r="K111" s="4"/>
      <c r="L111" s="4"/>
    </row>
    <row r="112" spans="2:12" ht="21">
      <c r="E112" s="47"/>
      <c r="F112" s="4"/>
      <c r="G112" s="4"/>
      <c r="H112" s="4"/>
      <c r="I112" s="4"/>
      <c r="J112" s="4"/>
      <c r="K112" s="4"/>
      <c r="L112" s="4"/>
    </row>
    <row r="113" spans="5:12" ht="21">
      <c r="E113" s="47"/>
      <c r="F113" s="4"/>
      <c r="G113" s="4"/>
      <c r="H113" s="4"/>
      <c r="I113" s="4"/>
      <c r="J113" s="4"/>
      <c r="K113" s="4"/>
      <c r="L113" s="4"/>
    </row>
    <row r="114" spans="5:12" ht="21">
      <c r="E114" s="47"/>
      <c r="F114" s="4"/>
      <c r="G114" s="4"/>
      <c r="H114" s="4"/>
      <c r="I114" s="4"/>
      <c r="J114" s="4"/>
      <c r="K114" s="4"/>
      <c r="L114" s="4"/>
    </row>
    <row r="115" spans="5:12" ht="21">
      <c r="E115" s="47"/>
      <c r="F115" s="4"/>
      <c r="G115" s="4"/>
      <c r="H115" s="4"/>
      <c r="I115" s="4"/>
      <c r="J115" s="4"/>
      <c r="K115" s="4"/>
      <c r="L115" s="4"/>
    </row>
    <row r="116" spans="5:12" ht="21">
      <c r="E116" s="47"/>
      <c r="F116" s="4"/>
      <c r="G116" s="4"/>
      <c r="H116" s="4"/>
      <c r="I116" s="4"/>
      <c r="J116" s="4"/>
      <c r="K116" s="4"/>
      <c r="L116" s="4"/>
    </row>
    <row r="117" spans="5:12" ht="21">
      <c r="E117" s="47"/>
      <c r="F117" s="4"/>
      <c r="G117" s="4"/>
      <c r="H117" s="4"/>
      <c r="I117" s="4"/>
      <c r="J117" s="4"/>
      <c r="K117" s="4"/>
      <c r="L117" s="4"/>
    </row>
    <row r="118" spans="5:12" ht="21">
      <c r="E118" s="47"/>
      <c r="F118" s="4"/>
      <c r="G118" s="4"/>
      <c r="H118" s="4"/>
      <c r="I118" s="4"/>
      <c r="J118" s="4"/>
      <c r="K118" s="4"/>
      <c r="L118" s="4"/>
    </row>
    <row r="119" spans="5:12" ht="21">
      <c r="E119" s="47"/>
      <c r="F119" s="4"/>
      <c r="G119" s="4"/>
      <c r="H119" s="4"/>
      <c r="I119" s="4"/>
      <c r="J119" s="4"/>
      <c r="K119" s="4"/>
      <c r="L119" s="4"/>
    </row>
    <row r="120" spans="5:12" ht="21">
      <c r="E120" s="47"/>
      <c r="F120" s="4"/>
      <c r="G120" s="4"/>
      <c r="H120" s="4"/>
      <c r="I120" s="4"/>
      <c r="J120" s="4"/>
      <c r="K120" s="4"/>
      <c r="L120" s="4"/>
    </row>
    <row r="121" spans="5:12" ht="21">
      <c r="E121" s="47"/>
      <c r="F121" s="4"/>
      <c r="G121" s="4"/>
      <c r="H121" s="4"/>
      <c r="I121" s="4"/>
      <c r="J121" s="4"/>
      <c r="K121" s="4"/>
      <c r="L121" s="4"/>
    </row>
    <row r="122" spans="5:12" ht="21">
      <c r="E122" s="47"/>
      <c r="F122" s="4"/>
      <c r="G122" s="4"/>
      <c r="H122" s="4"/>
      <c r="I122" s="4"/>
      <c r="J122" s="4"/>
      <c r="K122" s="4"/>
      <c r="L122" s="4"/>
    </row>
    <row r="123" spans="5:12" ht="21">
      <c r="E123" s="47"/>
      <c r="F123" s="4"/>
      <c r="G123" s="4"/>
      <c r="H123" s="4"/>
      <c r="I123" s="4"/>
      <c r="J123" s="4"/>
      <c r="K123" s="4"/>
      <c r="L123" s="4"/>
    </row>
    <row r="124" spans="5:12" ht="21">
      <c r="E124" s="47"/>
      <c r="F124" s="4"/>
      <c r="G124" s="4"/>
      <c r="H124" s="4"/>
      <c r="I124" s="4"/>
      <c r="J124" s="4"/>
      <c r="K124" s="4"/>
      <c r="L124" s="4"/>
    </row>
    <row r="125" spans="5:12" ht="21">
      <c r="E125" s="47"/>
      <c r="F125" s="4"/>
      <c r="G125" s="4"/>
      <c r="H125" s="4"/>
      <c r="I125" s="4"/>
      <c r="J125" s="4"/>
      <c r="K125" s="4"/>
      <c r="L125" s="4"/>
    </row>
    <row r="126" spans="5:12" ht="21">
      <c r="E126" s="47"/>
      <c r="F126" s="4"/>
      <c r="G126" s="4"/>
      <c r="H126" s="4"/>
      <c r="I126" s="4"/>
      <c r="J126" s="4"/>
      <c r="K126" s="4"/>
      <c r="L126" s="4"/>
    </row>
    <row r="127" spans="5:12" ht="21">
      <c r="E127" s="47"/>
      <c r="F127" s="4"/>
      <c r="G127" s="4"/>
      <c r="H127" s="4"/>
      <c r="I127" s="4"/>
      <c r="J127" s="4"/>
      <c r="K127" s="4"/>
      <c r="L127" s="4"/>
    </row>
    <row r="128" spans="5:12" ht="21">
      <c r="E128" s="47"/>
      <c r="F128" s="4"/>
      <c r="G128" s="4"/>
      <c r="H128" s="4"/>
      <c r="I128" s="4"/>
      <c r="J128" s="4"/>
      <c r="K128" s="4"/>
      <c r="L128" s="4"/>
    </row>
    <row r="129" spans="5:12" ht="21">
      <c r="E129" s="47"/>
      <c r="F129" s="4"/>
      <c r="G129" s="4"/>
      <c r="H129" s="4"/>
      <c r="I129" s="4"/>
      <c r="J129" s="4"/>
      <c r="K129" s="4"/>
      <c r="L129" s="4"/>
    </row>
    <row r="130" spans="5:12" ht="21">
      <c r="E130" s="47"/>
      <c r="F130" s="4"/>
      <c r="G130" s="4"/>
      <c r="H130" s="4"/>
      <c r="I130" s="4"/>
      <c r="J130" s="4"/>
      <c r="K130" s="4"/>
      <c r="L130" s="4"/>
    </row>
    <row r="131" spans="5:12" ht="21">
      <c r="E131" s="47"/>
      <c r="F131" s="4"/>
      <c r="G131" s="4"/>
      <c r="H131" s="4"/>
      <c r="I131" s="4"/>
      <c r="J131" s="4"/>
      <c r="K131" s="4"/>
      <c r="L131" s="4"/>
    </row>
    <row r="132" spans="5:12" ht="21">
      <c r="E132" s="47"/>
      <c r="F132" s="4"/>
      <c r="G132" s="4"/>
      <c r="H132" s="4"/>
      <c r="I132" s="4"/>
      <c r="J132" s="4"/>
      <c r="K132" s="4"/>
      <c r="L132" s="4"/>
    </row>
    <row r="133" spans="5:12" ht="21">
      <c r="E133" s="47"/>
      <c r="F133" s="4"/>
      <c r="G133" s="4"/>
      <c r="H133" s="4"/>
      <c r="I133" s="4"/>
      <c r="J133" s="4"/>
      <c r="K133" s="4"/>
      <c r="L133" s="4"/>
    </row>
    <row r="134" spans="5:12" ht="21">
      <c r="E134" s="47"/>
      <c r="F134" s="4"/>
      <c r="G134" s="4"/>
      <c r="H134" s="4"/>
      <c r="I134" s="4"/>
      <c r="J134" s="4"/>
      <c r="K134" s="4"/>
      <c r="L134" s="4"/>
    </row>
  </sheetData>
  <mergeCells count="9">
    <mergeCell ref="A82:B82"/>
    <mergeCell ref="A1:N1"/>
    <mergeCell ref="A2:N2"/>
    <mergeCell ref="M3:N3"/>
    <mergeCell ref="A4:A5"/>
    <mergeCell ref="B4:B5"/>
    <mergeCell ref="C4:F4"/>
    <mergeCell ref="G4:J4"/>
    <mergeCell ref="K4:N4"/>
  </mergeCells>
  <conditionalFormatting sqref="A6:A81">
    <cfRule type="expression" dxfId="5" priority="2">
      <formula>$N6=100</formula>
    </cfRule>
  </conditionalFormatting>
  <conditionalFormatting sqref="N6:N81">
    <cfRule type="dataBar" priority="3">
      <dataBar>
        <cfvo type="num" val="0"/>
        <cfvo type="num" val="100"/>
        <color rgb="FF008AEF"/>
      </dataBar>
    </cfRule>
    <cfRule type="top10" dxfId="4" priority="4" rank="3"/>
    <cfRule type="top10" dxfId="3" priority="5" bottom="1" rank="3"/>
  </conditionalFormatting>
  <conditionalFormatting sqref="A6:A81">
    <cfRule type="top10" dxfId="2" priority="6" rank="3"/>
    <cfRule type="top10" dxfId="1" priority="7" bottom="1" rank="3"/>
  </conditionalFormatting>
  <conditionalFormatting sqref="B6:B81">
    <cfRule type="expression" dxfId="0" priority="1">
      <formula>OR($A6=1,$A6=2,$A6=3)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13.ส่วนกลางจัดสรรให้จังหวัด</vt:lpstr>
      <vt:lpstr>'13.ส่วนกลางจัดสรรให้จังหวัด'!Print_Area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2021-04-07T08:55:28Z</dcterms:created>
  <dcterms:modified xsi:type="dcterms:W3CDTF">2021-04-07T08:58:47Z</dcterms:modified>
</cp:coreProperties>
</file>